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compartamos.sharepoint.com/sites/AA/Documentos compartidos/Score CI/"/>
    </mc:Choice>
  </mc:AlternateContent>
  <xr:revisionPtr revIDLastSave="3716" documentId="8_{34E1C417-EB7D-4227-B63E-8D8A80D8D147}" xr6:coauthVersionLast="47" xr6:coauthVersionMax="47" xr10:uidLastSave="{3304203B-46A9-4D29-8038-445D8F083B75}"/>
  <bookViews>
    <workbookView minimized="1" xWindow="2910" yWindow="2580" windowWidth="15375" windowHeight="7545" activeTab="1" xr2:uid="{81B9A535-C486-4156-9382-6D8F6FBD59C7}"/>
  </bookViews>
  <sheets>
    <sheet name="ingenieríaVars" sheetId="3" r:id="rId1"/>
    <sheet name="Def experiencia" sheetId="2" r:id="rId2"/>
    <sheet name="Experiencia Grafs" sheetId="6" r:id="rId3"/>
    <sheet name="Asesor" sheetId="4" r:id="rId4"/>
    <sheet name="Asesores cartera grande" sheetId="5" r:id="rId5"/>
    <sheet name="SabanaAnalitica" sheetId="1" r:id="rId6"/>
    <sheet name="Hoja1" sheetId="8" r:id="rId7"/>
    <sheet name="Hoja2" sheetId="9" r:id="rId8"/>
  </sheets>
  <definedNames>
    <definedName name="_xlnm._FilterDatabase" localSheetId="4" hidden="1">'Asesores cartera grande'!$A$1:$D$1</definedName>
    <definedName name="_xlnm._FilterDatabase" localSheetId="0" hidden="1">'Asesores cartera grande'!$I$1:$J$20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9" l="1"/>
  <c r="F10" i="9"/>
  <c r="G10" i="9"/>
  <c r="E11" i="9"/>
  <c r="F11" i="9"/>
  <c r="G11" i="9"/>
  <c r="E12" i="9"/>
  <c r="F12" i="9"/>
  <c r="G12" i="9"/>
  <c r="E13" i="9"/>
  <c r="F13" i="9"/>
  <c r="G13" i="9"/>
  <c r="D11" i="9"/>
  <c r="D12" i="9"/>
  <c r="D13" i="9"/>
  <c r="D10" i="9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19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E194" i="4"/>
  <c r="L195" i="4"/>
  <c r="K195" i="4"/>
  <c r="J195" i="4"/>
  <c r="I195" i="4"/>
  <c r="H195" i="4"/>
  <c r="G195" i="4"/>
  <c r="F195" i="4"/>
  <c r="E195" i="4"/>
  <c r="L194" i="4"/>
  <c r="K194" i="4"/>
  <c r="J194" i="4"/>
  <c r="I194" i="4"/>
  <c r="H194" i="4"/>
  <c r="G194" i="4"/>
  <c r="F194" i="4"/>
  <c r="L193" i="4"/>
  <c r="K193" i="4"/>
  <c r="J193" i="4"/>
  <c r="I193" i="4"/>
  <c r="H193" i="4"/>
  <c r="G193" i="4"/>
  <c r="F193" i="4"/>
  <c r="E193" i="4"/>
  <c r="T162" i="4"/>
  <c r="S157" i="4"/>
  <c r="S163" i="4" s="1"/>
  <c r="S156" i="4"/>
  <c r="S155" i="4"/>
  <c r="X157" i="4"/>
  <c r="X163" i="4" s="1"/>
  <c r="W157" i="4"/>
  <c r="W163" i="4" s="1"/>
  <c r="V157" i="4"/>
  <c r="V163" i="4" s="1"/>
  <c r="U157" i="4"/>
  <c r="U163" i="4" s="1"/>
  <c r="T157" i="4"/>
  <c r="T163" i="4" s="1"/>
  <c r="X156" i="4"/>
  <c r="X162" i="4" s="1"/>
  <c r="W156" i="4"/>
  <c r="W162" i="4" s="1"/>
  <c r="V156" i="4"/>
  <c r="V162" i="4" s="1"/>
  <c r="U156" i="4"/>
  <c r="U162" i="4" s="1"/>
  <c r="T156" i="4"/>
  <c r="S162" i="4"/>
  <c r="X155" i="4"/>
  <c r="X161" i="4" s="1"/>
  <c r="W155" i="4"/>
  <c r="W161" i="4" s="1"/>
  <c r="V155" i="4"/>
  <c r="V161" i="4" s="1"/>
  <c r="U155" i="4"/>
  <c r="U161" i="4" s="1"/>
  <c r="T155" i="4"/>
  <c r="T161" i="4" s="1"/>
  <c r="S161" i="4"/>
  <c r="X154" i="4"/>
  <c r="X160" i="4" s="1"/>
  <c r="W154" i="4"/>
  <c r="W160" i="4" s="1"/>
  <c r="V154" i="4"/>
  <c r="V160" i="4" s="1"/>
  <c r="U154" i="4"/>
  <c r="U160" i="4" s="1"/>
  <c r="T154" i="4"/>
  <c r="T160" i="4" s="1"/>
  <c r="S154" i="4"/>
  <c r="S160" i="4" s="1"/>
  <c r="F154" i="4"/>
  <c r="G154" i="4"/>
  <c r="H154" i="4"/>
  <c r="I154" i="4"/>
  <c r="J154" i="4"/>
  <c r="J160" i="4" s="1"/>
  <c r="F155" i="4"/>
  <c r="G155" i="4"/>
  <c r="H155" i="4"/>
  <c r="I155" i="4"/>
  <c r="J155" i="4"/>
  <c r="J161" i="4" s="1"/>
  <c r="F156" i="4"/>
  <c r="G156" i="4"/>
  <c r="H156" i="4"/>
  <c r="I156" i="4"/>
  <c r="I162" i="4" s="1"/>
  <c r="J156" i="4"/>
  <c r="J162" i="4" s="1"/>
  <c r="F157" i="4"/>
  <c r="F163" i="4" s="1"/>
  <c r="G157" i="4"/>
  <c r="H157" i="4"/>
  <c r="H163" i="4" s="1"/>
  <c r="I157" i="4"/>
  <c r="I163" i="4" s="1"/>
  <c r="J157" i="4"/>
  <c r="J163" i="4" s="1"/>
  <c r="E157" i="4"/>
  <c r="E163" i="4" s="1"/>
  <c r="E156" i="4"/>
  <c r="E155" i="4"/>
  <c r="E154" i="4"/>
  <c r="E160" i="4" s="1"/>
  <c r="E118" i="4"/>
  <c r="F118" i="4"/>
  <c r="G118" i="4"/>
  <c r="H118" i="4"/>
  <c r="E119" i="4"/>
  <c r="F119" i="4"/>
  <c r="G119" i="4"/>
  <c r="H119" i="4"/>
  <c r="E120" i="4"/>
  <c r="F120" i="4"/>
  <c r="G120" i="4"/>
  <c r="H120" i="4"/>
  <c r="E121" i="4"/>
  <c r="F121" i="4"/>
  <c r="G121" i="4"/>
  <c r="H121" i="4"/>
  <c r="D121" i="4"/>
  <c r="D120" i="4"/>
  <c r="D119" i="4"/>
  <c r="D118" i="4"/>
  <c r="D148" i="4"/>
  <c r="E148" i="4"/>
  <c r="F148" i="4"/>
  <c r="G148" i="4"/>
  <c r="H148" i="4"/>
  <c r="I148" i="4"/>
  <c r="D146" i="4"/>
  <c r="E146" i="4"/>
  <c r="F146" i="4"/>
  <c r="G146" i="4"/>
  <c r="H146" i="4"/>
  <c r="I146" i="4"/>
  <c r="D147" i="4"/>
  <c r="E147" i="4"/>
  <c r="F147" i="4"/>
  <c r="G147" i="4"/>
  <c r="H147" i="4"/>
  <c r="I147" i="4"/>
  <c r="I145" i="4"/>
  <c r="H145" i="4"/>
  <c r="G145" i="4"/>
  <c r="F145" i="4"/>
  <c r="E145" i="4"/>
  <c r="D145" i="4"/>
  <c r="I144" i="4"/>
  <c r="H144" i="4"/>
  <c r="G144" i="4"/>
  <c r="F144" i="4"/>
  <c r="E144" i="4"/>
  <c r="D144" i="4"/>
  <c r="I143" i="4"/>
  <c r="H143" i="4"/>
  <c r="G143" i="4"/>
  <c r="F143" i="4"/>
  <c r="E143" i="4"/>
  <c r="D143" i="4"/>
  <c r="I142" i="4"/>
  <c r="H142" i="4"/>
  <c r="G142" i="4"/>
  <c r="F142" i="4"/>
  <c r="E142" i="4"/>
  <c r="D142" i="4"/>
  <c r="I141" i="4"/>
  <c r="H141" i="4"/>
  <c r="G141" i="4"/>
  <c r="F141" i="4"/>
  <c r="E141" i="4"/>
  <c r="D141" i="4"/>
  <c r="U6" i="8"/>
  <c r="T6" i="8"/>
  <c r="S6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46" i="8"/>
  <c r="Q547" i="8"/>
  <c r="Q548" i="8"/>
  <c r="Q549" i="8"/>
  <c r="Q550" i="8"/>
  <c r="Q551" i="8"/>
  <c r="Q552" i="8"/>
  <c r="Q553" i="8"/>
  <c r="Q554" i="8"/>
  <c r="Q555" i="8"/>
  <c r="Q556" i="8"/>
  <c r="Q557" i="8"/>
  <c r="Q558" i="8"/>
  <c r="Q559" i="8"/>
  <c r="Q560" i="8"/>
  <c r="Q561" i="8"/>
  <c r="Q562" i="8"/>
  <c r="Q563" i="8"/>
  <c r="Q564" i="8"/>
  <c r="Q565" i="8"/>
  <c r="Q566" i="8"/>
  <c r="Q567" i="8"/>
  <c r="Q568" i="8"/>
  <c r="Q569" i="8"/>
  <c r="Q570" i="8"/>
  <c r="Q571" i="8"/>
  <c r="Q572" i="8"/>
  <c r="Q573" i="8"/>
  <c r="Q574" i="8"/>
  <c r="Q575" i="8"/>
  <c r="Q576" i="8"/>
  <c r="Q577" i="8"/>
  <c r="Q578" i="8"/>
  <c r="Q579" i="8"/>
  <c r="Q580" i="8"/>
  <c r="Q581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634" i="8"/>
  <c r="Q635" i="8"/>
  <c r="Q636" i="8"/>
  <c r="Q637" i="8"/>
  <c r="Q638" i="8"/>
  <c r="Q639" i="8"/>
  <c r="Q640" i="8"/>
  <c r="Q641" i="8"/>
  <c r="Q642" i="8"/>
  <c r="Q643" i="8"/>
  <c r="Q644" i="8"/>
  <c r="Q645" i="8"/>
  <c r="Q646" i="8"/>
  <c r="Q647" i="8"/>
  <c r="Q648" i="8"/>
  <c r="Q649" i="8"/>
  <c r="Q650" i="8"/>
  <c r="Q651" i="8"/>
  <c r="Q652" i="8"/>
  <c r="Q653" i="8"/>
  <c r="Q654" i="8"/>
  <c r="Q655" i="8"/>
  <c r="Q656" i="8"/>
  <c r="Q657" i="8"/>
  <c r="Q658" i="8"/>
  <c r="Q659" i="8"/>
  <c r="Q660" i="8"/>
  <c r="Q661" i="8"/>
  <c r="Q662" i="8"/>
  <c r="Q663" i="8"/>
  <c r="Q664" i="8"/>
  <c r="Q665" i="8"/>
  <c r="Q666" i="8"/>
  <c r="Q667" i="8"/>
  <c r="Q668" i="8"/>
  <c r="Q669" i="8"/>
  <c r="Q670" i="8"/>
  <c r="Q671" i="8"/>
  <c r="Q672" i="8"/>
  <c r="Q673" i="8"/>
  <c r="Q674" i="8"/>
  <c r="Q675" i="8"/>
  <c r="Q676" i="8"/>
  <c r="Q677" i="8"/>
  <c r="Q678" i="8"/>
  <c r="Q679" i="8"/>
  <c r="Q680" i="8"/>
  <c r="Q681" i="8"/>
  <c r="Q682" i="8"/>
  <c r="Q683" i="8"/>
  <c r="Q684" i="8"/>
  <c r="Q685" i="8"/>
  <c r="Q686" i="8"/>
  <c r="Q687" i="8"/>
  <c r="Q688" i="8"/>
  <c r="Q689" i="8"/>
  <c r="Q690" i="8"/>
  <c r="Q691" i="8"/>
  <c r="Q692" i="8"/>
  <c r="Q693" i="8"/>
  <c r="Q694" i="8"/>
  <c r="Q695" i="8"/>
  <c r="Q696" i="8"/>
  <c r="Q697" i="8"/>
  <c r="Q698" i="8"/>
  <c r="Q699" i="8"/>
  <c r="Q700" i="8"/>
  <c r="Q701" i="8"/>
  <c r="Q702" i="8"/>
  <c r="Q703" i="8"/>
  <c r="Q704" i="8"/>
  <c r="Q705" i="8"/>
  <c r="Q706" i="8"/>
  <c r="Q707" i="8"/>
  <c r="Q708" i="8"/>
  <c r="Q709" i="8"/>
  <c r="Q710" i="8"/>
  <c r="Q711" i="8"/>
  <c r="Q712" i="8"/>
  <c r="Q713" i="8"/>
  <c r="Q714" i="8"/>
  <c r="Q715" i="8"/>
  <c r="Q716" i="8"/>
  <c r="Q717" i="8"/>
  <c r="Q718" i="8"/>
  <c r="Q719" i="8"/>
  <c r="Q720" i="8"/>
  <c r="Q721" i="8"/>
  <c r="Q722" i="8"/>
  <c r="Q723" i="8"/>
  <c r="Q724" i="8"/>
  <c r="Q725" i="8"/>
  <c r="Q726" i="8"/>
  <c r="Q727" i="8"/>
  <c r="Q728" i="8"/>
  <c r="Q729" i="8"/>
  <c r="Q730" i="8"/>
  <c r="Q731" i="8"/>
  <c r="Q732" i="8"/>
  <c r="Q733" i="8"/>
  <c r="Q734" i="8"/>
  <c r="Q735" i="8"/>
  <c r="Q736" i="8"/>
  <c r="Q737" i="8"/>
  <c r="Q738" i="8"/>
  <c r="Q739" i="8"/>
  <c r="Q740" i="8"/>
  <c r="Q741" i="8"/>
  <c r="Q742" i="8"/>
  <c r="Q743" i="8"/>
  <c r="Q744" i="8"/>
  <c r="Q745" i="8"/>
  <c r="Q746" i="8"/>
  <c r="Q747" i="8"/>
  <c r="Q748" i="8"/>
  <c r="Q749" i="8"/>
  <c r="Q750" i="8"/>
  <c r="Q751" i="8"/>
  <c r="Q752" i="8"/>
  <c r="Q753" i="8"/>
  <c r="Q754" i="8"/>
  <c r="Q755" i="8"/>
  <c r="Q756" i="8"/>
  <c r="Q757" i="8"/>
  <c r="Q758" i="8"/>
  <c r="Q759" i="8"/>
  <c r="Q760" i="8"/>
  <c r="Q761" i="8"/>
  <c r="Q762" i="8"/>
  <c r="Q763" i="8"/>
  <c r="Q764" i="8"/>
  <c r="Q765" i="8"/>
  <c r="Q766" i="8"/>
  <c r="Q767" i="8"/>
  <c r="Q768" i="8"/>
  <c r="Q769" i="8"/>
  <c r="Q770" i="8"/>
  <c r="Q771" i="8"/>
  <c r="Q772" i="8"/>
  <c r="Q773" i="8"/>
  <c r="Q774" i="8"/>
  <c r="Q775" i="8"/>
  <c r="Q776" i="8"/>
  <c r="Q777" i="8"/>
  <c r="Q778" i="8"/>
  <c r="Q779" i="8"/>
  <c r="Q780" i="8"/>
  <c r="Q781" i="8"/>
  <c r="Q782" i="8"/>
  <c r="Q783" i="8"/>
  <c r="Q784" i="8"/>
  <c r="Q785" i="8"/>
  <c r="Q786" i="8"/>
  <c r="Q787" i="8"/>
  <c r="Q788" i="8"/>
  <c r="Q789" i="8"/>
  <c r="Q790" i="8"/>
  <c r="Q791" i="8"/>
  <c r="Q792" i="8"/>
  <c r="Q793" i="8"/>
  <c r="Q794" i="8"/>
  <c r="Q795" i="8"/>
  <c r="Q796" i="8"/>
  <c r="Q797" i="8"/>
  <c r="Q798" i="8"/>
  <c r="Q799" i="8"/>
  <c r="Q800" i="8"/>
  <c r="Q801" i="8"/>
  <c r="Q802" i="8"/>
  <c r="Q803" i="8"/>
  <c r="Q804" i="8"/>
  <c r="Q805" i="8"/>
  <c r="Q806" i="8"/>
  <c r="Q807" i="8"/>
  <c r="Q808" i="8"/>
  <c r="Q809" i="8"/>
  <c r="Q810" i="8"/>
  <c r="Q811" i="8"/>
  <c r="Q812" i="8"/>
  <c r="Q813" i="8"/>
  <c r="Q814" i="8"/>
  <c r="Q815" i="8"/>
  <c r="Q816" i="8"/>
  <c r="Q817" i="8"/>
  <c r="Q818" i="8"/>
  <c r="Q819" i="8"/>
  <c r="Q820" i="8"/>
  <c r="Q821" i="8"/>
  <c r="Q822" i="8"/>
  <c r="Q823" i="8"/>
  <c r="Q824" i="8"/>
  <c r="Q825" i="8"/>
  <c r="Q826" i="8"/>
  <c r="Q827" i="8"/>
  <c r="Q828" i="8"/>
  <c r="Q829" i="8"/>
  <c r="Q830" i="8"/>
  <c r="Q831" i="8"/>
  <c r="Q832" i="8"/>
  <c r="Q833" i="8"/>
  <c r="Q834" i="8"/>
  <c r="Q835" i="8"/>
  <c r="Q836" i="8"/>
  <c r="Q837" i="8"/>
  <c r="Q838" i="8"/>
  <c r="Q839" i="8"/>
  <c r="Q840" i="8"/>
  <c r="Q841" i="8"/>
  <c r="Q842" i="8"/>
  <c r="Q843" i="8"/>
  <c r="Q844" i="8"/>
  <c r="Q845" i="8"/>
  <c r="Q846" i="8"/>
  <c r="Q847" i="8"/>
  <c r="Q848" i="8"/>
  <c r="Q849" i="8"/>
  <c r="Q850" i="8"/>
  <c r="Q851" i="8"/>
  <c r="Q852" i="8"/>
  <c r="Q853" i="8"/>
  <c r="Q854" i="8"/>
  <c r="Q855" i="8"/>
  <c r="Q856" i="8"/>
  <c r="Q857" i="8"/>
  <c r="Q858" i="8"/>
  <c r="Q859" i="8"/>
  <c r="Q860" i="8"/>
  <c r="Q861" i="8"/>
  <c r="Q862" i="8"/>
  <c r="Q863" i="8"/>
  <c r="Q864" i="8"/>
  <c r="Q865" i="8"/>
  <c r="Q866" i="8"/>
  <c r="Q867" i="8"/>
  <c r="Q868" i="8"/>
  <c r="Q869" i="8"/>
  <c r="Q870" i="8"/>
  <c r="Q871" i="8"/>
  <c r="Q872" i="8"/>
  <c r="Q873" i="8"/>
  <c r="Q874" i="8"/>
  <c r="Q875" i="8"/>
  <c r="Q876" i="8"/>
  <c r="Q877" i="8"/>
  <c r="Q878" i="8"/>
  <c r="Q879" i="8"/>
  <c r="Q880" i="8"/>
  <c r="Q881" i="8"/>
  <c r="Q882" i="8"/>
  <c r="Q883" i="8"/>
  <c r="Q884" i="8"/>
  <c r="Q885" i="8"/>
  <c r="Q886" i="8"/>
  <c r="Q887" i="8"/>
  <c r="Q888" i="8"/>
  <c r="Q889" i="8"/>
  <c r="Q890" i="8"/>
  <c r="Q891" i="8"/>
  <c r="Q892" i="8"/>
  <c r="Q893" i="8"/>
  <c r="Q894" i="8"/>
  <c r="Q895" i="8"/>
  <c r="Q896" i="8"/>
  <c r="Q897" i="8"/>
  <c r="Q898" i="8"/>
  <c r="Q899" i="8"/>
  <c r="Q900" i="8"/>
  <c r="Q901" i="8"/>
  <c r="Q902" i="8"/>
  <c r="Q903" i="8"/>
  <c r="Q904" i="8"/>
  <c r="Q905" i="8"/>
  <c r="Q906" i="8"/>
  <c r="Q907" i="8"/>
  <c r="Q908" i="8"/>
  <c r="Q909" i="8"/>
  <c r="Q910" i="8"/>
  <c r="Q911" i="8"/>
  <c r="Q912" i="8"/>
  <c r="Q913" i="8"/>
  <c r="Q914" i="8"/>
  <c r="Q915" i="8"/>
  <c r="Q916" i="8"/>
  <c r="Q917" i="8"/>
  <c r="Q918" i="8"/>
  <c r="Q919" i="8"/>
  <c r="Q920" i="8"/>
  <c r="Q921" i="8"/>
  <c r="Q922" i="8"/>
  <c r="Q923" i="8"/>
  <c r="Q924" i="8"/>
  <c r="Q925" i="8"/>
  <c r="Q926" i="8"/>
  <c r="Q927" i="8"/>
  <c r="Q928" i="8"/>
  <c r="Q929" i="8"/>
  <c r="Q930" i="8"/>
  <c r="Q931" i="8"/>
  <c r="Q932" i="8"/>
  <c r="Q933" i="8"/>
  <c r="Q934" i="8"/>
  <c r="Q935" i="8"/>
  <c r="Q936" i="8"/>
  <c r="Q937" i="8"/>
  <c r="Q938" i="8"/>
  <c r="Q939" i="8"/>
  <c r="Q940" i="8"/>
  <c r="Q941" i="8"/>
  <c r="Q942" i="8"/>
  <c r="Q943" i="8"/>
  <c r="Q944" i="8"/>
  <c r="Q945" i="8"/>
  <c r="Q946" i="8"/>
  <c r="Q947" i="8"/>
  <c r="Q948" i="8"/>
  <c r="Q949" i="8"/>
  <c r="Q950" i="8"/>
  <c r="Q951" i="8"/>
  <c r="Q952" i="8"/>
  <c r="Q953" i="8"/>
  <c r="Q954" i="8"/>
  <c r="Q955" i="8"/>
  <c r="Q956" i="8"/>
  <c r="Q957" i="8"/>
  <c r="Q958" i="8"/>
  <c r="Q959" i="8"/>
  <c r="Q960" i="8"/>
  <c r="Q961" i="8"/>
  <c r="Q962" i="8"/>
  <c r="Q963" i="8"/>
  <c r="Q964" i="8"/>
  <c r="Q965" i="8"/>
  <c r="Q966" i="8"/>
  <c r="Q967" i="8"/>
  <c r="Q968" i="8"/>
  <c r="Q969" i="8"/>
  <c r="Q970" i="8"/>
  <c r="Q971" i="8"/>
  <c r="Q972" i="8"/>
  <c r="Q973" i="8"/>
  <c r="Q974" i="8"/>
  <c r="Q975" i="8"/>
  <c r="Q976" i="8"/>
  <c r="Q977" i="8"/>
  <c r="Q978" i="8"/>
  <c r="Q979" i="8"/>
  <c r="Q980" i="8"/>
  <c r="Q981" i="8"/>
  <c r="Q982" i="8"/>
  <c r="Q983" i="8"/>
  <c r="Q984" i="8"/>
  <c r="Q985" i="8"/>
  <c r="Q986" i="8"/>
  <c r="Q987" i="8"/>
  <c r="Q988" i="8"/>
  <c r="Q989" i="8"/>
  <c r="Q990" i="8"/>
  <c r="Q991" i="8"/>
  <c r="Q992" i="8"/>
  <c r="Q993" i="8"/>
  <c r="Q994" i="8"/>
  <c r="Q995" i="8"/>
  <c r="Q996" i="8"/>
  <c r="Q997" i="8"/>
  <c r="Q998" i="8"/>
  <c r="Q999" i="8"/>
  <c r="Q1000" i="8"/>
  <c r="Q1001" i="8"/>
  <c r="Q1002" i="8"/>
  <c r="Q1003" i="8"/>
  <c r="Q1004" i="8"/>
  <c r="Q1005" i="8"/>
  <c r="Q1006" i="8"/>
  <c r="Q1007" i="8"/>
  <c r="Q1008" i="8"/>
  <c r="Q1009" i="8"/>
  <c r="Q1010" i="8"/>
  <c r="Q1011" i="8"/>
  <c r="Q1012" i="8"/>
  <c r="Q1013" i="8"/>
  <c r="Q1014" i="8"/>
  <c r="Q1015" i="8"/>
  <c r="Q1016" i="8"/>
  <c r="Q1017" i="8"/>
  <c r="Q1018" i="8"/>
  <c r="Q1019" i="8"/>
  <c r="Q1020" i="8"/>
  <c r="Q1021" i="8"/>
  <c r="Q1022" i="8"/>
  <c r="Q1023" i="8"/>
  <c r="Q1024" i="8"/>
  <c r="Q1025" i="8"/>
  <c r="Q1026" i="8"/>
  <c r="Q1027" i="8"/>
  <c r="Q1028" i="8"/>
  <c r="Q1029" i="8"/>
  <c r="Q1030" i="8"/>
  <c r="Q1031" i="8"/>
  <c r="Q1032" i="8"/>
  <c r="Q1033" i="8"/>
  <c r="Q1034" i="8"/>
  <c r="Q1035" i="8"/>
  <c r="Q1036" i="8"/>
  <c r="Q1037" i="8"/>
  <c r="Q1038" i="8"/>
  <c r="Q1039" i="8"/>
  <c r="Q1040" i="8"/>
  <c r="Q1041" i="8"/>
  <c r="Q1042" i="8"/>
  <c r="Q1043" i="8"/>
  <c r="Q1044" i="8"/>
  <c r="Q1045" i="8"/>
  <c r="Q1046" i="8"/>
  <c r="Q1047" i="8"/>
  <c r="Q1048" i="8"/>
  <c r="Q1049" i="8"/>
  <c r="Q1050" i="8"/>
  <c r="Q1051" i="8"/>
  <c r="Q1052" i="8"/>
  <c r="Q1053" i="8"/>
  <c r="Q1054" i="8"/>
  <c r="Q1055" i="8"/>
  <c r="Q1056" i="8"/>
  <c r="Q1057" i="8"/>
  <c r="Q1058" i="8"/>
  <c r="Q1059" i="8"/>
  <c r="Q1060" i="8"/>
  <c r="Q1061" i="8"/>
  <c r="Q1062" i="8"/>
  <c r="Q1063" i="8"/>
  <c r="Q1064" i="8"/>
  <c r="Q1065" i="8"/>
  <c r="Q1066" i="8"/>
  <c r="Q1067" i="8"/>
  <c r="Q1068" i="8"/>
  <c r="Q1069" i="8"/>
  <c r="Q1070" i="8"/>
  <c r="Q1071" i="8"/>
  <c r="Q1072" i="8"/>
  <c r="Q1073" i="8"/>
  <c r="Q1074" i="8"/>
  <c r="Q1075" i="8"/>
  <c r="Q1076" i="8"/>
  <c r="Q1077" i="8"/>
  <c r="Q1078" i="8"/>
  <c r="Q1079" i="8"/>
  <c r="Q1080" i="8"/>
  <c r="Q1081" i="8"/>
  <c r="Q1082" i="8"/>
  <c r="Q1083" i="8"/>
  <c r="Q1084" i="8"/>
  <c r="Q1085" i="8"/>
  <c r="Q1086" i="8"/>
  <c r="Q1087" i="8"/>
  <c r="Q1088" i="8"/>
  <c r="Q1089" i="8"/>
  <c r="Q1090" i="8"/>
  <c r="Q1091" i="8"/>
  <c r="Q1092" i="8"/>
  <c r="Q1093" i="8"/>
  <c r="Q1094" i="8"/>
  <c r="Q1095" i="8"/>
  <c r="Q1096" i="8"/>
  <c r="Q1097" i="8"/>
  <c r="Q1098" i="8"/>
  <c r="Q1099" i="8"/>
  <c r="Q1100" i="8"/>
  <c r="Q1101" i="8"/>
  <c r="Q1102" i="8"/>
  <c r="Q1103" i="8"/>
  <c r="Q1104" i="8"/>
  <c r="Q1105" i="8"/>
  <c r="Q1106" i="8"/>
  <c r="Q1107" i="8"/>
  <c r="Q1108" i="8"/>
  <c r="Q1109" i="8"/>
  <c r="Q1110" i="8"/>
  <c r="Q1111" i="8"/>
  <c r="Q1112" i="8"/>
  <c r="Q1113" i="8"/>
  <c r="Q1114" i="8"/>
  <c r="Q1115" i="8"/>
  <c r="Q1116" i="8"/>
  <c r="Q1117" i="8"/>
  <c r="Q1118" i="8"/>
  <c r="Q1119" i="8"/>
  <c r="Q1120" i="8"/>
  <c r="Q1121" i="8"/>
  <c r="Q1122" i="8"/>
  <c r="Q1123" i="8"/>
  <c r="Q1124" i="8"/>
  <c r="Q1125" i="8"/>
  <c r="Q1126" i="8"/>
  <c r="Q1127" i="8"/>
  <c r="Q1128" i="8"/>
  <c r="Q1129" i="8"/>
  <c r="Q1130" i="8"/>
  <c r="Q1131" i="8"/>
  <c r="Q1132" i="8"/>
  <c r="Q1133" i="8"/>
  <c r="Q1134" i="8"/>
  <c r="Q1135" i="8"/>
  <c r="Q1136" i="8"/>
  <c r="Q1137" i="8"/>
  <c r="Q1138" i="8"/>
  <c r="Q1139" i="8"/>
  <c r="Q1140" i="8"/>
  <c r="Q1141" i="8"/>
  <c r="Q1142" i="8"/>
  <c r="Q1143" i="8"/>
  <c r="Q1144" i="8"/>
  <c r="Q1145" i="8"/>
  <c r="Q1146" i="8"/>
  <c r="Q1147" i="8"/>
  <c r="Q1148" i="8"/>
  <c r="Q1149" i="8"/>
  <c r="Q1150" i="8"/>
  <c r="Q1151" i="8"/>
  <c r="Q1152" i="8"/>
  <c r="Q1153" i="8"/>
  <c r="Q1154" i="8"/>
  <c r="Q1155" i="8"/>
  <c r="Q1156" i="8"/>
  <c r="Q1157" i="8"/>
  <c r="Q1158" i="8"/>
  <c r="Q1159" i="8"/>
  <c r="Q1160" i="8"/>
  <c r="Q1161" i="8"/>
  <c r="Q1162" i="8"/>
  <c r="Q1163" i="8"/>
  <c r="Q1164" i="8"/>
  <c r="Q1165" i="8"/>
  <c r="Q1166" i="8"/>
  <c r="Q1167" i="8"/>
  <c r="Q1168" i="8"/>
  <c r="Q1169" i="8"/>
  <c r="Q1170" i="8"/>
  <c r="Q1171" i="8"/>
  <c r="Q1172" i="8"/>
  <c r="Q1173" i="8"/>
  <c r="Q1174" i="8"/>
  <c r="Q1175" i="8"/>
  <c r="Q1176" i="8"/>
  <c r="Q1177" i="8"/>
  <c r="Q1178" i="8"/>
  <c r="Q1179" i="8"/>
  <c r="Q1180" i="8"/>
  <c r="Q1181" i="8"/>
  <c r="Q1182" i="8"/>
  <c r="Q1183" i="8"/>
  <c r="Q1184" i="8"/>
  <c r="Q1185" i="8"/>
  <c r="Q1186" i="8"/>
  <c r="Q1187" i="8"/>
  <c r="Q1188" i="8"/>
  <c r="Q1189" i="8"/>
  <c r="Q1190" i="8"/>
  <c r="Q1191" i="8"/>
  <c r="Q1192" i="8"/>
  <c r="Q1193" i="8"/>
  <c r="Q1194" i="8"/>
  <c r="Q1195" i="8"/>
  <c r="Q1196" i="8"/>
  <c r="Q1197" i="8"/>
  <c r="Q1198" i="8"/>
  <c r="Q1199" i="8"/>
  <c r="Q1200" i="8"/>
  <c r="Q1201" i="8"/>
  <c r="Q1202" i="8"/>
  <c r="Q1203" i="8"/>
  <c r="Q1204" i="8"/>
  <c r="Q1205" i="8"/>
  <c r="Q1206" i="8"/>
  <c r="Q1207" i="8"/>
  <c r="Q1208" i="8"/>
  <c r="Q1209" i="8"/>
  <c r="Q1210" i="8"/>
  <c r="Q1211" i="8"/>
  <c r="Q1212" i="8"/>
  <c r="Q1213" i="8"/>
  <c r="Q1214" i="8"/>
  <c r="Q1215" i="8"/>
  <c r="Q1216" i="8"/>
  <c r="Q1217" i="8"/>
  <c r="Q1218" i="8"/>
  <c r="Q1219" i="8"/>
  <c r="Q1220" i="8"/>
  <c r="Q1221" i="8"/>
  <c r="Q1222" i="8"/>
  <c r="Q1223" i="8"/>
  <c r="Q1224" i="8"/>
  <c r="Q1225" i="8"/>
  <c r="Q1226" i="8"/>
  <c r="Q1227" i="8"/>
  <c r="Q1228" i="8"/>
  <c r="Q1229" i="8"/>
  <c r="Q1230" i="8"/>
  <c r="Q1231" i="8"/>
  <c r="Q1232" i="8"/>
  <c r="Q1233" i="8"/>
  <c r="Q1234" i="8"/>
  <c r="Q1235" i="8"/>
  <c r="Q1236" i="8"/>
  <c r="Q1237" i="8"/>
  <c r="Q1238" i="8"/>
  <c r="Q1239" i="8"/>
  <c r="Q1240" i="8"/>
  <c r="Q1241" i="8"/>
  <c r="Q1242" i="8"/>
  <c r="Q1243" i="8"/>
  <c r="Q1244" i="8"/>
  <c r="Q1245" i="8"/>
  <c r="Q1246" i="8"/>
  <c r="Q1247" i="8"/>
  <c r="Q1248" i="8"/>
  <c r="Q1249" i="8"/>
  <c r="Q1250" i="8"/>
  <c r="Q1251" i="8"/>
  <c r="Q1252" i="8"/>
  <c r="Q1253" i="8"/>
  <c r="Q1254" i="8"/>
  <c r="Q1255" i="8"/>
  <c r="Q1256" i="8"/>
  <c r="Q1257" i="8"/>
  <c r="Q1258" i="8"/>
  <c r="Q1259" i="8"/>
  <c r="Q1260" i="8"/>
  <c r="Q1261" i="8"/>
  <c r="Q1262" i="8"/>
  <c r="Q1263" i="8"/>
  <c r="Q1264" i="8"/>
  <c r="Q1265" i="8"/>
  <c r="Q1266" i="8"/>
  <c r="Q1267" i="8"/>
  <c r="Q1268" i="8"/>
  <c r="Q1269" i="8"/>
  <c r="Q1270" i="8"/>
  <c r="Q1271" i="8"/>
  <c r="Q1272" i="8"/>
  <c r="Q1273" i="8"/>
  <c r="Q1274" i="8"/>
  <c r="Q1275" i="8"/>
  <c r="Q1276" i="8"/>
  <c r="Q1277" i="8"/>
  <c r="Q1278" i="8"/>
  <c r="Q1279" i="8"/>
  <c r="Q1280" i="8"/>
  <c r="Q1281" i="8"/>
  <c r="Q1282" i="8"/>
  <c r="Q1283" i="8"/>
  <c r="Q1284" i="8"/>
  <c r="Q1285" i="8"/>
  <c r="Q1286" i="8"/>
  <c r="Q1287" i="8"/>
  <c r="Q1288" i="8"/>
  <c r="Q1289" i="8"/>
  <c r="Q1290" i="8"/>
  <c r="Q1291" i="8"/>
  <c r="Q1292" i="8"/>
  <c r="Q1293" i="8"/>
  <c r="Q1294" i="8"/>
  <c r="Q1295" i="8"/>
  <c r="Q1296" i="8"/>
  <c r="Q1297" i="8"/>
  <c r="Q1298" i="8"/>
  <c r="Q1299" i="8"/>
  <c r="Q1300" i="8"/>
  <c r="Q1301" i="8"/>
  <c r="Q1302" i="8"/>
  <c r="Q1303" i="8"/>
  <c r="Q1304" i="8"/>
  <c r="Q1305" i="8"/>
  <c r="Q1306" i="8"/>
  <c r="Q1307" i="8"/>
  <c r="Q1308" i="8"/>
  <c r="Q1309" i="8"/>
  <c r="Q1310" i="8"/>
  <c r="Q1311" i="8"/>
  <c r="Q1312" i="8"/>
  <c r="Q1313" i="8"/>
  <c r="Q1314" i="8"/>
  <c r="Q1315" i="8"/>
  <c r="Q1316" i="8"/>
  <c r="Q1317" i="8"/>
  <c r="Q1318" i="8"/>
  <c r="Q1319" i="8"/>
  <c r="Q1320" i="8"/>
  <c r="Q1321" i="8"/>
  <c r="Q1322" i="8"/>
  <c r="Q1323" i="8"/>
  <c r="Q1324" i="8"/>
  <c r="Q1325" i="8"/>
  <c r="Q1326" i="8"/>
  <c r="Q1327" i="8"/>
  <c r="Q1328" i="8"/>
  <c r="Q1329" i="8"/>
  <c r="Q1330" i="8"/>
  <c r="Q1331" i="8"/>
  <c r="Q1332" i="8"/>
  <c r="Q1333" i="8"/>
  <c r="Q1334" i="8"/>
  <c r="Q1335" i="8"/>
  <c r="Q1336" i="8"/>
  <c r="Q1337" i="8"/>
  <c r="Q1338" i="8"/>
  <c r="Q1339" i="8"/>
  <c r="Q1340" i="8"/>
  <c r="Q1341" i="8"/>
  <c r="Q1342" i="8"/>
  <c r="Q1343" i="8"/>
  <c r="Q1344" i="8"/>
  <c r="Q1345" i="8"/>
  <c r="Q1346" i="8"/>
  <c r="Q1347" i="8"/>
  <c r="Q1348" i="8"/>
  <c r="Q1349" i="8"/>
  <c r="Q1350" i="8"/>
  <c r="Q1351" i="8"/>
  <c r="Q1352" i="8"/>
  <c r="Q1353" i="8"/>
  <c r="Q1354" i="8"/>
  <c r="Q1355" i="8"/>
  <c r="Q1356" i="8"/>
  <c r="Q1357" i="8"/>
  <c r="Q1358" i="8"/>
  <c r="Q1359" i="8"/>
  <c r="Q1360" i="8"/>
  <c r="Q1361" i="8"/>
  <c r="Q1362" i="8"/>
  <c r="Q1363" i="8"/>
  <c r="Q1364" i="8"/>
  <c r="Q1365" i="8"/>
  <c r="Q1366" i="8"/>
  <c r="Q1367" i="8"/>
  <c r="Q1368" i="8"/>
  <c r="Q1369" i="8"/>
  <c r="Q1370" i="8"/>
  <c r="Q1371" i="8"/>
  <c r="Q1372" i="8"/>
  <c r="Q1373" i="8"/>
  <c r="Q1374" i="8"/>
  <c r="Q1375" i="8"/>
  <c r="Q1376" i="8"/>
  <c r="Q1377" i="8"/>
  <c r="Q1378" i="8"/>
  <c r="Q1379" i="8"/>
  <c r="Q1380" i="8"/>
  <c r="Q1381" i="8"/>
  <c r="Q1382" i="8"/>
  <c r="Q1383" i="8"/>
  <c r="Q1384" i="8"/>
  <c r="Q1385" i="8"/>
  <c r="Q1386" i="8"/>
  <c r="Q1387" i="8"/>
  <c r="Q1388" i="8"/>
  <c r="Q1389" i="8"/>
  <c r="Q1390" i="8"/>
  <c r="Q1391" i="8"/>
  <c r="Q1392" i="8"/>
  <c r="Q1393" i="8"/>
  <c r="Q1394" i="8"/>
  <c r="Q1395" i="8"/>
  <c r="Q1396" i="8"/>
  <c r="Q1397" i="8"/>
  <c r="Q1398" i="8"/>
  <c r="Q1399" i="8"/>
  <c r="Q1400" i="8"/>
  <c r="Q1401" i="8"/>
  <c r="Q1402" i="8"/>
  <c r="Q1403" i="8"/>
  <c r="Q1404" i="8"/>
  <c r="Q1405" i="8"/>
  <c r="Q1406" i="8"/>
  <c r="Q1407" i="8"/>
  <c r="Q1408" i="8"/>
  <c r="Q1409" i="8"/>
  <c r="Q1410" i="8"/>
  <c r="Q1411" i="8"/>
  <c r="Q1412" i="8"/>
  <c r="Q1413" i="8"/>
  <c r="Q1414" i="8"/>
  <c r="Q1415" i="8"/>
  <c r="Q1416" i="8"/>
  <c r="Q1417" i="8"/>
  <c r="Q1418" i="8"/>
  <c r="Q1419" i="8"/>
  <c r="Q1420" i="8"/>
  <c r="Q1421" i="8"/>
  <c r="Q1422" i="8"/>
  <c r="Q1423" i="8"/>
  <c r="Q1424" i="8"/>
  <c r="Q1425" i="8"/>
  <c r="Q1426" i="8"/>
  <c r="Q1427" i="8"/>
  <c r="Q1428" i="8"/>
  <c r="Q1429" i="8"/>
  <c r="Q1430" i="8"/>
  <c r="Q1431" i="8"/>
  <c r="Q1432" i="8"/>
  <c r="Q1433" i="8"/>
  <c r="Q1434" i="8"/>
  <c r="Q1435" i="8"/>
  <c r="Q1436" i="8"/>
  <c r="Q1437" i="8"/>
  <c r="Q1438" i="8"/>
  <c r="Q1439" i="8"/>
  <c r="Q1440" i="8"/>
  <c r="Q1441" i="8"/>
  <c r="Q1442" i="8"/>
  <c r="Q1443" i="8"/>
  <c r="Q1444" i="8"/>
  <c r="Q1445" i="8"/>
  <c r="Q1446" i="8"/>
  <c r="Q1447" i="8"/>
  <c r="Q1448" i="8"/>
  <c r="Q1449" i="8"/>
  <c r="Q1450" i="8"/>
  <c r="Q1451" i="8"/>
  <c r="Q1452" i="8"/>
  <c r="Q1453" i="8"/>
  <c r="Q1454" i="8"/>
  <c r="Q1455" i="8"/>
  <c r="Q1456" i="8"/>
  <c r="Q1457" i="8"/>
  <c r="Q1458" i="8"/>
  <c r="Q1459" i="8"/>
  <c r="Q1460" i="8"/>
  <c r="Q1461" i="8"/>
  <c r="Q1462" i="8"/>
  <c r="Q1463" i="8"/>
  <c r="Q1464" i="8"/>
  <c r="Q1465" i="8"/>
  <c r="Q1466" i="8"/>
  <c r="Q1467" i="8"/>
  <c r="Q1468" i="8"/>
  <c r="Q1469" i="8"/>
  <c r="Q1470" i="8"/>
  <c r="Q1471" i="8"/>
  <c r="Q1472" i="8"/>
  <c r="Q1473" i="8"/>
  <c r="Q1474" i="8"/>
  <c r="Q1475" i="8"/>
  <c r="Q1476" i="8"/>
  <c r="Q1477" i="8"/>
  <c r="Q1478" i="8"/>
  <c r="Q1479" i="8"/>
  <c r="Q1480" i="8"/>
  <c r="Q1481" i="8"/>
  <c r="Q1482" i="8"/>
  <c r="Q1483" i="8"/>
  <c r="Q1484" i="8"/>
  <c r="Q1485" i="8"/>
  <c r="Q1486" i="8"/>
  <c r="Q1487" i="8"/>
  <c r="Q1488" i="8"/>
  <c r="Q1489" i="8"/>
  <c r="Q1490" i="8"/>
  <c r="Q1491" i="8"/>
  <c r="Q1492" i="8"/>
  <c r="Q1493" i="8"/>
  <c r="Q1494" i="8"/>
  <c r="Q1495" i="8"/>
  <c r="Q1496" i="8"/>
  <c r="Q1497" i="8"/>
  <c r="Q1498" i="8"/>
  <c r="Q1499" i="8"/>
  <c r="Q1500" i="8"/>
  <c r="Q1501" i="8"/>
  <c r="Q1502" i="8"/>
  <c r="Q1503" i="8"/>
  <c r="Q1504" i="8"/>
  <c r="Q1505" i="8"/>
  <c r="Q1506" i="8"/>
  <c r="Q1507" i="8"/>
  <c r="Q1508" i="8"/>
  <c r="Q1509" i="8"/>
  <c r="Q1510" i="8"/>
  <c r="Q1511" i="8"/>
  <c r="Q1512" i="8"/>
  <c r="Q1513" i="8"/>
  <c r="Q1514" i="8"/>
  <c r="Q1515" i="8"/>
  <c r="Q1516" i="8"/>
  <c r="Q1517" i="8"/>
  <c r="Q1518" i="8"/>
  <c r="Q1519" i="8"/>
  <c r="Q1520" i="8"/>
  <c r="Q1521" i="8"/>
  <c r="Q1522" i="8"/>
  <c r="Q1523" i="8"/>
  <c r="Q1524" i="8"/>
  <c r="Q1525" i="8"/>
  <c r="Q1526" i="8"/>
  <c r="Q1527" i="8"/>
  <c r="Q1528" i="8"/>
  <c r="Q1529" i="8"/>
  <c r="Q1530" i="8"/>
  <c r="Q1531" i="8"/>
  <c r="Q1532" i="8"/>
  <c r="Q1533" i="8"/>
  <c r="Q1534" i="8"/>
  <c r="Q1535" i="8"/>
  <c r="Q1536" i="8"/>
  <c r="Q1537" i="8"/>
  <c r="Q1538" i="8"/>
  <c r="Q1539" i="8"/>
  <c r="Q1540" i="8"/>
  <c r="Q1541" i="8"/>
  <c r="Q1542" i="8"/>
  <c r="Q1543" i="8"/>
  <c r="Q1544" i="8"/>
  <c r="Q1545" i="8"/>
  <c r="Q1546" i="8"/>
  <c r="Q1547" i="8"/>
  <c r="Q1548" i="8"/>
  <c r="Q1549" i="8"/>
  <c r="Q1550" i="8"/>
  <c r="Q1551" i="8"/>
  <c r="Q1552" i="8"/>
  <c r="Q1553" i="8"/>
  <c r="Q1554" i="8"/>
  <c r="Q1555" i="8"/>
  <c r="Q1556" i="8"/>
  <c r="Q1557" i="8"/>
  <c r="Q1558" i="8"/>
  <c r="Q1559" i="8"/>
  <c r="Q1560" i="8"/>
  <c r="Q1561" i="8"/>
  <c r="Q1562" i="8"/>
  <c r="Q1563" i="8"/>
  <c r="Q1564" i="8"/>
  <c r="Q1565" i="8"/>
  <c r="Q1566" i="8"/>
  <c r="Q1567" i="8"/>
  <c r="Q1568" i="8"/>
  <c r="Q1569" i="8"/>
  <c r="Q1570" i="8"/>
  <c r="Q1571" i="8"/>
  <c r="Q1572" i="8"/>
  <c r="Q1573" i="8"/>
  <c r="Q1574" i="8"/>
  <c r="Q1575" i="8"/>
  <c r="Q1576" i="8"/>
  <c r="Q1577" i="8"/>
  <c r="Q1578" i="8"/>
  <c r="Q1579" i="8"/>
  <c r="Q1580" i="8"/>
  <c r="Q1581" i="8"/>
  <c r="Q1582" i="8"/>
  <c r="Q1583" i="8"/>
  <c r="Q1584" i="8"/>
  <c r="Q1585" i="8"/>
  <c r="Q1586" i="8"/>
  <c r="Q1587" i="8"/>
  <c r="Q1588" i="8"/>
  <c r="Q1589" i="8"/>
  <c r="Q1590" i="8"/>
  <c r="Q1591" i="8"/>
  <c r="Q1592" i="8"/>
  <c r="Q1593" i="8"/>
  <c r="Q1594" i="8"/>
  <c r="Q1595" i="8"/>
  <c r="Q1596" i="8"/>
  <c r="Q1597" i="8"/>
  <c r="Q1598" i="8"/>
  <c r="Q1599" i="8"/>
  <c r="Q1600" i="8"/>
  <c r="Q1601" i="8"/>
  <c r="Q1602" i="8"/>
  <c r="Q1603" i="8"/>
  <c r="Q1604" i="8"/>
  <c r="Q1605" i="8"/>
  <c r="Q1606" i="8"/>
  <c r="Q1607" i="8"/>
  <c r="Q1608" i="8"/>
  <c r="Q1609" i="8"/>
  <c r="Q1610" i="8"/>
  <c r="Q1611" i="8"/>
  <c r="Q1612" i="8"/>
  <c r="Q1613" i="8"/>
  <c r="Q1614" i="8"/>
  <c r="Q1615" i="8"/>
  <c r="Q1616" i="8"/>
  <c r="Q1617" i="8"/>
  <c r="Q1618" i="8"/>
  <c r="Q1619" i="8"/>
  <c r="Q1620" i="8"/>
  <c r="Q1621" i="8"/>
  <c r="Q1622" i="8"/>
  <c r="Q1623" i="8"/>
  <c r="Q1624" i="8"/>
  <c r="Q1625" i="8"/>
  <c r="Q1626" i="8"/>
  <c r="Q1627" i="8"/>
  <c r="Q1628" i="8"/>
  <c r="Q1629" i="8"/>
  <c r="Q1630" i="8"/>
  <c r="Q1631" i="8"/>
  <c r="Q1632" i="8"/>
  <c r="Q1633" i="8"/>
  <c r="Q1634" i="8"/>
  <c r="Q1635" i="8"/>
  <c r="Q1636" i="8"/>
  <c r="Q1637" i="8"/>
  <c r="Q1638" i="8"/>
  <c r="Q1639" i="8"/>
  <c r="Q1640" i="8"/>
  <c r="Q1641" i="8"/>
  <c r="Q1642" i="8"/>
  <c r="Q1643" i="8"/>
  <c r="Q1644" i="8"/>
  <c r="Q1645" i="8"/>
  <c r="Q1646" i="8"/>
  <c r="Q1647" i="8"/>
  <c r="Q1648" i="8"/>
  <c r="Q1649" i="8"/>
  <c r="Q1650" i="8"/>
  <c r="Q1651" i="8"/>
  <c r="Q1652" i="8"/>
  <c r="Q1653" i="8"/>
  <c r="Q1654" i="8"/>
  <c r="Q1655" i="8"/>
  <c r="Q1656" i="8"/>
  <c r="Q1657" i="8"/>
  <c r="Q1658" i="8"/>
  <c r="Q1659" i="8"/>
  <c r="Q1660" i="8"/>
  <c r="Q1661" i="8"/>
  <c r="Q1662" i="8"/>
  <c r="Q1663" i="8"/>
  <c r="Q1664" i="8"/>
  <c r="Q1665" i="8"/>
  <c r="Q1666" i="8"/>
  <c r="Q1667" i="8"/>
  <c r="Q1668" i="8"/>
  <c r="Q1669" i="8"/>
  <c r="Q1670" i="8"/>
  <c r="Q1671" i="8"/>
  <c r="Q1672" i="8"/>
  <c r="Q1673" i="8"/>
  <c r="Q1674" i="8"/>
  <c r="Q1675" i="8"/>
  <c r="Q1676" i="8"/>
  <c r="Q1677" i="8"/>
  <c r="Q1678" i="8"/>
  <c r="Q1679" i="8"/>
  <c r="Q1680" i="8"/>
  <c r="Q1681" i="8"/>
  <c r="Q1682" i="8"/>
  <c r="Q1683" i="8"/>
  <c r="Q1684" i="8"/>
  <c r="Q1685" i="8"/>
  <c r="Q1686" i="8"/>
  <c r="Q1687" i="8"/>
  <c r="Q1688" i="8"/>
  <c r="Q1689" i="8"/>
  <c r="Q1690" i="8"/>
  <c r="Q1691" i="8"/>
  <c r="Q1692" i="8"/>
  <c r="Q1693" i="8"/>
  <c r="Q1694" i="8"/>
  <c r="Q1695" i="8"/>
  <c r="Q1696" i="8"/>
  <c r="Q1697" i="8"/>
  <c r="Q1698" i="8"/>
  <c r="Q1699" i="8"/>
  <c r="Q1700" i="8"/>
  <c r="Q1701" i="8"/>
  <c r="Q1702" i="8"/>
  <c r="Q1703" i="8"/>
  <c r="Q1704" i="8"/>
  <c r="Q1705" i="8"/>
  <c r="Q1706" i="8"/>
  <c r="Q1707" i="8"/>
  <c r="Q1708" i="8"/>
  <c r="Q1709" i="8"/>
  <c r="Q1710" i="8"/>
  <c r="Q1711" i="8"/>
  <c r="Q1712" i="8"/>
  <c r="Q1713" i="8"/>
  <c r="Q1714" i="8"/>
  <c r="Q1715" i="8"/>
  <c r="Q1716" i="8"/>
  <c r="Q1717" i="8"/>
  <c r="Q1718" i="8"/>
  <c r="Q1719" i="8"/>
  <c r="Q1720" i="8"/>
  <c r="Q1721" i="8"/>
  <c r="Q1722" i="8"/>
  <c r="Q1723" i="8"/>
  <c r="Q1724" i="8"/>
  <c r="Q1725" i="8"/>
  <c r="Q1726" i="8"/>
  <c r="Q1727" i="8"/>
  <c r="Q1728" i="8"/>
  <c r="Q1729" i="8"/>
  <c r="Q1730" i="8"/>
  <c r="Q1731" i="8"/>
  <c r="Q1732" i="8"/>
  <c r="Q1733" i="8"/>
  <c r="Q1734" i="8"/>
  <c r="Q1735" i="8"/>
  <c r="Q1736" i="8"/>
  <c r="Q1737" i="8"/>
  <c r="Q1738" i="8"/>
  <c r="Q1739" i="8"/>
  <c r="Q1740" i="8"/>
  <c r="Q1741" i="8"/>
  <c r="Q1742" i="8"/>
  <c r="Q1743" i="8"/>
  <c r="Q1744" i="8"/>
  <c r="Q1745" i="8"/>
  <c r="Q1746" i="8"/>
  <c r="Q1747" i="8"/>
  <c r="Q1748" i="8"/>
  <c r="Q1749" i="8"/>
  <c r="Q1750" i="8"/>
  <c r="Q1751" i="8"/>
  <c r="Q1752" i="8"/>
  <c r="Q3" i="8"/>
  <c r="P1255" i="8"/>
  <c r="P1279" i="8"/>
  <c r="P1291" i="8"/>
  <c r="P1303" i="8"/>
  <c r="P1399" i="8"/>
  <c r="P1411" i="8"/>
  <c r="P1543" i="8"/>
  <c r="P1567" i="8"/>
  <c r="P1591" i="8"/>
  <c r="P1687" i="8"/>
  <c r="P1699" i="8"/>
  <c r="P1711" i="8"/>
  <c r="P1723" i="8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G117" i="6"/>
  <c r="F117" i="6"/>
  <c r="O4" i="8"/>
  <c r="P4" i="8" s="1"/>
  <c r="O5" i="8"/>
  <c r="P5" i="8" s="1"/>
  <c r="O6" i="8"/>
  <c r="P6" i="8" s="1"/>
  <c r="O7" i="8"/>
  <c r="P7" i="8" s="1"/>
  <c r="O8" i="8"/>
  <c r="P8" i="8" s="1"/>
  <c r="O9" i="8"/>
  <c r="P9" i="8" s="1"/>
  <c r="O10" i="8"/>
  <c r="P10" i="8" s="1"/>
  <c r="O11" i="8"/>
  <c r="P11" i="8" s="1"/>
  <c r="O12" i="8"/>
  <c r="P12" i="8" s="1"/>
  <c r="O13" i="8"/>
  <c r="P13" i="8" s="1"/>
  <c r="O14" i="8"/>
  <c r="P14" i="8" s="1"/>
  <c r="O15" i="8"/>
  <c r="P15" i="8" s="1"/>
  <c r="O16" i="8"/>
  <c r="P16" i="8" s="1"/>
  <c r="O17" i="8"/>
  <c r="P17" i="8" s="1"/>
  <c r="O18" i="8"/>
  <c r="P18" i="8" s="1"/>
  <c r="O19" i="8"/>
  <c r="P19" i="8" s="1"/>
  <c r="O20" i="8"/>
  <c r="P20" i="8" s="1"/>
  <c r="O21" i="8"/>
  <c r="P21" i="8" s="1"/>
  <c r="O22" i="8"/>
  <c r="P22" i="8" s="1"/>
  <c r="O23" i="8"/>
  <c r="P23" i="8" s="1"/>
  <c r="O24" i="8"/>
  <c r="P24" i="8" s="1"/>
  <c r="O25" i="8"/>
  <c r="P25" i="8" s="1"/>
  <c r="O26" i="8"/>
  <c r="P26" i="8" s="1"/>
  <c r="O27" i="8"/>
  <c r="P27" i="8" s="1"/>
  <c r="O28" i="8"/>
  <c r="P28" i="8" s="1"/>
  <c r="O29" i="8"/>
  <c r="P29" i="8" s="1"/>
  <c r="O30" i="8"/>
  <c r="P30" i="8" s="1"/>
  <c r="O31" i="8"/>
  <c r="P31" i="8" s="1"/>
  <c r="O32" i="8"/>
  <c r="P32" i="8" s="1"/>
  <c r="O33" i="8"/>
  <c r="P33" i="8" s="1"/>
  <c r="O34" i="8"/>
  <c r="P34" i="8" s="1"/>
  <c r="O35" i="8"/>
  <c r="P35" i="8" s="1"/>
  <c r="O36" i="8"/>
  <c r="P36" i="8" s="1"/>
  <c r="O37" i="8"/>
  <c r="P37" i="8" s="1"/>
  <c r="O38" i="8"/>
  <c r="P38" i="8" s="1"/>
  <c r="O39" i="8"/>
  <c r="P39" i="8" s="1"/>
  <c r="O40" i="8"/>
  <c r="P40" i="8" s="1"/>
  <c r="O41" i="8"/>
  <c r="P41" i="8" s="1"/>
  <c r="O42" i="8"/>
  <c r="P42" i="8" s="1"/>
  <c r="O43" i="8"/>
  <c r="P43" i="8" s="1"/>
  <c r="O44" i="8"/>
  <c r="P44" i="8" s="1"/>
  <c r="O45" i="8"/>
  <c r="P45" i="8" s="1"/>
  <c r="O46" i="8"/>
  <c r="P46" i="8" s="1"/>
  <c r="O47" i="8"/>
  <c r="P47" i="8" s="1"/>
  <c r="O48" i="8"/>
  <c r="P48" i="8" s="1"/>
  <c r="O49" i="8"/>
  <c r="P49" i="8" s="1"/>
  <c r="O50" i="8"/>
  <c r="P50" i="8" s="1"/>
  <c r="O51" i="8"/>
  <c r="P51" i="8" s="1"/>
  <c r="O52" i="8"/>
  <c r="P52" i="8" s="1"/>
  <c r="O53" i="8"/>
  <c r="P53" i="8" s="1"/>
  <c r="O54" i="8"/>
  <c r="P54" i="8" s="1"/>
  <c r="O55" i="8"/>
  <c r="P55" i="8" s="1"/>
  <c r="O56" i="8"/>
  <c r="P56" i="8" s="1"/>
  <c r="O57" i="8"/>
  <c r="P57" i="8" s="1"/>
  <c r="O58" i="8"/>
  <c r="P58" i="8" s="1"/>
  <c r="O59" i="8"/>
  <c r="P59" i="8" s="1"/>
  <c r="O60" i="8"/>
  <c r="P60" i="8" s="1"/>
  <c r="O61" i="8"/>
  <c r="P61" i="8" s="1"/>
  <c r="O62" i="8"/>
  <c r="P62" i="8" s="1"/>
  <c r="O63" i="8"/>
  <c r="P63" i="8" s="1"/>
  <c r="O64" i="8"/>
  <c r="P64" i="8" s="1"/>
  <c r="O65" i="8"/>
  <c r="P65" i="8" s="1"/>
  <c r="O66" i="8"/>
  <c r="P66" i="8" s="1"/>
  <c r="O67" i="8"/>
  <c r="P67" i="8" s="1"/>
  <c r="O68" i="8"/>
  <c r="P68" i="8" s="1"/>
  <c r="O69" i="8"/>
  <c r="P69" i="8" s="1"/>
  <c r="O70" i="8"/>
  <c r="P70" i="8" s="1"/>
  <c r="O71" i="8"/>
  <c r="P71" i="8" s="1"/>
  <c r="O72" i="8"/>
  <c r="P72" i="8" s="1"/>
  <c r="O73" i="8"/>
  <c r="P73" i="8" s="1"/>
  <c r="O74" i="8"/>
  <c r="P74" i="8" s="1"/>
  <c r="O75" i="8"/>
  <c r="P75" i="8" s="1"/>
  <c r="O76" i="8"/>
  <c r="P76" i="8" s="1"/>
  <c r="O77" i="8"/>
  <c r="P77" i="8" s="1"/>
  <c r="O78" i="8"/>
  <c r="P78" i="8" s="1"/>
  <c r="O79" i="8"/>
  <c r="P79" i="8" s="1"/>
  <c r="O80" i="8"/>
  <c r="P80" i="8" s="1"/>
  <c r="O81" i="8"/>
  <c r="P81" i="8" s="1"/>
  <c r="O82" i="8"/>
  <c r="P82" i="8" s="1"/>
  <c r="O83" i="8"/>
  <c r="P83" i="8" s="1"/>
  <c r="O84" i="8"/>
  <c r="P84" i="8" s="1"/>
  <c r="O85" i="8"/>
  <c r="P85" i="8" s="1"/>
  <c r="O86" i="8"/>
  <c r="P86" i="8" s="1"/>
  <c r="O87" i="8"/>
  <c r="P87" i="8" s="1"/>
  <c r="O88" i="8"/>
  <c r="P88" i="8" s="1"/>
  <c r="O89" i="8"/>
  <c r="P89" i="8" s="1"/>
  <c r="O90" i="8"/>
  <c r="P90" i="8" s="1"/>
  <c r="O91" i="8"/>
  <c r="P91" i="8" s="1"/>
  <c r="O92" i="8"/>
  <c r="P92" i="8" s="1"/>
  <c r="O93" i="8"/>
  <c r="P93" i="8" s="1"/>
  <c r="O94" i="8"/>
  <c r="P94" i="8" s="1"/>
  <c r="O95" i="8"/>
  <c r="P95" i="8" s="1"/>
  <c r="O96" i="8"/>
  <c r="P96" i="8" s="1"/>
  <c r="O97" i="8"/>
  <c r="P97" i="8" s="1"/>
  <c r="O98" i="8"/>
  <c r="P98" i="8" s="1"/>
  <c r="O99" i="8"/>
  <c r="P99" i="8" s="1"/>
  <c r="O100" i="8"/>
  <c r="P100" i="8" s="1"/>
  <c r="O101" i="8"/>
  <c r="P101" i="8" s="1"/>
  <c r="O102" i="8"/>
  <c r="P102" i="8" s="1"/>
  <c r="O103" i="8"/>
  <c r="P103" i="8" s="1"/>
  <c r="O104" i="8"/>
  <c r="P104" i="8" s="1"/>
  <c r="O105" i="8"/>
  <c r="P105" i="8" s="1"/>
  <c r="O106" i="8"/>
  <c r="P106" i="8" s="1"/>
  <c r="O107" i="8"/>
  <c r="P107" i="8" s="1"/>
  <c r="O108" i="8"/>
  <c r="P108" i="8" s="1"/>
  <c r="O109" i="8"/>
  <c r="P109" i="8" s="1"/>
  <c r="O110" i="8"/>
  <c r="P110" i="8" s="1"/>
  <c r="O111" i="8"/>
  <c r="P111" i="8" s="1"/>
  <c r="O112" i="8"/>
  <c r="P112" i="8" s="1"/>
  <c r="O113" i="8"/>
  <c r="P113" i="8" s="1"/>
  <c r="O114" i="8"/>
  <c r="P114" i="8" s="1"/>
  <c r="O115" i="8"/>
  <c r="P115" i="8" s="1"/>
  <c r="O116" i="8"/>
  <c r="P116" i="8" s="1"/>
  <c r="O117" i="8"/>
  <c r="P117" i="8" s="1"/>
  <c r="O118" i="8"/>
  <c r="P118" i="8" s="1"/>
  <c r="O119" i="8"/>
  <c r="P119" i="8" s="1"/>
  <c r="O120" i="8"/>
  <c r="P120" i="8" s="1"/>
  <c r="O121" i="8"/>
  <c r="P121" i="8" s="1"/>
  <c r="O122" i="8"/>
  <c r="P122" i="8" s="1"/>
  <c r="O123" i="8"/>
  <c r="P123" i="8" s="1"/>
  <c r="O124" i="8"/>
  <c r="P124" i="8" s="1"/>
  <c r="O125" i="8"/>
  <c r="P125" i="8" s="1"/>
  <c r="O126" i="8"/>
  <c r="P126" i="8" s="1"/>
  <c r="O127" i="8"/>
  <c r="P127" i="8" s="1"/>
  <c r="O128" i="8"/>
  <c r="P128" i="8" s="1"/>
  <c r="O129" i="8"/>
  <c r="P129" i="8" s="1"/>
  <c r="O130" i="8"/>
  <c r="P130" i="8" s="1"/>
  <c r="O131" i="8"/>
  <c r="P131" i="8" s="1"/>
  <c r="O132" i="8"/>
  <c r="P132" i="8" s="1"/>
  <c r="O133" i="8"/>
  <c r="P133" i="8" s="1"/>
  <c r="O134" i="8"/>
  <c r="P134" i="8" s="1"/>
  <c r="O135" i="8"/>
  <c r="P135" i="8" s="1"/>
  <c r="O136" i="8"/>
  <c r="P136" i="8" s="1"/>
  <c r="O137" i="8"/>
  <c r="P137" i="8" s="1"/>
  <c r="O138" i="8"/>
  <c r="P138" i="8" s="1"/>
  <c r="O139" i="8"/>
  <c r="P139" i="8" s="1"/>
  <c r="O140" i="8"/>
  <c r="P140" i="8" s="1"/>
  <c r="O141" i="8"/>
  <c r="P141" i="8" s="1"/>
  <c r="O142" i="8"/>
  <c r="P142" i="8" s="1"/>
  <c r="O143" i="8"/>
  <c r="P143" i="8" s="1"/>
  <c r="O144" i="8"/>
  <c r="P144" i="8" s="1"/>
  <c r="O145" i="8"/>
  <c r="P145" i="8" s="1"/>
  <c r="O146" i="8"/>
  <c r="P146" i="8" s="1"/>
  <c r="O147" i="8"/>
  <c r="P147" i="8" s="1"/>
  <c r="O148" i="8"/>
  <c r="P148" i="8" s="1"/>
  <c r="O149" i="8"/>
  <c r="P149" i="8" s="1"/>
  <c r="O150" i="8"/>
  <c r="P150" i="8" s="1"/>
  <c r="O151" i="8"/>
  <c r="P151" i="8" s="1"/>
  <c r="O152" i="8"/>
  <c r="P152" i="8" s="1"/>
  <c r="O153" i="8"/>
  <c r="P153" i="8" s="1"/>
  <c r="O154" i="8"/>
  <c r="P154" i="8" s="1"/>
  <c r="O155" i="8"/>
  <c r="P155" i="8" s="1"/>
  <c r="O156" i="8"/>
  <c r="P156" i="8" s="1"/>
  <c r="O157" i="8"/>
  <c r="P157" i="8" s="1"/>
  <c r="O158" i="8"/>
  <c r="P158" i="8" s="1"/>
  <c r="O159" i="8"/>
  <c r="P159" i="8" s="1"/>
  <c r="O160" i="8"/>
  <c r="P160" i="8" s="1"/>
  <c r="O161" i="8"/>
  <c r="P161" i="8" s="1"/>
  <c r="O162" i="8"/>
  <c r="P162" i="8" s="1"/>
  <c r="O163" i="8"/>
  <c r="P163" i="8" s="1"/>
  <c r="O164" i="8"/>
  <c r="P164" i="8" s="1"/>
  <c r="O165" i="8"/>
  <c r="P165" i="8" s="1"/>
  <c r="O166" i="8"/>
  <c r="P166" i="8" s="1"/>
  <c r="O167" i="8"/>
  <c r="P167" i="8" s="1"/>
  <c r="O168" i="8"/>
  <c r="P168" i="8" s="1"/>
  <c r="O169" i="8"/>
  <c r="P169" i="8" s="1"/>
  <c r="O170" i="8"/>
  <c r="P170" i="8" s="1"/>
  <c r="O171" i="8"/>
  <c r="P171" i="8" s="1"/>
  <c r="O172" i="8"/>
  <c r="P172" i="8" s="1"/>
  <c r="O173" i="8"/>
  <c r="P173" i="8" s="1"/>
  <c r="O174" i="8"/>
  <c r="P174" i="8" s="1"/>
  <c r="O175" i="8"/>
  <c r="P175" i="8" s="1"/>
  <c r="O176" i="8"/>
  <c r="P176" i="8" s="1"/>
  <c r="O177" i="8"/>
  <c r="P177" i="8" s="1"/>
  <c r="O178" i="8"/>
  <c r="P178" i="8" s="1"/>
  <c r="O179" i="8"/>
  <c r="P179" i="8" s="1"/>
  <c r="O180" i="8"/>
  <c r="P180" i="8" s="1"/>
  <c r="O181" i="8"/>
  <c r="P181" i="8" s="1"/>
  <c r="O182" i="8"/>
  <c r="P182" i="8" s="1"/>
  <c r="O183" i="8"/>
  <c r="P183" i="8" s="1"/>
  <c r="O184" i="8"/>
  <c r="P184" i="8" s="1"/>
  <c r="O185" i="8"/>
  <c r="P185" i="8" s="1"/>
  <c r="O186" i="8"/>
  <c r="P186" i="8" s="1"/>
  <c r="O187" i="8"/>
  <c r="P187" i="8" s="1"/>
  <c r="O188" i="8"/>
  <c r="P188" i="8" s="1"/>
  <c r="O189" i="8"/>
  <c r="P189" i="8" s="1"/>
  <c r="O190" i="8"/>
  <c r="P190" i="8" s="1"/>
  <c r="O191" i="8"/>
  <c r="P191" i="8" s="1"/>
  <c r="O192" i="8"/>
  <c r="P192" i="8" s="1"/>
  <c r="O193" i="8"/>
  <c r="P193" i="8" s="1"/>
  <c r="O194" i="8"/>
  <c r="P194" i="8" s="1"/>
  <c r="O195" i="8"/>
  <c r="P195" i="8" s="1"/>
  <c r="O196" i="8"/>
  <c r="P196" i="8" s="1"/>
  <c r="O197" i="8"/>
  <c r="P197" i="8" s="1"/>
  <c r="O198" i="8"/>
  <c r="P198" i="8" s="1"/>
  <c r="O199" i="8"/>
  <c r="P199" i="8" s="1"/>
  <c r="O200" i="8"/>
  <c r="P200" i="8" s="1"/>
  <c r="O201" i="8"/>
  <c r="P201" i="8" s="1"/>
  <c r="O202" i="8"/>
  <c r="P202" i="8" s="1"/>
  <c r="O203" i="8"/>
  <c r="P203" i="8" s="1"/>
  <c r="O204" i="8"/>
  <c r="P204" i="8" s="1"/>
  <c r="O205" i="8"/>
  <c r="P205" i="8" s="1"/>
  <c r="O206" i="8"/>
  <c r="P206" i="8" s="1"/>
  <c r="O207" i="8"/>
  <c r="P207" i="8" s="1"/>
  <c r="O208" i="8"/>
  <c r="P208" i="8" s="1"/>
  <c r="O209" i="8"/>
  <c r="P209" i="8" s="1"/>
  <c r="O210" i="8"/>
  <c r="P210" i="8" s="1"/>
  <c r="O211" i="8"/>
  <c r="P211" i="8" s="1"/>
  <c r="O212" i="8"/>
  <c r="P212" i="8" s="1"/>
  <c r="O213" i="8"/>
  <c r="P213" i="8" s="1"/>
  <c r="O214" i="8"/>
  <c r="P214" i="8" s="1"/>
  <c r="O215" i="8"/>
  <c r="P215" i="8" s="1"/>
  <c r="O216" i="8"/>
  <c r="P216" i="8" s="1"/>
  <c r="O217" i="8"/>
  <c r="P217" i="8" s="1"/>
  <c r="O218" i="8"/>
  <c r="P218" i="8" s="1"/>
  <c r="O219" i="8"/>
  <c r="P219" i="8" s="1"/>
  <c r="O220" i="8"/>
  <c r="P220" i="8" s="1"/>
  <c r="O221" i="8"/>
  <c r="P221" i="8" s="1"/>
  <c r="O222" i="8"/>
  <c r="P222" i="8" s="1"/>
  <c r="O223" i="8"/>
  <c r="P223" i="8" s="1"/>
  <c r="O224" i="8"/>
  <c r="P224" i="8" s="1"/>
  <c r="O225" i="8"/>
  <c r="P225" i="8" s="1"/>
  <c r="O226" i="8"/>
  <c r="P226" i="8" s="1"/>
  <c r="O227" i="8"/>
  <c r="P227" i="8" s="1"/>
  <c r="O228" i="8"/>
  <c r="P228" i="8" s="1"/>
  <c r="O229" i="8"/>
  <c r="P229" i="8" s="1"/>
  <c r="O230" i="8"/>
  <c r="P230" i="8" s="1"/>
  <c r="O231" i="8"/>
  <c r="P231" i="8" s="1"/>
  <c r="O232" i="8"/>
  <c r="P232" i="8" s="1"/>
  <c r="O233" i="8"/>
  <c r="P233" i="8" s="1"/>
  <c r="O234" i="8"/>
  <c r="P234" i="8" s="1"/>
  <c r="O235" i="8"/>
  <c r="P235" i="8" s="1"/>
  <c r="O236" i="8"/>
  <c r="P236" i="8" s="1"/>
  <c r="O237" i="8"/>
  <c r="P237" i="8" s="1"/>
  <c r="O238" i="8"/>
  <c r="P238" i="8" s="1"/>
  <c r="O239" i="8"/>
  <c r="P239" i="8" s="1"/>
  <c r="O240" i="8"/>
  <c r="P240" i="8" s="1"/>
  <c r="O241" i="8"/>
  <c r="P241" i="8" s="1"/>
  <c r="O242" i="8"/>
  <c r="P242" i="8" s="1"/>
  <c r="O243" i="8"/>
  <c r="P243" i="8" s="1"/>
  <c r="O244" i="8"/>
  <c r="P244" i="8" s="1"/>
  <c r="O245" i="8"/>
  <c r="P245" i="8" s="1"/>
  <c r="O246" i="8"/>
  <c r="P246" i="8" s="1"/>
  <c r="O247" i="8"/>
  <c r="P247" i="8" s="1"/>
  <c r="O248" i="8"/>
  <c r="P248" i="8" s="1"/>
  <c r="O249" i="8"/>
  <c r="P249" i="8" s="1"/>
  <c r="O250" i="8"/>
  <c r="P250" i="8" s="1"/>
  <c r="O251" i="8"/>
  <c r="P251" i="8" s="1"/>
  <c r="O252" i="8"/>
  <c r="P252" i="8" s="1"/>
  <c r="O253" i="8"/>
  <c r="P253" i="8" s="1"/>
  <c r="O254" i="8"/>
  <c r="P254" i="8" s="1"/>
  <c r="O255" i="8"/>
  <c r="P255" i="8" s="1"/>
  <c r="O256" i="8"/>
  <c r="P256" i="8" s="1"/>
  <c r="O257" i="8"/>
  <c r="P257" i="8" s="1"/>
  <c r="O258" i="8"/>
  <c r="P258" i="8" s="1"/>
  <c r="O259" i="8"/>
  <c r="P259" i="8" s="1"/>
  <c r="O260" i="8"/>
  <c r="P260" i="8" s="1"/>
  <c r="O261" i="8"/>
  <c r="P261" i="8" s="1"/>
  <c r="O262" i="8"/>
  <c r="P262" i="8" s="1"/>
  <c r="O263" i="8"/>
  <c r="P263" i="8" s="1"/>
  <c r="O264" i="8"/>
  <c r="P264" i="8" s="1"/>
  <c r="O265" i="8"/>
  <c r="P265" i="8" s="1"/>
  <c r="O266" i="8"/>
  <c r="P266" i="8" s="1"/>
  <c r="O267" i="8"/>
  <c r="P267" i="8" s="1"/>
  <c r="O268" i="8"/>
  <c r="P268" i="8" s="1"/>
  <c r="O269" i="8"/>
  <c r="P269" i="8" s="1"/>
  <c r="O270" i="8"/>
  <c r="P270" i="8" s="1"/>
  <c r="O271" i="8"/>
  <c r="P271" i="8" s="1"/>
  <c r="O272" i="8"/>
  <c r="P272" i="8" s="1"/>
  <c r="O273" i="8"/>
  <c r="P273" i="8" s="1"/>
  <c r="O274" i="8"/>
  <c r="P274" i="8" s="1"/>
  <c r="O275" i="8"/>
  <c r="P275" i="8" s="1"/>
  <c r="O276" i="8"/>
  <c r="P276" i="8" s="1"/>
  <c r="O277" i="8"/>
  <c r="P277" i="8" s="1"/>
  <c r="O278" i="8"/>
  <c r="P278" i="8" s="1"/>
  <c r="O279" i="8"/>
  <c r="P279" i="8" s="1"/>
  <c r="O280" i="8"/>
  <c r="P280" i="8" s="1"/>
  <c r="O281" i="8"/>
  <c r="P281" i="8" s="1"/>
  <c r="O282" i="8"/>
  <c r="P282" i="8" s="1"/>
  <c r="O283" i="8"/>
  <c r="P283" i="8" s="1"/>
  <c r="O284" i="8"/>
  <c r="P284" i="8" s="1"/>
  <c r="O285" i="8"/>
  <c r="P285" i="8" s="1"/>
  <c r="O286" i="8"/>
  <c r="P286" i="8" s="1"/>
  <c r="O287" i="8"/>
  <c r="P287" i="8" s="1"/>
  <c r="O288" i="8"/>
  <c r="P288" i="8" s="1"/>
  <c r="O289" i="8"/>
  <c r="P289" i="8" s="1"/>
  <c r="O290" i="8"/>
  <c r="P290" i="8" s="1"/>
  <c r="O291" i="8"/>
  <c r="P291" i="8" s="1"/>
  <c r="O292" i="8"/>
  <c r="P292" i="8" s="1"/>
  <c r="O293" i="8"/>
  <c r="P293" i="8" s="1"/>
  <c r="O294" i="8"/>
  <c r="P294" i="8" s="1"/>
  <c r="O295" i="8"/>
  <c r="P295" i="8" s="1"/>
  <c r="O296" i="8"/>
  <c r="P296" i="8" s="1"/>
  <c r="O297" i="8"/>
  <c r="P297" i="8" s="1"/>
  <c r="O298" i="8"/>
  <c r="P298" i="8" s="1"/>
  <c r="O299" i="8"/>
  <c r="P299" i="8" s="1"/>
  <c r="O300" i="8"/>
  <c r="P300" i="8" s="1"/>
  <c r="O301" i="8"/>
  <c r="P301" i="8" s="1"/>
  <c r="O302" i="8"/>
  <c r="P302" i="8" s="1"/>
  <c r="O303" i="8"/>
  <c r="P303" i="8" s="1"/>
  <c r="O304" i="8"/>
  <c r="P304" i="8" s="1"/>
  <c r="O305" i="8"/>
  <c r="P305" i="8" s="1"/>
  <c r="O306" i="8"/>
  <c r="P306" i="8" s="1"/>
  <c r="O307" i="8"/>
  <c r="P307" i="8" s="1"/>
  <c r="O308" i="8"/>
  <c r="P308" i="8" s="1"/>
  <c r="O309" i="8"/>
  <c r="P309" i="8" s="1"/>
  <c r="O310" i="8"/>
  <c r="P310" i="8" s="1"/>
  <c r="O311" i="8"/>
  <c r="P311" i="8" s="1"/>
  <c r="O312" i="8"/>
  <c r="P312" i="8" s="1"/>
  <c r="O313" i="8"/>
  <c r="P313" i="8" s="1"/>
  <c r="O314" i="8"/>
  <c r="P314" i="8" s="1"/>
  <c r="O315" i="8"/>
  <c r="P315" i="8" s="1"/>
  <c r="O316" i="8"/>
  <c r="P316" i="8" s="1"/>
  <c r="O317" i="8"/>
  <c r="P317" i="8" s="1"/>
  <c r="O318" i="8"/>
  <c r="P318" i="8" s="1"/>
  <c r="O319" i="8"/>
  <c r="P319" i="8" s="1"/>
  <c r="O320" i="8"/>
  <c r="P320" i="8" s="1"/>
  <c r="O321" i="8"/>
  <c r="P321" i="8" s="1"/>
  <c r="O322" i="8"/>
  <c r="P322" i="8" s="1"/>
  <c r="O323" i="8"/>
  <c r="P323" i="8" s="1"/>
  <c r="O324" i="8"/>
  <c r="P324" i="8" s="1"/>
  <c r="O325" i="8"/>
  <c r="P325" i="8" s="1"/>
  <c r="O326" i="8"/>
  <c r="P326" i="8" s="1"/>
  <c r="O327" i="8"/>
  <c r="P327" i="8" s="1"/>
  <c r="O328" i="8"/>
  <c r="P328" i="8" s="1"/>
  <c r="O329" i="8"/>
  <c r="P329" i="8" s="1"/>
  <c r="O330" i="8"/>
  <c r="P330" i="8" s="1"/>
  <c r="O331" i="8"/>
  <c r="P331" i="8" s="1"/>
  <c r="O332" i="8"/>
  <c r="P332" i="8" s="1"/>
  <c r="O333" i="8"/>
  <c r="P333" i="8" s="1"/>
  <c r="O334" i="8"/>
  <c r="P334" i="8" s="1"/>
  <c r="O335" i="8"/>
  <c r="P335" i="8" s="1"/>
  <c r="O336" i="8"/>
  <c r="P336" i="8" s="1"/>
  <c r="O337" i="8"/>
  <c r="P337" i="8" s="1"/>
  <c r="O338" i="8"/>
  <c r="P338" i="8" s="1"/>
  <c r="O339" i="8"/>
  <c r="P339" i="8" s="1"/>
  <c r="O340" i="8"/>
  <c r="P340" i="8" s="1"/>
  <c r="O341" i="8"/>
  <c r="P341" i="8" s="1"/>
  <c r="O342" i="8"/>
  <c r="P342" i="8" s="1"/>
  <c r="O343" i="8"/>
  <c r="P343" i="8" s="1"/>
  <c r="O344" i="8"/>
  <c r="P344" i="8" s="1"/>
  <c r="O345" i="8"/>
  <c r="P345" i="8" s="1"/>
  <c r="O346" i="8"/>
  <c r="P346" i="8" s="1"/>
  <c r="O347" i="8"/>
  <c r="P347" i="8" s="1"/>
  <c r="O348" i="8"/>
  <c r="P348" i="8" s="1"/>
  <c r="O349" i="8"/>
  <c r="P349" i="8" s="1"/>
  <c r="O350" i="8"/>
  <c r="P350" i="8" s="1"/>
  <c r="O351" i="8"/>
  <c r="P351" i="8" s="1"/>
  <c r="O352" i="8"/>
  <c r="P352" i="8" s="1"/>
  <c r="O353" i="8"/>
  <c r="P353" i="8" s="1"/>
  <c r="O354" i="8"/>
  <c r="P354" i="8" s="1"/>
  <c r="O355" i="8"/>
  <c r="P355" i="8" s="1"/>
  <c r="O356" i="8"/>
  <c r="P356" i="8" s="1"/>
  <c r="O357" i="8"/>
  <c r="P357" i="8" s="1"/>
  <c r="O358" i="8"/>
  <c r="P358" i="8" s="1"/>
  <c r="O359" i="8"/>
  <c r="P359" i="8" s="1"/>
  <c r="O360" i="8"/>
  <c r="P360" i="8" s="1"/>
  <c r="O361" i="8"/>
  <c r="P361" i="8" s="1"/>
  <c r="O362" i="8"/>
  <c r="P362" i="8" s="1"/>
  <c r="O363" i="8"/>
  <c r="P363" i="8" s="1"/>
  <c r="O364" i="8"/>
  <c r="P364" i="8" s="1"/>
  <c r="O365" i="8"/>
  <c r="P365" i="8" s="1"/>
  <c r="O366" i="8"/>
  <c r="P366" i="8" s="1"/>
  <c r="O367" i="8"/>
  <c r="P367" i="8" s="1"/>
  <c r="O368" i="8"/>
  <c r="P368" i="8" s="1"/>
  <c r="O369" i="8"/>
  <c r="P369" i="8" s="1"/>
  <c r="O370" i="8"/>
  <c r="P370" i="8" s="1"/>
  <c r="O371" i="8"/>
  <c r="P371" i="8" s="1"/>
  <c r="O372" i="8"/>
  <c r="P372" i="8" s="1"/>
  <c r="O373" i="8"/>
  <c r="P373" i="8" s="1"/>
  <c r="O374" i="8"/>
  <c r="P374" i="8" s="1"/>
  <c r="O375" i="8"/>
  <c r="P375" i="8" s="1"/>
  <c r="O376" i="8"/>
  <c r="P376" i="8" s="1"/>
  <c r="O377" i="8"/>
  <c r="P377" i="8" s="1"/>
  <c r="O378" i="8"/>
  <c r="P378" i="8" s="1"/>
  <c r="O379" i="8"/>
  <c r="P379" i="8" s="1"/>
  <c r="O380" i="8"/>
  <c r="P380" i="8" s="1"/>
  <c r="O381" i="8"/>
  <c r="P381" i="8" s="1"/>
  <c r="O382" i="8"/>
  <c r="P382" i="8" s="1"/>
  <c r="O383" i="8"/>
  <c r="P383" i="8" s="1"/>
  <c r="O384" i="8"/>
  <c r="P384" i="8" s="1"/>
  <c r="O385" i="8"/>
  <c r="P385" i="8" s="1"/>
  <c r="O386" i="8"/>
  <c r="P386" i="8" s="1"/>
  <c r="O387" i="8"/>
  <c r="P387" i="8" s="1"/>
  <c r="O388" i="8"/>
  <c r="P388" i="8" s="1"/>
  <c r="O389" i="8"/>
  <c r="P389" i="8" s="1"/>
  <c r="O390" i="8"/>
  <c r="P390" i="8" s="1"/>
  <c r="O391" i="8"/>
  <c r="P391" i="8" s="1"/>
  <c r="O392" i="8"/>
  <c r="P392" i="8" s="1"/>
  <c r="O393" i="8"/>
  <c r="P393" i="8" s="1"/>
  <c r="O394" i="8"/>
  <c r="P394" i="8" s="1"/>
  <c r="O395" i="8"/>
  <c r="P395" i="8" s="1"/>
  <c r="O396" i="8"/>
  <c r="P396" i="8" s="1"/>
  <c r="O397" i="8"/>
  <c r="P397" i="8" s="1"/>
  <c r="O398" i="8"/>
  <c r="P398" i="8" s="1"/>
  <c r="O399" i="8"/>
  <c r="P399" i="8" s="1"/>
  <c r="O400" i="8"/>
  <c r="P400" i="8" s="1"/>
  <c r="O401" i="8"/>
  <c r="P401" i="8" s="1"/>
  <c r="O402" i="8"/>
  <c r="P402" i="8" s="1"/>
  <c r="O403" i="8"/>
  <c r="P403" i="8" s="1"/>
  <c r="O404" i="8"/>
  <c r="P404" i="8" s="1"/>
  <c r="O405" i="8"/>
  <c r="P405" i="8" s="1"/>
  <c r="O406" i="8"/>
  <c r="P406" i="8" s="1"/>
  <c r="O407" i="8"/>
  <c r="P407" i="8" s="1"/>
  <c r="O408" i="8"/>
  <c r="P408" i="8" s="1"/>
  <c r="O409" i="8"/>
  <c r="P409" i="8" s="1"/>
  <c r="O410" i="8"/>
  <c r="P410" i="8" s="1"/>
  <c r="O411" i="8"/>
  <c r="P411" i="8" s="1"/>
  <c r="O412" i="8"/>
  <c r="P412" i="8" s="1"/>
  <c r="O413" i="8"/>
  <c r="P413" i="8" s="1"/>
  <c r="O414" i="8"/>
  <c r="P414" i="8" s="1"/>
  <c r="O415" i="8"/>
  <c r="P415" i="8" s="1"/>
  <c r="O416" i="8"/>
  <c r="P416" i="8" s="1"/>
  <c r="O417" i="8"/>
  <c r="P417" i="8" s="1"/>
  <c r="O418" i="8"/>
  <c r="P418" i="8" s="1"/>
  <c r="O419" i="8"/>
  <c r="P419" i="8" s="1"/>
  <c r="O420" i="8"/>
  <c r="P420" i="8" s="1"/>
  <c r="O421" i="8"/>
  <c r="P421" i="8" s="1"/>
  <c r="O422" i="8"/>
  <c r="P422" i="8" s="1"/>
  <c r="O423" i="8"/>
  <c r="P423" i="8" s="1"/>
  <c r="O424" i="8"/>
  <c r="P424" i="8" s="1"/>
  <c r="O425" i="8"/>
  <c r="P425" i="8" s="1"/>
  <c r="O426" i="8"/>
  <c r="P426" i="8" s="1"/>
  <c r="O427" i="8"/>
  <c r="P427" i="8" s="1"/>
  <c r="O428" i="8"/>
  <c r="P428" i="8" s="1"/>
  <c r="O429" i="8"/>
  <c r="P429" i="8" s="1"/>
  <c r="O430" i="8"/>
  <c r="P430" i="8" s="1"/>
  <c r="O431" i="8"/>
  <c r="P431" i="8" s="1"/>
  <c r="O432" i="8"/>
  <c r="P432" i="8" s="1"/>
  <c r="O433" i="8"/>
  <c r="P433" i="8" s="1"/>
  <c r="O434" i="8"/>
  <c r="P434" i="8" s="1"/>
  <c r="O435" i="8"/>
  <c r="P435" i="8" s="1"/>
  <c r="O436" i="8"/>
  <c r="P436" i="8" s="1"/>
  <c r="O437" i="8"/>
  <c r="P437" i="8" s="1"/>
  <c r="O438" i="8"/>
  <c r="P438" i="8" s="1"/>
  <c r="O439" i="8"/>
  <c r="P439" i="8" s="1"/>
  <c r="O440" i="8"/>
  <c r="P440" i="8" s="1"/>
  <c r="O441" i="8"/>
  <c r="P441" i="8" s="1"/>
  <c r="O442" i="8"/>
  <c r="P442" i="8" s="1"/>
  <c r="O443" i="8"/>
  <c r="P443" i="8" s="1"/>
  <c r="O444" i="8"/>
  <c r="P444" i="8" s="1"/>
  <c r="O445" i="8"/>
  <c r="P445" i="8" s="1"/>
  <c r="O446" i="8"/>
  <c r="P446" i="8" s="1"/>
  <c r="O447" i="8"/>
  <c r="P447" i="8" s="1"/>
  <c r="O448" i="8"/>
  <c r="P448" i="8" s="1"/>
  <c r="O449" i="8"/>
  <c r="P449" i="8" s="1"/>
  <c r="O450" i="8"/>
  <c r="P450" i="8" s="1"/>
  <c r="O451" i="8"/>
  <c r="P451" i="8" s="1"/>
  <c r="O452" i="8"/>
  <c r="P452" i="8" s="1"/>
  <c r="O453" i="8"/>
  <c r="P453" i="8" s="1"/>
  <c r="O454" i="8"/>
  <c r="P454" i="8" s="1"/>
  <c r="O455" i="8"/>
  <c r="P455" i="8" s="1"/>
  <c r="O456" i="8"/>
  <c r="P456" i="8" s="1"/>
  <c r="O457" i="8"/>
  <c r="P457" i="8" s="1"/>
  <c r="O458" i="8"/>
  <c r="P458" i="8" s="1"/>
  <c r="O459" i="8"/>
  <c r="P459" i="8" s="1"/>
  <c r="O460" i="8"/>
  <c r="P460" i="8" s="1"/>
  <c r="O461" i="8"/>
  <c r="P461" i="8" s="1"/>
  <c r="O462" i="8"/>
  <c r="P462" i="8" s="1"/>
  <c r="O463" i="8"/>
  <c r="P463" i="8" s="1"/>
  <c r="O464" i="8"/>
  <c r="P464" i="8" s="1"/>
  <c r="O465" i="8"/>
  <c r="P465" i="8" s="1"/>
  <c r="O466" i="8"/>
  <c r="P466" i="8" s="1"/>
  <c r="O467" i="8"/>
  <c r="P467" i="8" s="1"/>
  <c r="O468" i="8"/>
  <c r="P468" i="8" s="1"/>
  <c r="O469" i="8"/>
  <c r="P469" i="8" s="1"/>
  <c r="O470" i="8"/>
  <c r="P470" i="8" s="1"/>
  <c r="O471" i="8"/>
  <c r="P471" i="8" s="1"/>
  <c r="O472" i="8"/>
  <c r="P472" i="8" s="1"/>
  <c r="O473" i="8"/>
  <c r="P473" i="8" s="1"/>
  <c r="O474" i="8"/>
  <c r="P474" i="8" s="1"/>
  <c r="O475" i="8"/>
  <c r="P475" i="8" s="1"/>
  <c r="O476" i="8"/>
  <c r="P476" i="8" s="1"/>
  <c r="O477" i="8"/>
  <c r="P477" i="8" s="1"/>
  <c r="O478" i="8"/>
  <c r="P478" i="8" s="1"/>
  <c r="O479" i="8"/>
  <c r="P479" i="8" s="1"/>
  <c r="O480" i="8"/>
  <c r="P480" i="8" s="1"/>
  <c r="O481" i="8"/>
  <c r="P481" i="8" s="1"/>
  <c r="O482" i="8"/>
  <c r="P482" i="8" s="1"/>
  <c r="O483" i="8"/>
  <c r="P483" i="8" s="1"/>
  <c r="O484" i="8"/>
  <c r="P484" i="8" s="1"/>
  <c r="O485" i="8"/>
  <c r="P485" i="8" s="1"/>
  <c r="O486" i="8"/>
  <c r="P486" i="8" s="1"/>
  <c r="O487" i="8"/>
  <c r="P487" i="8" s="1"/>
  <c r="O488" i="8"/>
  <c r="P488" i="8" s="1"/>
  <c r="O489" i="8"/>
  <c r="P489" i="8" s="1"/>
  <c r="O490" i="8"/>
  <c r="P490" i="8" s="1"/>
  <c r="O491" i="8"/>
  <c r="P491" i="8" s="1"/>
  <c r="O492" i="8"/>
  <c r="P492" i="8" s="1"/>
  <c r="O493" i="8"/>
  <c r="P493" i="8" s="1"/>
  <c r="O494" i="8"/>
  <c r="P494" i="8" s="1"/>
  <c r="O495" i="8"/>
  <c r="P495" i="8" s="1"/>
  <c r="O496" i="8"/>
  <c r="P496" i="8" s="1"/>
  <c r="O497" i="8"/>
  <c r="P497" i="8" s="1"/>
  <c r="O498" i="8"/>
  <c r="P498" i="8" s="1"/>
  <c r="O499" i="8"/>
  <c r="P499" i="8" s="1"/>
  <c r="O500" i="8"/>
  <c r="P500" i="8" s="1"/>
  <c r="O501" i="8"/>
  <c r="P501" i="8" s="1"/>
  <c r="O502" i="8"/>
  <c r="P502" i="8" s="1"/>
  <c r="O503" i="8"/>
  <c r="P503" i="8" s="1"/>
  <c r="O504" i="8"/>
  <c r="P504" i="8" s="1"/>
  <c r="O505" i="8"/>
  <c r="P505" i="8" s="1"/>
  <c r="O506" i="8"/>
  <c r="P506" i="8" s="1"/>
  <c r="O507" i="8"/>
  <c r="P507" i="8" s="1"/>
  <c r="O508" i="8"/>
  <c r="P508" i="8" s="1"/>
  <c r="O509" i="8"/>
  <c r="P509" i="8" s="1"/>
  <c r="O510" i="8"/>
  <c r="P510" i="8" s="1"/>
  <c r="O511" i="8"/>
  <c r="P511" i="8" s="1"/>
  <c r="O512" i="8"/>
  <c r="P512" i="8" s="1"/>
  <c r="O513" i="8"/>
  <c r="P513" i="8" s="1"/>
  <c r="O514" i="8"/>
  <c r="P514" i="8" s="1"/>
  <c r="O515" i="8"/>
  <c r="P515" i="8" s="1"/>
  <c r="O516" i="8"/>
  <c r="P516" i="8" s="1"/>
  <c r="O517" i="8"/>
  <c r="P517" i="8" s="1"/>
  <c r="O518" i="8"/>
  <c r="P518" i="8" s="1"/>
  <c r="O519" i="8"/>
  <c r="P519" i="8" s="1"/>
  <c r="O520" i="8"/>
  <c r="P520" i="8" s="1"/>
  <c r="O521" i="8"/>
  <c r="P521" i="8" s="1"/>
  <c r="O522" i="8"/>
  <c r="P522" i="8" s="1"/>
  <c r="O523" i="8"/>
  <c r="P523" i="8" s="1"/>
  <c r="O524" i="8"/>
  <c r="P524" i="8" s="1"/>
  <c r="O525" i="8"/>
  <c r="P525" i="8" s="1"/>
  <c r="O526" i="8"/>
  <c r="P526" i="8" s="1"/>
  <c r="O527" i="8"/>
  <c r="P527" i="8" s="1"/>
  <c r="O528" i="8"/>
  <c r="P528" i="8" s="1"/>
  <c r="O529" i="8"/>
  <c r="P529" i="8" s="1"/>
  <c r="O530" i="8"/>
  <c r="P530" i="8" s="1"/>
  <c r="O531" i="8"/>
  <c r="P531" i="8" s="1"/>
  <c r="O532" i="8"/>
  <c r="P532" i="8" s="1"/>
  <c r="O533" i="8"/>
  <c r="P533" i="8" s="1"/>
  <c r="O534" i="8"/>
  <c r="P534" i="8" s="1"/>
  <c r="O535" i="8"/>
  <c r="P535" i="8" s="1"/>
  <c r="O536" i="8"/>
  <c r="P536" i="8" s="1"/>
  <c r="O537" i="8"/>
  <c r="P537" i="8" s="1"/>
  <c r="O538" i="8"/>
  <c r="P538" i="8" s="1"/>
  <c r="O539" i="8"/>
  <c r="P539" i="8" s="1"/>
  <c r="O540" i="8"/>
  <c r="P540" i="8" s="1"/>
  <c r="O541" i="8"/>
  <c r="P541" i="8" s="1"/>
  <c r="O542" i="8"/>
  <c r="P542" i="8" s="1"/>
  <c r="O543" i="8"/>
  <c r="P543" i="8" s="1"/>
  <c r="O544" i="8"/>
  <c r="P544" i="8" s="1"/>
  <c r="O545" i="8"/>
  <c r="P545" i="8" s="1"/>
  <c r="O546" i="8"/>
  <c r="P546" i="8" s="1"/>
  <c r="O547" i="8"/>
  <c r="P547" i="8" s="1"/>
  <c r="O548" i="8"/>
  <c r="P548" i="8" s="1"/>
  <c r="O549" i="8"/>
  <c r="P549" i="8" s="1"/>
  <c r="O550" i="8"/>
  <c r="P550" i="8" s="1"/>
  <c r="O551" i="8"/>
  <c r="P551" i="8" s="1"/>
  <c r="O552" i="8"/>
  <c r="P552" i="8" s="1"/>
  <c r="O553" i="8"/>
  <c r="P553" i="8" s="1"/>
  <c r="O554" i="8"/>
  <c r="P554" i="8" s="1"/>
  <c r="O555" i="8"/>
  <c r="P555" i="8" s="1"/>
  <c r="O556" i="8"/>
  <c r="P556" i="8" s="1"/>
  <c r="O557" i="8"/>
  <c r="P557" i="8" s="1"/>
  <c r="O558" i="8"/>
  <c r="P558" i="8" s="1"/>
  <c r="O559" i="8"/>
  <c r="P559" i="8" s="1"/>
  <c r="O560" i="8"/>
  <c r="P560" i="8" s="1"/>
  <c r="O561" i="8"/>
  <c r="P561" i="8" s="1"/>
  <c r="O562" i="8"/>
  <c r="P562" i="8" s="1"/>
  <c r="O563" i="8"/>
  <c r="P563" i="8" s="1"/>
  <c r="O564" i="8"/>
  <c r="P564" i="8" s="1"/>
  <c r="O565" i="8"/>
  <c r="P565" i="8" s="1"/>
  <c r="O566" i="8"/>
  <c r="P566" i="8" s="1"/>
  <c r="O567" i="8"/>
  <c r="P567" i="8" s="1"/>
  <c r="O568" i="8"/>
  <c r="P568" i="8" s="1"/>
  <c r="O569" i="8"/>
  <c r="P569" i="8" s="1"/>
  <c r="O570" i="8"/>
  <c r="P570" i="8" s="1"/>
  <c r="O571" i="8"/>
  <c r="P571" i="8" s="1"/>
  <c r="O572" i="8"/>
  <c r="P572" i="8" s="1"/>
  <c r="O573" i="8"/>
  <c r="P573" i="8" s="1"/>
  <c r="O574" i="8"/>
  <c r="P574" i="8" s="1"/>
  <c r="O575" i="8"/>
  <c r="P575" i="8" s="1"/>
  <c r="O576" i="8"/>
  <c r="P576" i="8" s="1"/>
  <c r="O577" i="8"/>
  <c r="P577" i="8" s="1"/>
  <c r="O578" i="8"/>
  <c r="P578" i="8" s="1"/>
  <c r="O579" i="8"/>
  <c r="P579" i="8" s="1"/>
  <c r="O580" i="8"/>
  <c r="P580" i="8" s="1"/>
  <c r="O581" i="8"/>
  <c r="P581" i="8" s="1"/>
  <c r="O582" i="8"/>
  <c r="P582" i="8" s="1"/>
  <c r="O583" i="8"/>
  <c r="P583" i="8" s="1"/>
  <c r="O584" i="8"/>
  <c r="P584" i="8" s="1"/>
  <c r="O585" i="8"/>
  <c r="P585" i="8" s="1"/>
  <c r="O586" i="8"/>
  <c r="P586" i="8" s="1"/>
  <c r="O587" i="8"/>
  <c r="P587" i="8" s="1"/>
  <c r="O588" i="8"/>
  <c r="P588" i="8" s="1"/>
  <c r="O589" i="8"/>
  <c r="P589" i="8" s="1"/>
  <c r="O590" i="8"/>
  <c r="P590" i="8" s="1"/>
  <c r="O591" i="8"/>
  <c r="P591" i="8" s="1"/>
  <c r="O592" i="8"/>
  <c r="P592" i="8" s="1"/>
  <c r="O593" i="8"/>
  <c r="P593" i="8" s="1"/>
  <c r="O594" i="8"/>
  <c r="P594" i="8" s="1"/>
  <c r="O595" i="8"/>
  <c r="P595" i="8" s="1"/>
  <c r="O596" i="8"/>
  <c r="P596" i="8" s="1"/>
  <c r="O597" i="8"/>
  <c r="P597" i="8" s="1"/>
  <c r="O598" i="8"/>
  <c r="P598" i="8" s="1"/>
  <c r="O599" i="8"/>
  <c r="P599" i="8" s="1"/>
  <c r="O600" i="8"/>
  <c r="P600" i="8" s="1"/>
  <c r="O601" i="8"/>
  <c r="P601" i="8" s="1"/>
  <c r="O602" i="8"/>
  <c r="P602" i="8" s="1"/>
  <c r="O603" i="8"/>
  <c r="P603" i="8" s="1"/>
  <c r="O604" i="8"/>
  <c r="P604" i="8" s="1"/>
  <c r="O605" i="8"/>
  <c r="P605" i="8" s="1"/>
  <c r="O606" i="8"/>
  <c r="P606" i="8" s="1"/>
  <c r="O607" i="8"/>
  <c r="P607" i="8" s="1"/>
  <c r="O608" i="8"/>
  <c r="P608" i="8" s="1"/>
  <c r="O609" i="8"/>
  <c r="P609" i="8" s="1"/>
  <c r="O610" i="8"/>
  <c r="P610" i="8" s="1"/>
  <c r="O611" i="8"/>
  <c r="P611" i="8" s="1"/>
  <c r="O612" i="8"/>
  <c r="P612" i="8" s="1"/>
  <c r="O613" i="8"/>
  <c r="P613" i="8" s="1"/>
  <c r="O614" i="8"/>
  <c r="P614" i="8" s="1"/>
  <c r="O615" i="8"/>
  <c r="P615" i="8" s="1"/>
  <c r="O616" i="8"/>
  <c r="P616" i="8" s="1"/>
  <c r="O617" i="8"/>
  <c r="P617" i="8" s="1"/>
  <c r="O618" i="8"/>
  <c r="P618" i="8" s="1"/>
  <c r="O619" i="8"/>
  <c r="P619" i="8" s="1"/>
  <c r="O620" i="8"/>
  <c r="P620" i="8" s="1"/>
  <c r="O621" i="8"/>
  <c r="P621" i="8" s="1"/>
  <c r="O622" i="8"/>
  <c r="P622" i="8" s="1"/>
  <c r="O623" i="8"/>
  <c r="P623" i="8" s="1"/>
  <c r="O624" i="8"/>
  <c r="P624" i="8" s="1"/>
  <c r="O625" i="8"/>
  <c r="P625" i="8" s="1"/>
  <c r="O626" i="8"/>
  <c r="P626" i="8" s="1"/>
  <c r="O627" i="8"/>
  <c r="P627" i="8" s="1"/>
  <c r="O628" i="8"/>
  <c r="P628" i="8" s="1"/>
  <c r="O629" i="8"/>
  <c r="P629" i="8" s="1"/>
  <c r="O630" i="8"/>
  <c r="P630" i="8" s="1"/>
  <c r="O631" i="8"/>
  <c r="P631" i="8" s="1"/>
  <c r="O632" i="8"/>
  <c r="P632" i="8" s="1"/>
  <c r="O633" i="8"/>
  <c r="P633" i="8" s="1"/>
  <c r="O634" i="8"/>
  <c r="P634" i="8" s="1"/>
  <c r="O635" i="8"/>
  <c r="P635" i="8" s="1"/>
  <c r="O636" i="8"/>
  <c r="P636" i="8" s="1"/>
  <c r="O637" i="8"/>
  <c r="P637" i="8" s="1"/>
  <c r="O638" i="8"/>
  <c r="P638" i="8" s="1"/>
  <c r="O639" i="8"/>
  <c r="P639" i="8" s="1"/>
  <c r="O640" i="8"/>
  <c r="P640" i="8" s="1"/>
  <c r="O641" i="8"/>
  <c r="P641" i="8" s="1"/>
  <c r="O642" i="8"/>
  <c r="P642" i="8" s="1"/>
  <c r="O643" i="8"/>
  <c r="P643" i="8" s="1"/>
  <c r="O644" i="8"/>
  <c r="P644" i="8" s="1"/>
  <c r="O645" i="8"/>
  <c r="P645" i="8" s="1"/>
  <c r="O646" i="8"/>
  <c r="P646" i="8" s="1"/>
  <c r="O647" i="8"/>
  <c r="P647" i="8" s="1"/>
  <c r="O648" i="8"/>
  <c r="P648" i="8" s="1"/>
  <c r="O649" i="8"/>
  <c r="P649" i="8" s="1"/>
  <c r="O650" i="8"/>
  <c r="P650" i="8" s="1"/>
  <c r="O651" i="8"/>
  <c r="P651" i="8" s="1"/>
  <c r="O652" i="8"/>
  <c r="P652" i="8" s="1"/>
  <c r="O653" i="8"/>
  <c r="P653" i="8" s="1"/>
  <c r="O654" i="8"/>
  <c r="P654" i="8" s="1"/>
  <c r="O655" i="8"/>
  <c r="P655" i="8" s="1"/>
  <c r="O656" i="8"/>
  <c r="P656" i="8" s="1"/>
  <c r="O657" i="8"/>
  <c r="P657" i="8" s="1"/>
  <c r="O658" i="8"/>
  <c r="P658" i="8" s="1"/>
  <c r="O659" i="8"/>
  <c r="P659" i="8" s="1"/>
  <c r="O660" i="8"/>
  <c r="P660" i="8" s="1"/>
  <c r="O661" i="8"/>
  <c r="P661" i="8" s="1"/>
  <c r="O662" i="8"/>
  <c r="P662" i="8" s="1"/>
  <c r="O663" i="8"/>
  <c r="P663" i="8" s="1"/>
  <c r="O664" i="8"/>
  <c r="P664" i="8" s="1"/>
  <c r="O665" i="8"/>
  <c r="P665" i="8" s="1"/>
  <c r="O666" i="8"/>
  <c r="P666" i="8" s="1"/>
  <c r="O667" i="8"/>
  <c r="P667" i="8" s="1"/>
  <c r="O668" i="8"/>
  <c r="P668" i="8" s="1"/>
  <c r="O669" i="8"/>
  <c r="P669" i="8" s="1"/>
  <c r="O670" i="8"/>
  <c r="P670" i="8" s="1"/>
  <c r="O671" i="8"/>
  <c r="P671" i="8" s="1"/>
  <c r="O672" i="8"/>
  <c r="P672" i="8" s="1"/>
  <c r="O673" i="8"/>
  <c r="P673" i="8" s="1"/>
  <c r="O674" i="8"/>
  <c r="P674" i="8" s="1"/>
  <c r="O675" i="8"/>
  <c r="P675" i="8" s="1"/>
  <c r="O676" i="8"/>
  <c r="P676" i="8" s="1"/>
  <c r="O677" i="8"/>
  <c r="P677" i="8" s="1"/>
  <c r="O678" i="8"/>
  <c r="P678" i="8" s="1"/>
  <c r="O679" i="8"/>
  <c r="P679" i="8" s="1"/>
  <c r="O680" i="8"/>
  <c r="P680" i="8" s="1"/>
  <c r="O681" i="8"/>
  <c r="P681" i="8" s="1"/>
  <c r="O682" i="8"/>
  <c r="P682" i="8" s="1"/>
  <c r="O683" i="8"/>
  <c r="P683" i="8" s="1"/>
  <c r="O684" i="8"/>
  <c r="P684" i="8" s="1"/>
  <c r="O685" i="8"/>
  <c r="P685" i="8" s="1"/>
  <c r="O686" i="8"/>
  <c r="P686" i="8" s="1"/>
  <c r="O687" i="8"/>
  <c r="P687" i="8" s="1"/>
  <c r="O688" i="8"/>
  <c r="P688" i="8" s="1"/>
  <c r="O689" i="8"/>
  <c r="P689" i="8" s="1"/>
  <c r="O690" i="8"/>
  <c r="P690" i="8" s="1"/>
  <c r="O691" i="8"/>
  <c r="P691" i="8" s="1"/>
  <c r="O692" i="8"/>
  <c r="P692" i="8" s="1"/>
  <c r="O693" i="8"/>
  <c r="P693" i="8" s="1"/>
  <c r="O694" i="8"/>
  <c r="P694" i="8" s="1"/>
  <c r="O695" i="8"/>
  <c r="P695" i="8" s="1"/>
  <c r="O696" i="8"/>
  <c r="P696" i="8" s="1"/>
  <c r="O697" i="8"/>
  <c r="P697" i="8" s="1"/>
  <c r="O698" i="8"/>
  <c r="P698" i="8" s="1"/>
  <c r="O699" i="8"/>
  <c r="P699" i="8" s="1"/>
  <c r="O700" i="8"/>
  <c r="P700" i="8" s="1"/>
  <c r="O701" i="8"/>
  <c r="P701" i="8" s="1"/>
  <c r="O702" i="8"/>
  <c r="P702" i="8" s="1"/>
  <c r="O703" i="8"/>
  <c r="P703" i="8" s="1"/>
  <c r="O704" i="8"/>
  <c r="P704" i="8" s="1"/>
  <c r="O705" i="8"/>
  <c r="P705" i="8" s="1"/>
  <c r="O706" i="8"/>
  <c r="P706" i="8" s="1"/>
  <c r="O707" i="8"/>
  <c r="P707" i="8" s="1"/>
  <c r="O708" i="8"/>
  <c r="P708" i="8" s="1"/>
  <c r="O709" i="8"/>
  <c r="P709" i="8" s="1"/>
  <c r="O710" i="8"/>
  <c r="P710" i="8" s="1"/>
  <c r="O711" i="8"/>
  <c r="P711" i="8" s="1"/>
  <c r="O712" i="8"/>
  <c r="P712" i="8" s="1"/>
  <c r="O713" i="8"/>
  <c r="P713" i="8" s="1"/>
  <c r="O714" i="8"/>
  <c r="P714" i="8" s="1"/>
  <c r="O715" i="8"/>
  <c r="P715" i="8" s="1"/>
  <c r="O716" i="8"/>
  <c r="P716" i="8" s="1"/>
  <c r="O717" i="8"/>
  <c r="P717" i="8" s="1"/>
  <c r="O718" i="8"/>
  <c r="P718" i="8" s="1"/>
  <c r="O719" i="8"/>
  <c r="P719" i="8" s="1"/>
  <c r="O720" i="8"/>
  <c r="P720" i="8" s="1"/>
  <c r="O721" i="8"/>
  <c r="P721" i="8" s="1"/>
  <c r="O722" i="8"/>
  <c r="P722" i="8" s="1"/>
  <c r="O723" i="8"/>
  <c r="P723" i="8" s="1"/>
  <c r="O724" i="8"/>
  <c r="P724" i="8" s="1"/>
  <c r="O725" i="8"/>
  <c r="P725" i="8" s="1"/>
  <c r="O726" i="8"/>
  <c r="P726" i="8" s="1"/>
  <c r="O727" i="8"/>
  <c r="P727" i="8" s="1"/>
  <c r="O728" i="8"/>
  <c r="P728" i="8" s="1"/>
  <c r="O729" i="8"/>
  <c r="P729" i="8" s="1"/>
  <c r="O730" i="8"/>
  <c r="P730" i="8" s="1"/>
  <c r="O731" i="8"/>
  <c r="P731" i="8" s="1"/>
  <c r="O732" i="8"/>
  <c r="P732" i="8" s="1"/>
  <c r="O733" i="8"/>
  <c r="P733" i="8" s="1"/>
  <c r="O734" i="8"/>
  <c r="P734" i="8" s="1"/>
  <c r="O735" i="8"/>
  <c r="P735" i="8" s="1"/>
  <c r="O736" i="8"/>
  <c r="P736" i="8" s="1"/>
  <c r="O737" i="8"/>
  <c r="P737" i="8" s="1"/>
  <c r="O738" i="8"/>
  <c r="P738" i="8" s="1"/>
  <c r="O739" i="8"/>
  <c r="P739" i="8" s="1"/>
  <c r="O740" i="8"/>
  <c r="P740" i="8" s="1"/>
  <c r="O741" i="8"/>
  <c r="P741" i="8" s="1"/>
  <c r="O742" i="8"/>
  <c r="P742" i="8" s="1"/>
  <c r="O743" i="8"/>
  <c r="P743" i="8" s="1"/>
  <c r="O744" i="8"/>
  <c r="P744" i="8" s="1"/>
  <c r="O745" i="8"/>
  <c r="P745" i="8" s="1"/>
  <c r="O746" i="8"/>
  <c r="P746" i="8" s="1"/>
  <c r="O747" i="8"/>
  <c r="P747" i="8" s="1"/>
  <c r="O748" i="8"/>
  <c r="P748" i="8" s="1"/>
  <c r="O749" i="8"/>
  <c r="P749" i="8" s="1"/>
  <c r="O750" i="8"/>
  <c r="P750" i="8" s="1"/>
  <c r="O751" i="8"/>
  <c r="P751" i="8" s="1"/>
  <c r="O752" i="8"/>
  <c r="P752" i="8" s="1"/>
  <c r="O753" i="8"/>
  <c r="P753" i="8" s="1"/>
  <c r="O754" i="8"/>
  <c r="P754" i="8" s="1"/>
  <c r="O755" i="8"/>
  <c r="P755" i="8" s="1"/>
  <c r="O756" i="8"/>
  <c r="P756" i="8" s="1"/>
  <c r="O757" i="8"/>
  <c r="P757" i="8" s="1"/>
  <c r="O758" i="8"/>
  <c r="P758" i="8" s="1"/>
  <c r="O759" i="8"/>
  <c r="P759" i="8" s="1"/>
  <c r="O760" i="8"/>
  <c r="P760" i="8" s="1"/>
  <c r="O761" i="8"/>
  <c r="P761" i="8" s="1"/>
  <c r="O762" i="8"/>
  <c r="P762" i="8" s="1"/>
  <c r="O763" i="8"/>
  <c r="P763" i="8" s="1"/>
  <c r="O764" i="8"/>
  <c r="P764" i="8" s="1"/>
  <c r="O765" i="8"/>
  <c r="P765" i="8" s="1"/>
  <c r="O766" i="8"/>
  <c r="P766" i="8" s="1"/>
  <c r="O767" i="8"/>
  <c r="P767" i="8" s="1"/>
  <c r="O768" i="8"/>
  <c r="P768" i="8" s="1"/>
  <c r="O769" i="8"/>
  <c r="P769" i="8" s="1"/>
  <c r="O770" i="8"/>
  <c r="P770" i="8" s="1"/>
  <c r="O771" i="8"/>
  <c r="P771" i="8" s="1"/>
  <c r="O772" i="8"/>
  <c r="P772" i="8" s="1"/>
  <c r="O773" i="8"/>
  <c r="P773" i="8" s="1"/>
  <c r="O774" i="8"/>
  <c r="P774" i="8" s="1"/>
  <c r="O775" i="8"/>
  <c r="P775" i="8" s="1"/>
  <c r="O776" i="8"/>
  <c r="P776" i="8" s="1"/>
  <c r="O777" i="8"/>
  <c r="P777" i="8" s="1"/>
  <c r="O778" i="8"/>
  <c r="P778" i="8" s="1"/>
  <c r="O779" i="8"/>
  <c r="P779" i="8" s="1"/>
  <c r="O780" i="8"/>
  <c r="P780" i="8" s="1"/>
  <c r="O781" i="8"/>
  <c r="P781" i="8" s="1"/>
  <c r="O782" i="8"/>
  <c r="P782" i="8" s="1"/>
  <c r="O783" i="8"/>
  <c r="P783" i="8" s="1"/>
  <c r="O784" i="8"/>
  <c r="P784" i="8" s="1"/>
  <c r="O785" i="8"/>
  <c r="P785" i="8" s="1"/>
  <c r="O786" i="8"/>
  <c r="P786" i="8" s="1"/>
  <c r="O787" i="8"/>
  <c r="P787" i="8" s="1"/>
  <c r="O788" i="8"/>
  <c r="P788" i="8" s="1"/>
  <c r="O789" i="8"/>
  <c r="P789" i="8" s="1"/>
  <c r="O790" i="8"/>
  <c r="P790" i="8" s="1"/>
  <c r="O791" i="8"/>
  <c r="P791" i="8" s="1"/>
  <c r="O792" i="8"/>
  <c r="P792" i="8" s="1"/>
  <c r="O793" i="8"/>
  <c r="P793" i="8" s="1"/>
  <c r="O794" i="8"/>
  <c r="P794" i="8" s="1"/>
  <c r="O795" i="8"/>
  <c r="P795" i="8" s="1"/>
  <c r="O796" i="8"/>
  <c r="P796" i="8" s="1"/>
  <c r="O797" i="8"/>
  <c r="P797" i="8" s="1"/>
  <c r="O798" i="8"/>
  <c r="P798" i="8" s="1"/>
  <c r="O799" i="8"/>
  <c r="P799" i="8" s="1"/>
  <c r="O800" i="8"/>
  <c r="P800" i="8" s="1"/>
  <c r="O801" i="8"/>
  <c r="P801" i="8" s="1"/>
  <c r="O802" i="8"/>
  <c r="P802" i="8" s="1"/>
  <c r="O803" i="8"/>
  <c r="P803" i="8" s="1"/>
  <c r="O804" i="8"/>
  <c r="P804" i="8" s="1"/>
  <c r="O805" i="8"/>
  <c r="P805" i="8" s="1"/>
  <c r="O806" i="8"/>
  <c r="P806" i="8" s="1"/>
  <c r="O807" i="8"/>
  <c r="P807" i="8" s="1"/>
  <c r="O808" i="8"/>
  <c r="P808" i="8" s="1"/>
  <c r="O809" i="8"/>
  <c r="P809" i="8" s="1"/>
  <c r="O810" i="8"/>
  <c r="P810" i="8" s="1"/>
  <c r="O811" i="8"/>
  <c r="P811" i="8" s="1"/>
  <c r="O812" i="8"/>
  <c r="P812" i="8" s="1"/>
  <c r="O813" i="8"/>
  <c r="P813" i="8" s="1"/>
  <c r="O814" i="8"/>
  <c r="P814" i="8" s="1"/>
  <c r="O815" i="8"/>
  <c r="P815" i="8" s="1"/>
  <c r="O816" i="8"/>
  <c r="P816" i="8" s="1"/>
  <c r="O817" i="8"/>
  <c r="P817" i="8" s="1"/>
  <c r="O818" i="8"/>
  <c r="P818" i="8" s="1"/>
  <c r="O819" i="8"/>
  <c r="P819" i="8" s="1"/>
  <c r="O820" i="8"/>
  <c r="P820" i="8" s="1"/>
  <c r="O821" i="8"/>
  <c r="P821" i="8" s="1"/>
  <c r="O822" i="8"/>
  <c r="P822" i="8" s="1"/>
  <c r="O823" i="8"/>
  <c r="P823" i="8" s="1"/>
  <c r="O824" i="8"/>
  <c r="P824" i="8" s="1"/>
  <c r="O825" i="8"/>
  <c r="P825" i="8" s="1"/>
  <c r="O826" i="8"/>
  <c r="P826" i="8" s="1"/>
  <c r="O827" i="8"/>
  <c r="P827" i="8" s="1"/>
  <c r="O828" i="8"/>
  <c r="P828" i="8" s="1"/>
  <c r="O829" i="8"/>
  <c r="P829" i="8" s="1"/>
  <c r="O830" i="8"/>
  <c r="P830" i="8" s="1"/>
  <c r="O831" i="8"/>
  <c r="P831" i="8" s="1"/>
  <c r="O832" i="8"/>
  <c r="P832" i="8" s="1"/>
  <c r="O833" i="8"/>
  <c r="P833" i="8" s="1"/>
  <c r="O834" i="8"/>
  <c r="P834" i="8" s="1"/>
  <c r="O835" i="8"/>
  <c r="P835" i="8" s="1"/>
  <c r="O836" i="8"/>
  <c r="P836" i="8" s="1"/>
  <c r="O837" i="8"/>
  <c r="P837" i="8" s="1"/>
  <c r="O838" i="8"/>
  <c r="P838" i="8" s="1"/>
  <c r="O839" i="8"/>
  <c r="P839" i="8" s="1"/>
  <c r="O840" i="8"/>
  <c r="P840" i="8" s="1"/>
  <c r="O841" i="8"/>
  <c r="P841" i="8" s="1"/>
  <c r="O842" i="8"/>
  <c r="P842" i="8" s="1"/>
  <c r="O843" i="8"/>
  <c r="P843" i="8" s="1"/>
  <c r="O844" i="8"/>
  <c r="P844" i="8" s="1"/>
  <c r="O845" i="8"/>
  <c r="P845" i="8" s="1"/>
  <c r="O846" i="8"/>
  <c r="P846" i="8" s="1"/>
  <c r="O847" i="8"/>
  <c r="P847" i="8" s="1"/>
  <c r="O848" i="8"/>
  <c r="P848" i="8" s="1"/>
  <c r="O849" i="8"/>
  <c r="P849" i="8" s="1"/>
  <c r="O850" i="8"/>
  <c r="P850" i="8" s="1"/>
  <c r="O851" i="8"/>
  <c r="P851" i="8" s="1"/>
  <c r="O852" i="8"/>
  <c r="P852" i="8" s="1"/>
  <c r="O853" i="8"/>
  <c r="P853" i="8" s="1"/>
  <c r="O854" i="8"/>
  <c r="P854" i="8" s="1"/>
  <c r="O855" i="8"/>
  <c r="P855" i="8" s="1"/>
  <c r="O856" i="8"/>
  <c r="P856" i="8" s="1"/>
  <c r="O857" i="8"/>
  <c r="P857" i="8" s="1"/>
  <c r="O858" i="8"/>
  <c r="P858" i="8" s="1"/>
  <c r="O859" i="8"/>
  <c r="P859" i="8" s="1"/>
  <c r="O860" i="8"/>
  <c r="P860" i="8" s="1"/>
  <c r="O861" i="8"/>
  <c r="P861" i="8" s="1"/>
  <c r="O862" i="8"/>
  <c r="P862" i="8" s="1"/>
  <c r="O863" i="8"/>
  <c r="P863" i="8" s="1"/>
  <c r="O864" i="8"/>
  <c r="P864" i="8" s="1"/>
  <c r="O865" i="8"/>
  <c r="P865" i="8" s="1"/>
  <c r="O866" i="8"/>
  <c r="P866" i="8" s="1"/>
  <c r="O867" i="8"/>
  <c r="P867" i="8" s="1"/>
  <c r="O868" i="8"/>
  <c r="P868" i="8" s="1"/>
  <c r="O869" i="8"/>
  <c r="P869" i="8" s="1"/>
  <c r="O870" i="8"/>
  <c r="P870" i="8" s="1"/>
  <c r="O871" i="8"/>
  <c r="P871" i="8" s="1"/>
  <c r="O872" i="8"/>
  <c r="P872" i="8" s="1"/>
  <c r="O873" i="8"/>
  <c r="P873" i="8" s="1"/>
  <c r="O874" i="8"/>
  <c r="P874" i="8" s="1"/>
  <c r="O875" i="8"/>
  <c r="P875" i="8" s="1"/>
  <c r="O876" i="8"/>
  <c r="P876" i="8" s="1"/>
  <c r="O877" i="8"/>
  <c r="P877" i="8" s="1"/>
  <c r="O878" i="8"/>
  <c r="P878" i="8" s="1"/>
  <c r="O879" i="8"/>
  <c r="P879" i="8" s="1"/>
  <c r="O880" i="8"/>
  <c r="P880" i="8" s="1"/>
  <c r="O881" i="8"/>
  <c r="P881" i="8" s="1"/>
  <c r="O882" i="8"/>
  <c r="P882" i="8" s="1"/>
  <c r="O883" i="8"/>
  <c r="P883" i="8" s="1"/>
  <c r="O884" i="8"/>
  <c r="P884" i="8" s="1"/>
  <c r="O885" i="8"/>
  <c r="P885" i="8" s="1"/>
  <c r="O886" i="8"/>
  <c r="P886" i="8" s="1"/>
  <c r="O887" i="8"/>
  <c r="P887" i="8" s="1"/>
  <c r="O888" i="8"/>
  <c r="P888" i="8" s="1"/>
  <c r="O889" i="8"/>
  <c r="P889" i="8" s="1"/>
  <c r="O890" i="8"/>
  <c r="P890" i="8" s="1"/>
  <c r="O891" i="8"/>
  <c r="P891" i="8" s="1"/>
  <c r="O892" i="8"/>
  <c r="P892" i="8" s="1"/>
  <c r="O893" i="8"/>
  <c r="P893" i="8" s="1"/>
  <c r="O894" i="8"/>
  <c r="P894" i="8" s="1"/>
  <c r="O895" i="8"/>
  <c r="P895" i="8" s="1"/>
  <c r="O896" i="8"/>
  <c r="P896" i="8" s="1"/>
  <c r="O897" i="8"/>
  <c r="P897" i="8" s="1"/>
  <c r="O898" i="8"/>
  <c r="P898" i="8" s="1"/>
  <c r="O899" i="8"/>
  <c r="P899" i="8" s="1"/>
  <c r="O900" i="8"/>
  <c r="P900" i="8" s="1"/>
  <c r="O901" i="8"/>
  <c r="P901" i="8" s="1"/>
  <c r="O902" i="8"/>
  <c r="P902" i="8" s="1"/>
  <c r="O903" i="8"/>
  <c r="P903" i="8" s="1"/>
  <c r="O904" i="8"/>
  <c r="P904" i="8" s="1"/>
  <c r="O905" i="8"/>
  <c r="P905" i="8" s="1"/>
  <c r="O906" i="8"/>
  <c r="P906" i="8" s="1"/>
  <c r="O907" i="8"/>
  <c r="P907" i="8" s="1"/>
  <c r="O908" i="8"/>
  <c r="P908" i="8" s="1"/>
  <c r="O909" i="8"/>
  <c r="P909" i="8" s="1"/>
  <c r="O910" i="8"/>
  <c r="P910" i="8" s="1"/>
  <c r="O911" i="8"/>
  <c r="P911" i="8" s="1"/>
  <c r="O912" i="8"/>
  <c r="P912" i="8" s="1"/>
  <c r="O913" i="8"/>
  <c r="P913" i="8" s="1"/>
  <c r="O914" i="8"/>
  <c r="P914" i="8" s="1"/>
  <c r="O915" i="8"/>
  <c r="P915" i="8" s="1"/>
  <c r="O916" i="8"/>
  <c r="P916" i="8" s="1"/>
  <c r="O917" i="8"/>
  <c r="P917" i="8" s="1"/>
  <c r="O918" i="8"/>
  <c r="P918" i="8" s="1"/>
  <c r="O919" i="8"/>
  <c r="P919" i="8" s="1"/>
  <c r="O920" i="8"/>
  <c r="P920" i="8" s="1"/>
  <c r="O921" i="8"/>
  <c r="P921" i="8" s="1"/>
  <c r="O922" i="8"/>
  <c r="P922" i="8" s="1"/>
  <c r="O923" i="8"/>
  <c r="P923" i="8" s="1"/>
  <c r="O924" i="8"/>
  <c r="P924" i="8" s="1"/>
  <c r="O925" i="8"/>
  <c r="P925" i="8" s="1"/>
  <c r="O926" i="8"/>
  <c r="P926" i="8" s="1"/>
  <c r="O927" i="8"/>
  <c r="P927" i="8" s="1"/>
  <c r="O928" i="8"/>
  <c r="P928" i="8" s="1"/>
  <c r="O929" i="8"/>
  <c r="P929" i="8" s="1"/>
  <c r="O930" i="8"/>
  <c r="P930" i="8" s="1"/>
  <c r="O931" i="8"/>
  <c r="P931" i="8" s="1"/>
  <c r="O932" i="8"/>
  <c r="P932" i="8" s="1"/>
  <c r="O933" i="8"/>
  <c r="P933" i="8" s="1"/>
  <c r="O934" i="8"/>
  <c r="P934" i="8" s="1"/>
  <c r="O935" i="8"/>
  <c r="P935" i="8" s="1"/>
  <c r="O936" i="8"/>
  <c r="P936" i="8" s="1"/>
  <c r="O937" i="8"/>
  <c r="P937" i="8" s="1"/>
  <c r="O938" i="8"/>
  <c r="P938" i="8" s="1"/>
  <c r="O939" i="8"/>
  <c r="P939" i="8" s="1"/>
  <c r="O940" i="8"/>
  <c r="P940" i="8" s="1"/>
  <c r="O941" i="8"/>
  <c r="P941" i="8" s="1"/>
  <c r="O942" i="8"/>
  <c r="P942" i="8" s="1"/>
  <c r="O943" i="8"/>
  <c r="P943" i="8" s="1"/>
  <c r="O944" i="8"/>
  <c r="P944" i="8" s="1"/>
  <c r="O945" i="8"/>
  <c r="P945" i="8" s="1"/>
  <c r="O946" i="8"/>
  <c r="P946" i="8" s="1"/>
  <c r="O947" i="8"/>
  <c r="P947" i="8" s="1"/>
  <c r="O948" i="8"/>
  <c r="P948" i="8" s="1"/>
  <c r="O949" i="8"/>
  <c r="P949" i="8" s="1"/>
  <c r="O950" i="8"/>
  <c r="P950" i="8" s="1"/>
  <c r="O951" i="8"/>
  <c r="P951" i="8" s="1"/>
  <c r="O952" i="8"/>
  <c r="P952" i="8" s="1"/>
  <c r="O953" i="8"/>
  <c r="P953" i="8" s="1"/>
  <c r="O954" i="8"/>
  <c r="P954" i="8" s="1"/>
  <c r="O955" i="8"/>
  <c r="P955" i="8" s="1"/>
  <c r="O956" i="8"/>
  <c r="P956" i="8" s="1"/>
  <c r="O957" i="8"/>
  <c r="P957" i="8" s="1"/>
  <c r="O958" i="8"/>
  <c r="P958" i="8" s="1"/>
  <c r="O959" i="8"/>
  <c r="P959" i="8" s="1"/>
  <c r="O960" i="8"/>
  <c r="P960" i="8" s="1"/>
  <c r="O961" i="8"/>
  <c r="P961" i="8" s="1"/>
  <c r="O962" i="8"/>
  <c r="P962" i="8" s="1"/>
  <c r="O963" i="8"/>
  <c r="P963" i="8" s="1"/>
  <c r="O964" i="8"/>
  <c r="P964" i="8" s="1"/>
  <c r="O965" i="8"/>
  <c r="P965" i="8" s="1"/>
  <c r="O966" i="8"/>
  <c r="P966" i="8" s="1"/>
  <c r="O967" i="8"/>
  <c r="P967" i="8" s="1"/>
  <c r="O968" i="8"/>
  <c r="P968" i="8" s="1"/>
  <c r="O969" i="8"/>
  <c r="P969" i="8" s="1"/>
  <c r="O970" i="8"/>
  <c r="P970" i="8" s="1"/>
  <c r="O971" i="8"/>
  <c r="P971" i="8" s="1"/>
  <c r="O972" i="8"/>
  <c r="P972" i="8" s="1"/>
  <c r="O973" i="8"/>
  <c r="P973" i="8" s="1"/>
  <c r="O974" i="8"/>
  <c r="P974" i="8" s="1"/>
  <c r="O975" i="8"/>
  <c r="P975" i="8" s="1"/>
  <c r="O976" i="8"/>
  <c r="P976" i="8" s="1"/>
  <c r="O977" i="8"/>
  <c r="P977" i="8" s="1"/>
  <c r="O978" i="8"/>
  <c r="P978" i="8" s="1"/>
  <c r="O979" i="8"/>
  <c r="P979" i="8" s="1"/>
  <c r="O980" i="8"/>
  <c r="P980" i="8" s="1"/>
  <c r="O981" i="8"/>
  <c r="P981" i="8" s="1"/>
  <c r="O982" i="8"/>
  <c r="P982" i="8" s="1"/>
  <c r="O983" i="8"/>
  <c r="P983" i="8" s="1"/>
  <c r="O984" i="8"/>
  <c r="P984" i="8" s="1"/>
  <c r="O985" i="8"/>
  <c r="P985" i="8" s="1"/>
  <c r="O986" i="8"/>
  <c r="P986" i="8" s="1"/>
  <c r="O987" i="8"/>
  <c r="P987" i="8" s="1"/>
  <c r="O988" i="8"/>
  <c r="P988" i="8" s="1"/>
  <c r="O989" i="8"/>
  <c r="P989" i="8" s="1"/>
  <c r="O990" i="8"/>
  <c r="P990" i="8" s="1"/>
  <c r="O991" i="8"/>
  <c r="P991" i="8" s="1"/>
  <c r="O992" i="8"/>
  <c r="P992" i="8" s="1"/>
  <c r="O993" i="8"/>
  <c r="P993" i="8" s="1"/>
  <c r="O994" i="8"/>
  <c r="P994" i="8" s="1"/>
  <c r="O995" i="8"/>
  <c r="P995" i="8" s="1"/>
  <c r="O996" i="8"/>
  <c r="P996" i="8" s="1"/>
  <c r="O997" i="8"/>
  <c r="P997" i="8" s="1"/>
  <c r="O998" i="8"/>
  <c r="P998" i="8" s="1"/>
  <c r="O999" i="8"/>
  <c r="P999" i="8" s="1"/>
  <c r="O1000" i="8"/>
  <c r="P1000" i="8" s="1"/>
  <c r="O1001" i="8"/>
  <c r="P1001" i="8" s="1"/>
  <c r="O1002" i="8"/>
  <c r="P1002" i="8" s="1"/>
  <c r="O1003" i="8"/>
  <c r="P1003" i="8" s="1"/>
  <c r="O1004" i="8"/>
  <c r="P1004" i="8" s="1"/>
  <c r="O1005" i="8"/>
  <c r="P1005" i="8" s="1"/>
  <c r="O1006" i="8"/>
  <c r="P1006" i="8" s="1"/>
  <c r="O1007" i="8"/>
  <c r="P1007" i="8" s="1"/>
  <c r="O1008" i="8"/>
  <c r="P1008" i="8" s="1"/>
  <c r="O1009" i="8"/>
  <c r="P1009" i="8" s="1"/>
  <c r="O1010" i="8"/>
  <c r="P1010" i="8" s="1"/>
  <c r="O1011" i="8"/>
  <c r="P1011" i="8" s="1"/>
  <c r="O1012" i="8"/>
  <c r="P1012" i="8" s="1"/>
  <c r="O1013" i="8"/>
  <c r="P1013" i="8" s="1"/>
  <c r="O1014" i="8"/>
  <c r="P1014" i="8" s="1"/>
  <c r="O1015" i="8"/>
  <c r="P1015" i="8" s="1"/>
  <c r="O1016" i="8"/>
  <c r="P1016" i="8" s="1"/>
  <c r="O1017" i="8"/>
  <c r="P1017" i="8" s="1"/>
  <c r="O1018" i="8"/>
  <c r="P1018" i="8" s="1"/>
  <c r="O1019" i="8"/>
  <c r="P1019" i="8" s="1"/>
  <c r="O1020" i="8"/>
  <c r="P1020" i="8" s="1"/>
  <c r="O1021" i="8"/>
  <c r="P1021" i="8" s="1"/>
  <c r="O1022" i="8"/>
  <c r="P1022" i="8" s="1"/>
  <c r="O1023" i="8"/>
  <c r="P1023" i="8" s="1"/>
  <c r="O1024" i="8"/>
  <c r="P1024" i="8" s="1"/>
  <c r="O1025" i="8"/>
  <c r="P1025" i="8" s="1"/>
  <c r="O1026" i="8"/>
  <c r="P1026" i="8" s="1"/>
  <c r="O1027" i="8"/>
  <c r="P1027" i="8" s="1"/>
  <c r="O1028" i="8"/>
  <c r="P1028" i="8" s="1"/>
  <c r="O1029" i="8"/>
  <c r="P1029" i="8" s="1"/>
  <c r="O1030" i="8"/>
  <c r="P1030" i="8" s="1"/>
  <c r="O1031" i="8"/>
  <c r="P1031" i="8" s="1"/>
  <c r="O1032" i="8"/>
  <c r="P1032" i="8" s="1"/>
  <c r="O1033" i="8"/>
  <c r="P1033" i="8" s="1"/>
  <c r="O1034" i="8"/>
  <c r="P1034" i="8" s="1"/>
  <c r="O1035" i="8"/>
  <c r="P1035" i="8" s="1"/>
  <c r="O1036" i="8"/>
  <c r="P1036" i="8" s="1"/>
  <c r="O1037" i="8"/>
  <c r="P1037" i="8" s="1"/>
  <c r="O1038" i="8"/>
  <c r="P1038" i="8" s="1"/>
  <c r="O1039" i="8"/>
  <c r="P1039" i="8" s="1"/>
  <c r="O1040" i="8"/>
  <c r="P1040" i="8" s="1"/>
  <c r="O1041" i="8"/>
  <c r="P1041" i="8" s="1"/>
  <c r="O1042" i="8"/>
  <c r="P1042" i="8" s="1"/>
  <c r="O1043" i="8"/>
  <c r="P1043" i="8" s="1"/>
  <c r="O1044" i="8"/>
  <c r="P1044" i="8" s="1"/>
  <c r="O1045" i="8"/>
  <c r="P1045" i="8" s="1"/>
  <c r="O1046" i="8"/>
  <c r="P1046" i="8" s="1"/>
  <c r="O1047" i="8"/>
  <c r="P1047" i="8" s="1"/>
  <c r="O1048" i="8"/>
  <c r="P1048" i="8" s="1"/>
  <c r="O1049" i="8"/>
  <c r="P1049" i="8" s="1"/>
  <c r="O1050" i="8"/>
  <c r="P1050" i="8" s="1"/>
  <c r="O1051" i="8"/>
  <c r="P1051" i="8" s="1"/>
  <c r="O1052" i="8"/>
  <c r="P1052" i="8" s="1"/>
  <c r="O1053" i="8"/>
  <c r="P1053" i="8" s="1"/>
  <c r="O1054" i="8"/>
  <c r="P1054" i="8" s="1"/>
  <c r="O1055" i="8"/>
  <c r="P1055" i="8" s="1"/>
  <c r="O1056" i="8"/>
  <c r="P1056" i="8" s="1"/>
  <c r="O1057" i="8"/>
  <c r="P1057" i="8" s="1"/>
  <c r="O1058" i="8"/>
  <c r="P1058" i="8" s="1"/>
  <c r="O1059" i="8"/>
  <c r="P1059" i="8" s="1"/>
  <c r="O1060" i="8"/>
  <c r="P1060" i="8" s="1"/>
  <c r="O1061" i="8"/>
  <c r="P1061" i="8" s="1"/>
  <c r="O1062" i="8"/>
  <c r="P1062" i="8" s="1"/>
  <c r="O1063" i="8"/>
  <c r="P1063" i="8" s="1"/>
  <c r="O1064" i="8"/>
  <c r="P1064" i="8" s="1"/>
  <c r="O1065" i="8"/>
  <c r="P1065" i="8" s="1"/>
  <c r="O1066" i="8"/>
  <c r="P1066" i="8" s="1"/>
  <c r="O1067" i="8"/>
  <c r="P1067" i="8" s="1"/>
  <c r="O1068" i="8"/>
  <c r="P1068" i="8" s="1"/>
  <c r="O1069" i="8"/>
  <c r="P1069" i="8" s="1"/>
  <c r="O1070" i="8"/>
  <c r="P1070" i="8" s="1"/>
  <c r="O1071" i="8"/>
  <c r="P1071" i="8" s="1"/>
  <c r="O1072" i="8"/>
  <c r="P1072" i="8" s="1"/>
  <c r="O1073" i="8"/>
  <c r="P1073" i="8" s="1"/>
  <c r="O1074" i="8"/>
  <c r="P1074" i="8" s="1"/>
  <c r="O1075" i="8"/>
  <c r="P1075" i="8" s="1"/>
  <c r="O1076" i="8"/>
  <c r="P1076" i="8" s="1"/>
  <c r="O1077" i="8"/>
  <c r="P1077" i="8" s="1"/>
  <c r="O1078" i="8"/>
  <c r="P1078" i="8" s="1"/>
  <c r="O1079" i="8"/>
  <c r="P1079" i="8" s="1"/>
  <c r="O1080" i="8"/>
  <c r="P1080" i="8" s="1"/>
  <c r="O1081" i="8"/>
  <c r="P1081" i="8" s="1"/>
  <c r="O1082" i="8"/>
  <c r="P1082" i="8" s="1"/>
  <c r="O1083" i="8"/>
  <c r="P1083" i="8" s="1"/>
  <c r="O1084" i="8"/>
  <c r="P1084" i="8" s="1"/>
  <c r="O1085" i="8"/>
  <c r="P1085" i="8" s="1"/>
  <c r="O1086" i="8"/>
  <c r="P1086" i="8" s="1"/>
  <c r="O1087" i="8"/>
  <c r="P1087" i="8" s="1"/>
  <c r="O1088" i="8"/>
  <c r="P1088" i="8" s="1"/>
  <c r="O1089" i="8"/>
  <c r="P1089" i="8" s="1"/>
  <c r="O1090" i="8"/>
  <c r="P1090" i="8" s="1"/>
  <c r="O1091" i="8"/>
  <c r="P1091" i="8" s="1"/>
  <c r="O1092" i="8"/>
  <c r="P1092" i="8" s="1"/>
  <c r="O1093" i="8"/>
  <c r="P1093" i="8" s="1"/>
  <c r="O1094" i="8"/>
  <c r="P1094" i="8" s="1"/>
  <c r="O1095" i="8"/>
  <c r="P1095" i="8" s="1"/>
  <c r="O1096" i="8"/>
  <c r="P1096" i="8" s="1"/>
  <c r="O1097" i="8"/>
  <c r="P1097" i="8" s="1"/>
  <c r="O1098" i="8"/>
  <c r="P1098" i="8" s="1"/>
  <c r="O1099" i="8"/>
  <c r="P1099" i="8" s="1"/>
  <c r="O1100" i="8"/>
  <c r="P1100" i="8" s="1"/>
  <c r="O1101" i="8"/>
  <c r="P1101" i="8" s="1"/>
  <c r="O1102" i="8"/>
  <c r="P1102" i="8" s="1"/>
  <c r="O1103" i="8"/>
  <c r="P1103" i="8" s="1"/>
  <c r="O1104" i="8"/>
  <c r="P1104" i="8" s="1"/>
  <c r="O1105" i="8"/>
  <c r="P1105" i="8" s="1"/>
  <c r="O1106" i="8"/>
  <c r="P1106" i="8" s="1"/>
  <c r="O1107" i="8"/>
  <c r="P1107" i="8" s="1"/>
  <c r="O1108" i="8"/>
  <c r="P1108" i="8" s="1"/>
  <c r="O1109" i="8"/>
  <c r="P1109" i="8" s="1"/>
  <c r="O1110" i="8"/>
  <c r="P1110" i="8" s="1"/>
  <c r="O1111" i="8"/>
  <c r="P1111" i="8" s="1"/>
  <c r="O1112" i="8"/>
  <c r="P1112" i="8" s="1"/>
  <c r="O1113" i="8"/>
  <c r="P1113" i="8" s="1"/>
  <c r="O1114" i="8"/>
  <c r="P1114" i="8" s="1"/>
  <c r="O1115" i="8"/>
  <c r="P1115" i="8" s="1"/>
  <c r="O1116" i="8"/>
  <c r="P1116" i="8" s="1"/>
  <c r="O1117" i="8"/>
  <c r="P1117" i="8" s="1"/>
  <c r="O1118" i="8"/>
  <c r="P1118" i="8" s="1"/>
  <c r="O1119" i="8"/>
  <c r="P1119" i="8" s="1"/>
  <c r="O1120" i="8"/>
  <c r="P1120" i="8" s="1"/>
  <c r="O1121" i="8"/>
  <c r="P1121" i="8" s="1"/>
  <c r="O1122" i="8"/>
  <c r="P1122" i="8" s="1"/>
  <c r="O1123" i="8"/>
  <c r="P1123" i="8" s="1"/>
  <c r="O1124" i="8"/>
  <c r="P1124" i="8" s="1"/>
  <c r="O1125" i="8"/>
  <c r="P1125" i="8" s="1"/>
  <c r="O1126" i="8"/>
  <c r="P1126" i="8" s="1"/>
  <c r="O1127" i="8"/>
  <c r="P1127" i="8" s="1"/>
  <c r="O1128" i="8"/>
  <c r="P1128" i="8" s="1"/>
  <c r="O1129" i="8"/>
  <c r="P1129" i="8" s="1"/>
  <c r="O1130" i="8"/>
  <c r="P1130" i="8" s="1"/>
  <c r="O1131" i="8"/>
  <c r="P1131" i="8" s="1"/>
  <c r="O1132" i="8"/>
  <c r="P1132" i="8" s="1"/>
  <c r="O1133" i="8"/>
  <c r="P1133" i="8" s="1"/>
  <c r="O1134" i="8"/>
  <c r="P1134" i="8" s="1"/>
  <c r="O1135" i="8"/>
  <c r="P1135" i="8" s="1"/>
  <c r="O1136" i="8"/>
  <c r="P1136" i="8" s="1"/>
  <c r="O1137" i="8"/>
  <c r="P1137" i="8" s="1"/>
  <c r="O1138" i="8"/>
  <c r="P1138" i="8" s="1"/>
  <c r="O1139" i="8"/>
  <c r="P1139" i="8" s="1"/>
  <c r="O1140" i="8"/>
  <c r="P1140" i="8" s="1"/>
  <c r="O1141" i="8"/>
  <c r="P1141" i="8" s="1"/>
  <c r="O1142" i="8"/>
  <c r="P1142" i="8" s="1"/>
  <c r="O1143" i="8"/>
  <c r="P1143" i="8" s="1"/>
  <c r="O1144" i="8"/>
  <c r="P1144" i="8" s="1"/>
  <c r="O1145" i="8"/>
  <c r="P1145" i="8" s="1"/>
  <c r="O1146" i="8"/>
  <c r="P1146" i="8" s="1"/>
  <c r="O1147" i="8"/>
  <c r="P1147" i="8" s="1"/>
  <c r="O1148" i="8"/>
  <c r="P1148" i="8" s="1"/>
  <c r="O1149" i="8"/>
  <c r="P1149" i="8" s="1"/>
  <c r="O1150" i="8"/>
  <c r="P1150" i="8" s="1"/>
  <c r="O1151" i="8"/>
  <c r="P1151" i="8" s="1"/>
  <c r="O1152" i="8"/>
  <c r="P1152" i="8" s="1"/>
  <c r="O1153" i="8"/>
  <c r="P1153" i="8" s="1"/>
  <c r="O1154" i="8"/>
  <c r="P1154" i="8" s="1"/>
  <c r="O1155" i="8"/>
  <c r="P1155" i="8" s="1"/>
  <c r="O1156" i="8"/>
  <c r="P1156" i="8" s="1"/>
  <c r="O1157" i="8"/>
  <c r="P1157" i="8" s="1"/>
  <c r="O1158" i="8"/>
  <c r="P1158" i="8" s="1"/>
  <c r="O1159" i="8"/>
  <c r="P1159" i="8" s="1"/>
  <c r="O1160" i="8"/>
  <c r="P1160" i="8" s="1"/>
  <c r="O1161" i="8"/>
  <c r="P1161" i="8" s="1"/>
  <c r="O1162" i="8"/>
  <c r="P1162" i="8" s="1"/>
  <c r="O1163" i="8"/>
  <c r="P1163" i="8" s="1"/>
  <c r="O1164" i="8"/>
  <c r="P1164" i="8" s="1"/>
  <c r="O1165" i="8"/>
  <c r="P1165" i="8" s="1"/>
  <c r="O1166" i="8"/>
  <c r="P1166" i="8" s="1"/>
  <c r="O1167" i="8"/>
  <c r="P1167" i="8" s="1"/>
  <c r="O1168" i="8"/>
  <c r="P1168" i="8" s="1"/>
  <c r="O1169" i="8"/>
  <c r="P1169" i="8" s="1"/>
  <c r="O1170" i="8"/>
  <c r="P1170" i="8" s="1"/>
  <c r="O1171" i="8"/>
  <c r="P1171" i="8" s="1"/>
  <c r="O1172" i="8"/>
  <c r="P1172" i="8" s="1"/>
  <c r="O1173" i="8"/>
  <c r="P1173" i="8" s="1"/>
  <c r="O1174" i="8"/>
  <c r="P1174" i="8" s="1"/>
  <c r="O1175" i="8"/>
  <c r="P1175" i="8" s="1"/>
  <c r="O1176" i="8"/>
  <c r="P1176" i="8" s="1"/>
  <c r="O1177" i="8"/>
  <c r="P1177" i="8" s="1"/>
  <c r="O1178" i="8"/>
  <c r="P1178" i="8" s="1"/>
  <c r="O1179" i="8"/>
  <c r="P1179" i="8" s="1"/>
  <c r="O1180" i="8"/>
  <c r="P1180" i="8" s="1"/>
  <c r="O1181" i="8"/>
  <c r="P1181" i="8" s="1"/>
  <c r="O1182" i="8"/>
  <c r="P1182" i="8" s="1"/>
  <c r="O1183" i="8"/>
  <c r="P1183" i="8" s="1"/>
  <c r="O1184" i="8"/>
  <c r="P1184" i="8" s="1"/>
  <c r="O1185" i="8"/>
  <c r="P1185" i="8" s="1"/>
  <c r="O1186" i="8"/>
  <c r="P1186" i="8" s="1"/>
  <c r="O1187" i="8"/>
  <c r="P1187" i="8" s="1"/>
  <c r="O1188" i="8"/>
  <c r="P1188" i="8" s="1"/>
  <c r="O1189" i="8"/>
  <c r="P1189" i="8" s="1"/>
  <c r="O1190" i="8"/>
  <c r="P1190" i="8" s="1"/>
  <c r="O1191" i="8"/>
  <c r="P1191" i="8" s="1"/>
  <c r="O1192" i="8"/>
  <c r="P1192" i="8" s="1"/>
  <c r="O1193" i="8"/>
  <c r="P1193" i="8" s="1"/>
  <c r="O1194" i="8"/>
  <c r="P1194" i="8" s="1"/>
  <c r="O1195" i="8"/>
  <c r="P1195" i="8" s="1"/>
  <c r="O1196" i="8"/>
  <c r="P1196" i="8" s="1"/>
  <c r="O1197" i="8"/>
  <c r="P1197" i="8" s="1"/>
  <c r="O1198" i="8"/>
  <c r="P1198" i="8" s="1"/>
  <c r="O1199" i="8"/>
  <c r="P1199" i="8" s="1"/>
  <c r="O1200" i="8"/>
  <c r="P1200" i="8" s="1"/>
  <c r="O1201" i="8"/>
  <c r="P1201" i="8" s="1"/>
  <c r="O1202" i="8"/>
  <c r="P1202" i="8" s="1"/>
  <c r="O1203" i="8"/>
  <c r="P1203" i="8" s="1"/>
  <c r="O1204" i="8"/>
  <c r="P1204" i="8" s="1"/>
  <c r="O1205" i="8"/>
  <c r="P1205" i="8" s="1"/>
  <c r="O1206" i="8"/>
  <c r="P1206" i="8" s="1"/>
  <c r="O1207" i="8"/>
  <c r="P1207" i="8" s="1"/>
  <c r="O1208" i="8"/>
  <c r="P1208" i="8" s="1"/>
  <c r="O1209" i="8"/>
  <c r="P1209" i="8" s="1"/>
  <c r="O1210" i="8"/>
  <c r="P1210" i="8" s="1"/>
  <c r="O1211" i="8"/>
  <c r="P1211" i="8" s="1"/>
  <c r="O1212" i="8"/>
  <c r="P1212" i="8" s="1"/>
  <c r="O1213" i="8"/>
  <c r="P1213" i="8" s="1"/>
  <c r="O1214" i="8"/>
  <c r="P1214" i="8" s="1"/>
  <c r="O1215" i="8"/>
  <c r="P1215" i="8" s="1"/>
  <c r="O1216" i="8"/>
  <c r="P1216" i="8" s="1"/>
  <c r="O1217" i="8"/>
  <c r="P1217" i="8" s="1"/>
  <c r="O1218" i="8"/>
  <c r="P1218" i="8" s="1"/>
  <c r="O1219" i="8"/>
  <c r="P1219" i="8" s="1"/>
  <c r="O1220" i="8"/>
  <c r="P1220" i="8" s="1"/>
  <c r="O1221" i="8"/>
  <c r="P1221" i="8" s="1"/>
  <c r="O1222" i="8"/>
  <c r="P1222" i="8" s="1"/>
  <c r="O1223" i="8"/>
  <c r="P1223" i="8" s="1"/>
  <c r="O1224" i="8"/>
  <c r="P1224" i="8" s="1"/>
  <c r="O1225" i="8"/>
  <c r="P1225" i="8" s="1"/>
  <c r="O1226" i="8"/>
  <c r="P1226" i="8" s="1"/>
  <c r="O1227" i="8"/>
  <c r="P1227" i="8" s="1"/>
  <c r="O1228" i="8"/>
  <c r="P1228" i="8" s="1"/>
  <c r="O1229" i="8"/>
  <c r="P1229" i="8" s="1"/>
  <c r="O1230" i="8"/>
  <c r="P1230" i="8" s="1"/>
  <c r="O1231" i="8"/>
  <c r="P1231" i="8" s="1"/>
  <c r="O1232" i="8"/>
  <c r="P1232" i="8" s="1"/>
  <c r="O1233" i="8"/>
  <c r="P1233" i="8" s="1"/>
  <c r="O1234" i="8"/>
  <c r="P1234" i="8" s="1"/>
  <c r="O1235" i="8"/>
  <c r="P1235" i="8" s="1"/>
  <c r="O1236" i="8"/>
  <c r="P1236" i="8" s="1"/>
  <c r="O1237" i="8"/>
  <c r="P1237" i="8" s="1"/>
  <c r="O1238" i="8"/>
  <c r="P1238" i="8" s="1"/>
  <c r="O1239" i="8"/>
  <c r="P1239" i="8" s="1"/>
  <c r="O1240" i="8"/>
  <c r="P1240" i="8" s="1"/>
  <c r="O1241" i="8"/>
  <c r="P1241" i="8" s="1"/>
  <c r="O1242" i="8"/>
  <c r="P1242" i="8" s="1"/>
  <c r="O1243" i="8"/>
  <c r="P1243" i="8" s="1"/>
  <c r="O1244" i="8"/>
  <c r="P1244" i="8" s="1"/>
  <c r="O1245" i="8"/>
  <c r="P1245" i="8" s="1"/>
  <c r="O1246" i="8"/>
  <c r="P1246" i="8" s="1"/>
  <c r="O1247" i="8"/>
  <c r="P1247" i="8" s="1"/>
  <c r="O1248" i="8"/>
  <c r="P1248" i="8" s="1"/>
  <c r="O1249" i="8"/>
  <c r="P1249" i="8" s="1"/>
  <c r="O1250" i="8"/>
  <c r="P1250" i="8" s="1"/>
  <c r="O1251" i="8"/>
  <c r="P1251" i="8" s="1"/>
  <c r="O1252" i="8"/>
  <c r="P1252" i="8" s="1"/>
  <c r="O1253" i="8"/>
  <c r="P1253" i="8" s="1"/>
  <c r="O1254" i="8"/>
  <c r="P1254" i="8" s="1"/>
  <c r="O1255" i="8"/>
  <c r="O1256" i="8"/>
  <c r="P1256" i="8" s="1"/>
  <c r="O1257" i="8"/>
  <c r="P1257" i="8" s="1"/>
  <c r="O1258" i="8"/>
  <c r="P1258" i="8" s="1"/>
  <c r="O1259" i="8"/>
  <c r="P1259" i="8" s="1"/>
  <c r="O1260" i="8"/>
  <c r="P1260" i="8" s="1"/>
  <c r="O1261" i="8"/>
  <c r="P1261" i="8" s="1"/>
  <c r="O1262" i="8"/>
  <c r="P1262" i="8" s="1"/>
  <c r="O1263" i="8"/>
  <c r="P1263" i="8" s="1"/>
  <c r="O1264" i="8"/>
  <c r="P1264" i="8" s="1"/>
  <c r="O1265" i="8"/>
  <c r="P1265" i="8" s="1"/>
  <c r="O1266" i="8"/>
  <c r="P1266" i="8" s="1"/>
  <c r="O1267" i="8"/>
  <c r="P1267" i="8" s="1"/>
  <c r="O1268" i="8"/>
  <c r="P1268" i="8" s="1"/>
  <c r="O1269" i="8"/>
  <c r="P1269" i="8" s="1"/>
  <c r="O1270" i="8"/>
  <c r="P1270" i="8" s="1"/>
  <c r="O1271" i="8"/>
  <c r="P1271" i="8" s="1"/>
  <c r="O1272" i="8"/>
  <c r="P1272" i="8" s="1"/>
  <c r="O1273" i="8"/>
  <c r="P1273" i="8" s="1"/>
  <c r="O1274" i="8"/>
  <c r="P1274" i="8" s="1"/>
  <c r="O1275" i="8"/>
  <c r="P1275" i="8" s="1"/>
  <c r="O1276" i="8"/>
  <c r="P1276" i="8" s="1"/>
  <c r="O1277" i="8"/>
  <c r="P1277" i="8" s="1"/>
  <c r="O1278" i="8"/>
  <c r="P1278" i="8" s="1"/>
  <c r="O1279" i="8"/>
  <c r="O1280" i="8"/>
  <c r="P1280" i="8" s="1"/>
  <c r="O1281" i="8"/>
  <c r="P1281" i="8" s="1"/>
  <c r="O1282" i="8"/>
  <c r="P1282" i="8" s="1"/>
  <c r="O1283" i="8"/>
  <c r="P1283" i="8" s="1"/>
  <c r="O1284" i="8"/>
  <c r="P1284" i="8" s="1"/>
  <c r="O1285" i="8"/>
  <c r="P1285" i="8" s="1"/>
  <c r="O1286" i="8"/>
  <c r="P1286" i="8" s="1"/>
  <c r="O1287" i="8"/>
  <c r="P1287" i="8" s="1"/>
  <c r="O1288" i="8"/>
  <c r="P1288" i="8" s="1"/>
  <c r="O1289" i="8"/>
  <c r="P1289" i="8" s="1"/>
  <c r="O1290" i="8"/>
  <c r="P1290" i="8" s="1"/>
  <c r="O1291" i="8"/>
  <c r="O1292" i="8"/>
  <c r="P1292" i="8" s="1"/>
  <c r="O1293" i="8"/>
  <c r="P1293" i="8" s="1"/>
  <c r="O1294" i="8"/>
  <c r="P1294" i="8" s="1"/>
  <c r="O1295" i="8"/>
  <c r="P1295" i="8" s="1"/>
  <c r="O1296" i="8"/>
  <c r="P1296" i="8" s="1"/>
  <c r="O1297" i="8"/>
  <c r="P1297" i="8" s="1"/>
  <c r="O1298" i="8"/>
  <c r="P1298" i="8" s="1"/>
  <c r="O1299" i="8"/>
  <c r="P1299" i="8" s="1"/>
  <c r="O1300" i="8"/>
  <c r="P1300" i="8" s="1"/>
  <c r="O1301" i="8"/>
  <c r="P1301" i="8" s="1"/>
  <c r="O1302" i="8"/>
  <c r="P1302" i="8" s="1"/>
  <c r="O1303" i="8"/>
  <c r="O1304" i="8"/>
  <c r="P1304" i="8" s="1"/>
  <c r="O1305" i="8"/>
  <c r="P1305" i="8" s="1"/>
  <c r="O1306" i="8"/>
  <c r="P1306" i="8" s="1"/>
  <c r="O1307" i="8"/>
  <c r="P1307" i="8" s="1"/>
  <c r="O1308" i="8"/>
  <c r="P1308" i="8" s="1"/>
  <c r="O1309" i="8"/>
  <c r="P1309" i="8" s="1"/>
  <c r="O1310" i="8"/>
  <c r="P1310" i="8" s="1"/>
  <c r="O1311" i="8"/>
  <c r="P1311" i="8" s="1"/>
  <c r="O1312" i="8"/>
  <c r="P1312" i="8" s="1"/>
  <c r="O1313" i="8"/>
  <c r="P1313" i="8" s="1"/>
  <c r="O1314" i="8"/>
  <c r="P1314" i="8" s="1"/>
  <c r="O1315" i="8"/>
  <c r="P1315" i="8" s="1"/>
  <c r="O1316" i="8"/>
  <c r="P1316" i="8" s="1"/>
  <c r="O1317" i="8"/>
  <c r="P1317" i="8" s="1"/>
  <c r="O1318" i="8"/>
  <c r="P1318" i="8" s="1"/>
  <c r="O1319" i="8"/>
  <c r="P1319" i="8" s="1"/>
  <c r="O1320" i="8"/>
  <c r="P1320" i="8" s="1"/>
  <c r="O1321" i="8"/>
  <c r="P1321" i="8" s="1"/>
  <c r="O1322" i="8"/>
  <c r="P1322" i="8" s="1"/>
  <c r="O1323" i="8"/>
  <c r="P1323" i="8" s="1"/>
  <c r="O1324" i="8"/>
  <c r="P1324" i="8" s="1"/>
  <c r="O1325" i="8"/>
  <c r="P1325" i="8" s="1"/>
  <c r="O1326" i="8"/>
  <c r="P1326" i="8" s="1"/>
  <c r="O1327" i="8"/>
  <c r="P1327" i="8" s="1"/>
  <c r="O1328" i="8"/>
  <c r="P1328" i="8" s="1"/>
  <c r="O1329" i="8"/>
  <c r="P1329" i="8" s="1"/>
  <c r="O1330" i="8"/>
  <c r="P1330" i="8" s="1"/>
  <c r="O1331" i="8"/>
  <c r="P1331" i="8" s="1"/>
  <c r="O1332" i="8"/>
  <c r="P1332" i="8" s="1"/>
  <c r="O1333" i="8"/>
  <c r="P1333" i="8" s="1"/>
  <c r="O1334" i="8"/>
  <c r="P1334" i="8" s="1"/>
  <c r="O1335" i="8"/>
  <c r="P1335" i="8" s="1"/>
  <c r="O1336" i="8"/>
  <c r="P1336" i="8" s="1"/>
  <c r="O1337" i="8"/>
  <c r="P1337" i="8" s="1"/>
  <c r="O1338" i="8"/>
  <c r="P1338" i="8" s="1"/>
  <c r="O1339" i="8"/>
  <c r="P1339" i="8" s="1"/>
  <c r="O1340" i="8"/>
  <c r="P1340" i="8" s="1"/>
  <c r="O1341" i="8"/>
  <c r="P1341" i="8" s="1"/>
  <c r="O1342" i="8"/>
  <c r="P1342" i="8" s="1"/>
  <c r="O1343" i="8"/>
  <c r="P1343" i="8" s="1"/>
  <c r="O1344" i="8"/>
  <c r="P1344" i="8" s="1"/>
  <c r="O1345" i="8"/>
  <c r="P1345" i="8" s="1"/>
  <c r="O1346" i="8"/>
  <c r="P1346" i="8" s="1"/>
  <c r="O1347" i="8"/>
  <c r="P1347" i="8" s="1"/>
  <c r="O1348" i="8"/>
  <c r="P1348" i="8" s="1"/>
  <c r="O1349" i="8"/>
  <c r="P1349" i="8" s="1"/>
  <c r="O1350" i="8"/>
  <c r="P1350" i="8" s="1"/>
  <c r="O1351" i="8"/>
  <c r="P1351" i="8" s="1"/>
  <c r="O1352" i="8"/>
  <c r="P1352" i="8" s="1"/>
  <c r="O1353" i="8"/>
  <c r="P1353" i="8" s="1"/>
  <c r="O1354" i="8"/>
  <c r="P1354" i="8" s="1"/>
  <c r="O1355" i="8"/>
  <c r="P1355" i="8" s="1"/>
  <c r="O1356" i="8"/>
  <c r="P1356" i="8" s="1"/>
  <c r="O1357" i="8"/>
  <c r="P1357" i="8" s="1"/>
  <c r="O1358" i="8"/>
  <c r="P1358" i="8" s="1"/>
  <c r="O1359" i="8"/>
  <c r="P1359" i="8" s="1"/>
  <c r="O1360" i="8"/>
  <c r="P1360" i="8" s="1"/>
  <c r="O1361" i="8"/>
  <c r="P1361" i="8" s="1"/>
  <c r="O1362" i="8"/>
  <c r="P1362" i="8" s="1"/>
  <c r="O1363" i="8"/>
  <c r="P1363" i="8" s="1"/>
  <c r="O1364" i="8"/>
  <c r="P1364" i="8" s="1"/>
  <c r="O1365" i="8"/>
  <c r="P1365" i="8" s="1"/>
  <c r="O1366" i="8"/>
  <c r="P1366" i="8" s="1"/>
  <c r="O1367" i="8"/>
  <c r="P1367" i="8" s="1"/>
  <c r="O1368" i="8"/>
  <c r="P1368" i="8" s="1"/>
  <c r="O1369" i="8"/>
  <c r="P1369" i="8" s="1"/>
  <c r="O1370" i="8"/>
  <c r="P1370" i="8" s="1"/>
  <c r="O1371" i="8"/>
  <c r="P1371" i="8" s="1"/>
  <c r="O1372" i="8"/>
  <c r="P1372" i="8" s="1"/>
  <c r="O1373" i="8"/>
  <c r="P1373" i="8" s="1"/>
  <c r="O1374" i="8"/>
  <c r="P1374" i="8" s="1"/>
  <c r="O1375" i="8"/>
  <c r="P1375" i="8" s="1"/>
  <c r="O1376" i="8"/>
  <c r="P1376" i="8" s="1"/>
  <c r="O1377" i="8"/>
  <c r="P1377" i="8" s="1"/>
  <c r="O1378" i="8"/>
  <c r="P1378" i="8" s="1"/>
  <c r="O1379" i="8"/>
  <c r="P1379" i="8" s="1"/>
  <c r="O1380" i="8"/>
  <c r="P1380" i="8" s="1"/>
  <c r="O1381" i="8"/>
  <c r="P1381" i="8" s="1"/>
  <c r="O1382" i="8"/>
  <c r="P1382" i="8" s="1"/>
  <c r="O1383" i="8"/>
  <c r="P1383" i="8" s="1"/>
  <c r="O1384" i="8"/>
  <c r="P1384" i="8" s="1"/>
  <c r="O1385" i="8"/>
  <c r="P1385" i="8" s="1"/>
  <c r="O1386" i="8"/>
  <c r="P1386" i="8" s="1"/>
  <c r="O1387" i="8"/>
  <c r="P1387" i="8" s="1"/>
  <c r="O1388" i="8"/>
  <c r="P1388" i="8" s="1"/>
  <c r="O1389" i="8"/>
  <c r="P1389" i="8" s="1"/>
  <c r="O1390" i="8"/>
  <c r="P1390" i="8" s="1"/>
  <c r="O1391" i="8"/>
  <c r="P1391" i="8" s="1"/>
  <c r="O1392" i="8"/>
  <c r="P1392" i="8" s="1"/>
  <c r="O1393" i="8"/>
  <c r="P1393" i="8" s="1"/>
  <c r="O1394" i="8"/>
  <c r="P1394" i="8" s="1"/>
  <c r="O1395" i="8"/>
  <c r="P1395" i="8" s="1"/>
  <c r="O1396" i="8"/>
  <c r="P1396" i="8" s="1"/>
  <c r="O1397" i="8"/>
  <c r="P1397" i="8" s="1"/>
  <c r="O1398" i="8"/>
  <c r="P1398" i="8" s="1"/>
  <c r="O1399" i="8"/>
  <c r="O1400" i="8"/>
  <c r="P1400" i="8" s="1"/>
  <c r="O1401" i="8"/>
  <c r="P1401" i="8" s="1"/>
  <c r="O1402" i="8"/>
  <c r="P1402" i="8" s="1"/>
  <c r="O1403" i="8"/>
  <c r="P1403" i="8" s="1"/>
  <c r="O1404" i="8"/>
  <c r="P1404" i="8" s="1"/>
  <c r="O1405" i="8"/>
  <c r="P1405" i="8" s="1"/>
  <c r="O1406" i="8"/>
  <c r="P1406" i="8" s="1"/>
  <c r="O1407" i="8"/>
  <c r="P1407" i="8" s="1"/>
  <c r="O1408" i="8"/>
  <c r="P1408" i="8" s="1"/>
  <c r="O1409" i="8"/>
  <c r="P1409" i="8" s="1"/>
  <c r="O1410" i="8"/>
  <c r="P1410" i="8" s="1"/>
  <c r="O1411" i="8"/>
  <c r="O1412" i="8"/>
  <c r="P1412" i="8" s="1"/>
  <c r="O1413" i="8"/>
  <c r="P1413" i="8" s="1"/>
  <c r="O1414" i="8"/>
  <c r="P1414" i="8" s="1"/>
  <c r="O1415" i="8"/>
  <c r="P1415" i="8" s="1"/>
  <c r="O1416" i="8"/>
  <c r="P1416" i="8" s="1"/>
  <c r="O1417" i="8"/>
  <c r="P1417" i="8" s="1"/>
  <c r="O1418" i="8"/>
  <c r="P1418" i="8" s="1"/>
  <c r="O1419" i="8"/>
  <c r="P1419" i="8" s="1"/>
  <c r="O1420" i="8"/>
  <c r="P1420" i="8" s="1"/>
  <c r="O1421" i="8"/>
  <c r="P1421" i="8" s="1"/>
  <c r="O1422" i="8"/>
  <c r="P1422" i="8" s="1"/>
  <c r="O1423" i="8"/>
  <c r="P1423" i="8" s="1"/>
  <c r="O1424" i="8"/>
  <c r="P1424" i="8" s="1"/>
  <c r="O1425" i="8"/>
  <c r="P1425" i="8" s="1"/>
  <c r="O1426" i="8"/>
  <c r="P1426" i="8" s="1"/>
  <c r="O1427" i="8"/>
  <c r="P1427" i="8" s="1"/>
  <c r="O1428" i="8"/>
  <c r="P1428" i="8" s="1"/>
  <c r="O1429" i="8"/>
  <c r="P1429" i="8" s="1"/>
  <c r="O1430" i="8"/>
  <c r="P1430" i="8" s="1"/>
  <c r="O1431" i="8"/>
  <c r="P1431" i="8" s="1"/>
  <c r="O1432" i="8"/>
  <c r="P1432" i="8" s="1"/>
  <c r="O1433" i="8"/>
  <c r="P1433" i="8" s="1"/>
  <c r="O1434" i="8"/>
  <c r="P1434" i="8" s="1"/>
  <c r="O1435" i="8"/>
  <c r="P1435" i="8" s="1"/>
  <c r="O1436" i="8"/>
  <c r="P1436" i="8" s="1"/>
  <c r="O1437" i="8"/>
  <c r="P1437" i="8" s="1"/>
  <c r="O1438" i="8"/>
  <c r="P1438" i="8" s="1"/>
  <c r="O1439" i="8"/>
  <c r="P1439" i="8" s="1"/>
  <c r="O1440" i="8"/>
  <c r="P1440" i="8" s="1"/>
  <c r="O1441" i="8"/>
  <c r="P1441" i="8" s="1"/>
  <c r="O1442" i="8"/>
  <c r="P1442" i="8" s="1"/>
  <c r="O1443" i="8"/>
  <c r="P1443" i="8" s="1"/>
  <c r="O1444" i="8"/>
  <c r="P1444" i="8" s="1"/>
  <c r="O1445" i="8"/>
  <c r="P1445" i="8" s="1"/>
  <c r="O1446" i="8"/>
  <c r="P1446" i="8" s="1"/>
  <c r="O1447" i="8"/>
  <c r="P1447" i="8" s="1"/>
  <c r="O1448" i="8"/>
  <c r="P1448" i="8" s="1"/>
  <c r="O1449" i="8"/>
  <c r="P1449" i="8" s="1"/>
  <c r="O1450" i="8"/>
  <c r="P1450" i="8" s="1"/>
  <c r="O1451" i="8"/>
  <c r="P1451" i="8" s="1"/>
  <c r="O1452" i="8"/>
  <c r="P1452" i="8" s="1"/>
  <c r="O1453" i="8"/>
  <c r="P1453" i="8" s="1"/>
  <c r="O1454" i="8"/>
  <c r="P1454" i="8" s="1"/>
  <c r="O1455" i="8"/>
  <c r="P1455" i="8" s="1"/>
  <c r="O1456" i="8"/>
  <c r="P1456" i="8" s="1"/>
  <c r="O1457" i="8"/>
  <c r="P1457" i="8" s="1"/>
  <c r="O1458" i="8"/>
  <c r="P1458" i="8" s="1"/>
  <c r="O1459" i="8"/>
  <c r="P1459" i="8" s="1"/>
  <c r="O1460" i="8"/>
  <c r="P1460" i="8" s="1"/>
  <c r="O1461" i="8"/>
  <c r="P1461" i="8" s="1"/>
  <c r="O1462" i="8"/>
  <c r="P1462" i="8" s="1"/>
  <c r="O1463" i="8"/>
  <c r="P1463" i="8" s="1"/>
  <c r="O1464" i="8"/>
  <c r="P1464" i="8" s="1"/>
  <c r="O1465" i="8"/>
  <c r="P1465" i="8" s="1"/>
  <c r="O1466" i="8"/>
  <c r="P1466" i="8" s="1"/>
  <c r="O1467" i="8"/>
  <c r="P1467" i="8" s="1"/>
  <c r="O1468" i="8"/>
  <c r="P1468" i="8" s="1"/>
  <c r="O1469" i="8"/>
  <c r="P1469" i="8" s="1"/>
  <c r="O1470" i="8"/>
  <c r="P1470" i="8" s="1"/>
  <c r="O1471" i="8"/>
  <c r="P1471" i="8" s="1"/>
  <c r="O1472" i="8"/>
  <c r="P1472" i="8" s="1"/>
  <c r="O1473" i="8"/>
  <c r="P1473" i="8" s="1"/>
  <c r="O1474" i="8"/>
  <c r="P1474" i="8" s="1"/>
  <c r="O1475" i="8"/>
  <c r="P1475" i="8" s="1"/>
  <c r="O1476" i="8"/>
  <c r="P1476" i="8" s="1"/>
  <c r="O1477" i="8"/>
  <c r="P1477" i="8" s="1"/>
  <c r="O1478" i="8"/>
  <c r="P1478" i="8" s="1"/>
  <c r="O1479" i="8"/>
  <c r="P1479" i="8" s="1"/>
  <c r="O1480" i="8"/>
  <c r="P1480" i="8" s="1"/>
  <c r="O1481" i="8"/>
  <c r="P1481" i="8" s="1"/>
  <c r="O1482" i="8"/>
  <c r="P1482" i="8" s="1"/>
  <c r="O1483" i="8"/>
  <c r="P1483" i="8" s="1"/>
  <c r="O1484" i="8"/>
  <c r="P1484" i="8" s="1"/>
  <c r="O1485" i="8"/>
  <c r="P1485" i="8" s="1"/>
  <c r="O1486" i="8"/>
  <c r="P1486" i="8" s="1"/>
  <c r="O1487" i="8"/>
  <c r="P1487" i="8" s="1"/>
  <c r="O1488" i="8"/>
  <c r="P1488" i="8" s="1"/>
  <c r="O1489" i="8"/>
  <c r="P1489" i="8" s="1"/>
  <c r="O1490" i="8"/>
  <c r="P1490" i="8" s="1"/>
  <c r="O1491" i="8"/>
  <c r="P1491" i="8" s="1"/>
  <c r="O1492" i="8"/>
  <c r="P1492" i="8" s="1"/>
  <c r="O1493" i="8"/>
  <c r="P1493" i="8" s="1"/>
  <c r="O1494" i="8"/>
  <c r="P1494" i="8" s="1"/>
  <c r="O1495" i="8"/>
  <c r="P1495" i="8" s="1"/>
  <c r="O1496" i="8"/>
  <c r="P1496" i="8" s="1"/>
  <c r="O1497" i="8"/>
  <c r="P1497" i="8" s="1"/>
  <c r="O1498" i="8"/>
  <c r="P1498" i="8" s="1"/>
  <c r="O1499" i="8"/>
  <c r="P1499" i="8" s="1"/>
  <c r="O1500" i="8"/>
  <c r="P1500" i="8" s="1"/>
  <c r="O1501" i="8"/>
  <c r="P1501" i="8" s="1"/>
  <c r="O1502" i="8"/>
  <c r="P1502" i="8" s="1"/>
  <c r="O1503" i="8"/>
  <c r="P1503" i="8" s="1"/>
  <c r="O1504" i="8"/>
  <c r="P1504" i="8" s="1"/>
  <c r="O1505" i="8"/>
  <c r="P1505" i="8" s="1"/>
  <c r="O1506" i="8"/>
  <c r="P1506" i="8" s="1"/>
  <c r="O1507" i="8"/>
  <c r="P1507" i="8" s="1"/>
  <c r="O1508" i="8"/>
  <c r="P1508" i="8" s="1"/>
  <c r="O1509" i="8"/>
  <c r="P1509" i="8" s="1"/>
  <c r="O1510" i="8"/>
  <c r="P1510" i="8" s="1"/>
  <c r="O1511" i="8"/>
  <c r="P1511" i="8" s="1"/>
  <c r="O1512" i="8"/>
  <c r="P1512" i="8" s="1"/>
  <c r="O1513" i="8"/>
  <c r="P1513" i="8" s="1"/>
  <c r="O1514" i="8"/>
  <c r="P1514" i="8" s="1"/>
  <c r="O1515" i="8"/>
  <c r="P1515" i="8" s="1"/>
  <c r="O1516" i="8"/>
  <c r="P1516" i="8" s="1"/>
  <c r="O1517" i="8"/>
  <c r="P1517" i="8" s="1"/>
  <c r="O1518" i="8"/>
  <c r="P1518" i="8" s="1"/>
  <c r="O1519" i="8"/>
  <c r="P1519" i="8" s="1"/>
  <c r="O1520" i="8"/>
  <c r="P1520" i="8" s="1"/>
  <c r="O1521" i="8"/>
  <c r="P1521" i="8" s="1"/>
  <c r="O1522" i="8"/>
  <c r="P1522" i="8" s="1"/>
  <c r="O1523" i="8"/>
  <c r="P1523" i="8" s="1"/>
  <c r="O1524" i="8"/>
  <c r="P1524" i="8" s="1"/>
  <c r="O1525" i="8"/>
  <c r="P1525" i="8" s="1"/>
  <c r="O1526" i="8"/>
  <c r="P1526" i="8" s="1"/>
  <c r="O1527" i="8"/>
  <c r="P1527" i="8" s="1"/>
  <c r="O1528" i="8"/>
  <c r="P1528" i="8" s="1"/>
  <c r="O1529" i="8"/>
  <c r="P1529" i="8" s="1"/>
  <c r="O1530" i="8"/>
  <c r="P1530" i="8" s="1"/>
  <c r="O1531" i="8"/>
  <c r="P1531" i="8" s="1"/>
  <c r="O1532" i="8"/>
  <c r="P1532" i="8" s="1"/>
  <c r="O1533" i="8"/>
  <c r="P1533" i="8" s="1"/>
  <c r="O1534" i="8"/>
  <c r="P1534" i="8" s="1"/>
  <c r="O1535" i="8"/>
  <c r="P1535" i="8" s="1"/>
  <c r="O1536" i="8"/>
  <c r="P1536" i="8" s="1"/>
  <c r="O1537" i="8"/>
  <c r="P1537" i="8" s="1"/>
  <c r="O1538" i="8"/>
  <c r="P1538" i="8" s="1"/>
  <c r="O1539" i="8"/>
  <c r="P1539" i="8" s="1"/>
  <c r="O1540" i="8"/>
  <c r="P1540" i="8" s="1"/>
  <c r="O1541" i="8"/>
  <c r="P1541" i="8" s="1"/>
  <c r="O1542" i="8"/>
  <c r="P1542" i="8" s="1"/>
  <c r="O1543" i="8"/>
  <c r="O1544" i="8"/>
  <c r="P1544" i="8" s="1"/>
  <c r="O1545" i="8"/>
  <c r="P1545" i="8" s="1"/>
  <c r="O1546" i="8"/>
  <c r="P1546" i="8" s="1"/>
  <c r="O1547" i="8"/>
  <c r="P1547" i="8" s="1"/>
  <c r="O1548" i="8"/>
  <c r="P1548" i="8" s="1"/>
  <c r="O1549" i="8"/>
  <c r="P1549" i="8" s="1"/>
  <c r="O1550" i="8"/>
  <c r="P1550" i="8" s="1"/>
  <c r="O1551" i="8"/>
  <c r="P1551" i="8" s="1"/>
  <c r="O1552" i="8"/>
  <c r="P1552" i="8" s="1"/>
  <c r="O1553" i="8"/>
  <c r="P1553" i="8" s="1"/>
  <c r="O1554" i="8"/>
  <c r="P1554" i="8" s="1"/>
  <c r="O1555" i="8"/>
  <c r="P1555" i="8" s="1"/>
  <c r="O1556" i="8"/>
  <c r="P1556" i="8" s="1"/>
  <c r="O1557" i="8"/>
  <c r="P1557" i="8" s="1"/>
  <c r="O1558" i="8"/>
  <c r="P1558" i="8" s="1"/>
  <c r="O1559" i="8"/>
  <c r="P1559" i="8" s="1"/>
  <c r="O1560" i="8"/>
  <c r="P1560" i="8" s="1"/>
  <c r="O1561" i="8"/>
  <c r="P1561" i="8" s="1"/>
  <c r="O1562" i="8"/>
  <c r="P1562" i="8" s="1"/>
  <c r="O1563" i="8"/>
  <c r="P1563" i="8" s="1"/>
  <c r="O1564" i="8"/>
  <c r="P1564" i="8" s="1"/>
  <c r="O1565" i="8"/>
  <c r="P1565" i="8" s="1"/>
  <c r="O1566" i="8"/>
  <c r="P1566" i="8" s="1"/>
  <c r="O1567" i="8"/>
  <c r="O1568" i="8"/>
  <c r="P1568" i="8" s="1"/>
  <c r="O1569" i="8"/>
  <c r="P1569" i="8" s="1"/>
  <c r="O1570" i="8"/>
  <c r="P1570" i="8" s="1"/>
  <c r="O1571" i="8"/>
  <c r="P1571" i="8" s="1"/>
  <c r="O1572" i="8"/>
  <c r="P1572" i="8" s="1"/>
  <c r="O1573" i="8"/>
  <c r="P1573" i="8" s="1"/>
  <c r="O1574" i="8"/>
  <c r="P1574" i="8" s="1"/>
  <c r="O1575" i="8"/>
  <c r="P1575" i="8" s="1"/>
  <c r="O1576" i="8"/>
  <c r="P1576" i="8" s="1"/>
  <c r="O1577" i="8"/>
  <c r="P1577" i="8" s="1"/>
  <c r="O1578" i="8"/>
  <c r="P1578" i="8" s="1"/>
  <c r="O1579" i="8"/>
  <c r="P1579" i="8" s="1"/>
  <c r="O1580" i="8"/>
  <c r="P1580" i="8" s="1"/>
  <c r="O1581" i="8"/>
  <c r="P1581" i="8" s="1"/>
  <c r="O1582" i="8"/>
  <c r="P1582" i="8" s="1"/>
  <c r="O1583" i="8"/>
  <c r="P1583" i="8" s="1"/>
  <c r="O1584" i="8"/>
  <c r="P1584" i="8" s="1"/>
  <c r="O1585" i="8"/>
  <c r="P1585" i="8" s="1"/>
  <c r="O1586" i="8"/>
  <c r="P1586" i="8" s="1"/>
  <c r="O1587" i="8"/>
  <c r="P1587" i="8" s="1"/>
  <c r="O1588" i="8"/>
  <c r="P1588" i="8" s="1"/>
  <c r="O1589" i="8"/>
  <c r="P1589" i="8" s="1"/>
  <c r="O1590" i="8"/>
  <c r="P1590" i="8" s="1"/>
  <c r="O1591" i="8"/>
  <c r="O1592" i="8"/>
  <c r="P1592" i="8" s="1"/>
  <c r="O1593" i="8"/>
  <c r="P1593" i="8" s="1"/>
  <c r="O1594" i="8"/>
  <c r="P1594" i="8" s="1"/>
  <c r="O1595" i="8"/>
  <c r="P1595" i="8" s="1"/>
  <c r="O1596" i="8"/>
  <c r="P1596" i="8" s="1"/>
  <c r="O1597" i="8"/>
  <c r="P1597" i="8" s="1"/>
  <c r="O1598" i="8"/>
  <c r="P1598" i="8" s="1"/>
  <c r="O1599" i="8"/>
  <c r="P1599" i="8" s="1"/>
  <c r="O1600" i="8"/>
  <c r="P1600" i="8" s="1"/>
  <c r="O1601" i="8"/>
  <c r="P1601" i="8" s="1"/>
  <c r="O1602" i="8"/>
  <c r="P1602" i="8" s="1"/>
  <c r="O1603" i="8"/>
  <c r="P1603" i="8" s="1"/>
  <c r="O1604" i="8"/>
  <c r="P1604" i="8" s="1"/>
  <c r="O1605" i="8"/>
  <c r="P1605" i="8" s="1"/>
  <c r="O1606" i="8"/>
  <c r="P1606" i="8" s="1"/>
  <c r="O1607" i="8"/>
  <c r="P1607" i="8" s="1"/>
  <c r="O1608" i="8"/>
  <c r="P1608" i="8" s="1"/>
  <c r="O1609" i="8"/>
  <c r="P1609" i="8" s="1"/>
  <c r="O1610" i="8"/>
  <c r="P1610" i="8" s="1"/>
  <c r="O1611" i="8"/>
  <c r="P1611" i="8" s="1"/>
  <c r="O1612" i="8"/>
  <c r="P1612" i="8" s="1"/>
  <c r="O1613" i="8"/>
  <c r="P1613" i="8" s="1"/>
  <c r="O1614" i="8"/>
  <c r="P1614" i="8" s="1"/>
  <c r="O1615" i="8"/>
  <c r="P1615" i="8" s="1"/>
  <c r="O1616" i="8"/>
  <c r="P1616" i="8" s="1"/>
  <c r="O1617" i="8"/>
  <c r="P1617" i="8" s="1"/>
  <c r="O1618" i="8"/>
  <c r="P1618" i="8" s="1"/>
  <c r="O1619" i="8"/>
  <c r="P1619" i="8" s="1"/>
  <c r="O1620" i="8"/>
  <c r="P1620" i="8" s="1"/>
  <c r="O1621" i="8"/>
  <c r="P1621" i="8" s="1"/>
  <c r="O1622" i="8"/>
  <c r="P1622" i="8" s="1"/>
  <c r="O1623" i="8"/>
  <c r="P1623" i="8" s="1"/>
  <c r="O1624" i="8"/>
  <c r="P1624" i="8" s="1"/>
  <c r="O1625" i="8"/>
  <c r="P1625" i="8" s="1"/>
  <c r="O1626" i="8"/>
  <c r="P1626" i="8" s="1"/>
  <c r="O1627" i="8"/>
  <c r="P1627" i="8" s="1"/>
  <c r="O1628" i="8"/>
  <c r="P1628" i="8" s="1"/>
  <c r="O1629" i="8"/>
  <c r="P1629" i="8" s="1"/>
  <c r="O1630" i="8"/>
  <c r="P1630" i="8" s="1"/>
  <c r="O1631" i="8"/>
  <c r="P1631" i="8" s="1"/>
  <c r="O1632" i="8"/>
  <c r="P1632" i="8" s="1"/>
  <c r="O1633" i="8"/>
  <c r="P1633" i="8" s="1"/>
  <c r="O1634" i="8"/>
  <c r="P1634" i="8" s="1"/>
  <c r="O1635" i="8"/>
  <c r="P1635" i="8" s="1"/>
  <c r="O1636" i="8"/>
  <c r="P1636" i="8" s="1"/>
  <c r="O1637" i="8"/>
  <c r="P1637" i="8" s="1"/>
  <c r="O1638" i="8"/>
  <c r="P1638" i="8" s="1"/>
  <c r="O1639" i="8"/>
  <c r="P1639" i="8" s="1"/>
  <c r="O1640" i="8"/>
  <c r="P1640" i="8" s="1"/>
  <c r="O1641" i="8"/>
  <c r="P1641" i="8" s="1"/>
  <c r="O1642" i="8"/>
  <c r="P1642" i="8" s="1"/>
  <c r="O1643" i="8"/>
  <c r="P1643" i="8" s="1"/>
  <c r="O1644" i="8"/>
  <c r="P1644" i="8" s="1"/>
  <c r="O1645" i="8"/>
  <c r="P1645" i="8" s="1"/>
  <c r="O1646" i="8"/>
  <c r="P1646" i="8" s="1"/>
  <c r="O1647" i="8"/>
  <c r="P1647" i="8" s="1"/>
  <c r="O1648" i="8"/>
  <c r="P1648" i="8" s="1"/>
  <c r="O1649" i="8"/>
  <c r="P1649" i="8" s="1"/>
  <c r="O1650" i="8"/>
  <c r="P1650" i="8" s="1"/>
  <c r="O1651" i="8"/>
  <c r="P1651" i="8" s="1"/>
  <c r="O1652" i="8"/>
  <c r="P1652" i="8" s="1"/>
  <c r="O1653" i="8"/>
  <c r="P1653" i="8" s="1"/>
  <c r="O1654" i="8"/>
  <c r="P1654" i="8" s="1"/>
  <c r="O1655" i="8"/>
  <c r="P1655" i="8" s="1"/>
  <c r="O1656" i="8"/>
  <c r="P1656" i="8" s="1"/>
  <c r="O1657" i="8"/>
  <c r="P1657" i="8" s="1"/>
  <c r="O1658" i="8"/>
  <c r="P1658" i="8" s="1"/>
  <c r="O1659" i="8"/>
  <c r="P1659" i="8" s="1"/>
  <c r="O1660" i="8"/>
  <c r="P1660" i="8" s="1"/>
  <c r="O1661" i="8"/>
  <c r="P1661" i="8" s="1"/>
  <c r="O1662" i="8"/>
  <c r="P1662" i="8" s="1"/>
  <c r="O1663" i="8"/>
  <c r="P1663" i="8" s="1"/>
  <c r="O1664" i="8"/>
  <c r="P1664" i="8" s="1"/>
  <c r="O1665" i="8"/>
  <c r="P1665" i="8" s="1"/>
  <c r="O1666" i="8"/>
  <c r="P1666" i="8" s="1"/>
  <c r="O1667" i="8"/>
  <c r="P1667" i="8" s="1"/>
  <c r="O1668" i="8"/>
  <c r="P1668" i="8" s="1"/>
  <c r="O1669" i="8"/>
  <c r="P1669" i="8" s="1"/>
  <c r="O1670" i="8"/>
  <c r="P1670" i="8" s="1"/>
  <c r="O1671" i="8"/>
  <c r="P1671" i="8" s="1"/>
  <c r="O1672" i="8"/>
  <c r="P1672" i="8" s="1"/>
  <c r="O1673" i="8"/>
  <c r="P1673" i="8" s="1"/>
  <c r="O1674" i="8"/>
  <c r="P1674" i="8" s="1"/>
  <c r="O1675" i="8"/>
  <c r="P1675" i="8" s="1"/>
  <c r="O1676" i="8"/>
  <c r="P1676" i="8" s="1"/>
  <c r="O1677" i="8"/>
  <c r="P1677" i="8" s="1"/>
  <c r="O1678" i="8"/>
  <c r="P1678" i="8" s="1"/>
  <c r="O1679" i="8"/>
  <c r="P1679" i="8" s="1"/>
  <c r="O1680" i="8"/>
  <c r="P1680" i="8" s="1"/>
  <c r="O1681" i="8"/>
  <c r="P1681" i="8" s="1"/>
  <c r="O1682" i="8"/>
  <c r="P1682" i="8" s="1"/>
  <c r="O1683" i="8"/>
  <c r="P1683" i="8" s="1"/>
  <c r="O1684" i="8"/>
  <c r="P1684" i="8" s="1"/>
  <c r="O1685" i="8"/>
  <c r="P1685" i="8" s="1"/>
  <c r="O1686" i="8"/>
  <c r="P1686" i="8" s="1"/>
  <c r="O1687" i="8"/>
  <c r="O1688" i="8"/>
  <c r="P1688" i="8" s="1"/>
  <c r="O1689" i="8"/>
  <c r="P1689" i="8" s="1"/>
  <c r="O1690" i="8"/>
  <c r="P1690" i="8" s="1"/>
  <c r="O1691" i="8"/>
  <c r="P1691" i="8" s="1"/>
  <c r="O1692" i="8"/>
  <c r="P1692" i="8" s="1"/>
  <c r="O1693" i="8"/>
  <c r="P1693" i="8" s="1"/>
  <c r="O1694" i="8"/>
  <c r="P1694" i="8" s="1"/>
  <c r="O1695" i="8"/>
  <c r="P1695" i="8" s="1"/>
  <c r="O1696" i="8"/>
  <c r="P1696" i="8" s="1"/>
  <c r="O1697" i="8"/>
  <c r="P1697" i="8" s="1"/>
  <c r="O1698" i="8"/>
  <c r="P1698" i="8" s="1"/>
  <c r="O1699" i="8"/>
  <c r="O1700" i="8"/>
  <c r="P1700" i="8" s="1"/>
  <c r="O1701" i="8"/>
  <c r="P1701" i="8" s="1"/>
  <c r="O1702" i="8"/>
  <c r="P1702" i="8" s="1"/>
  <c r="O1703" i="8"/>
  <c r="P1703" i="8" s="1"/>
  <c r="O1704" i="8"/>
  <c r="P1704" i="8" s="1"/>
  <c r="O1705" i="8"/>
  <c r="P1705" i="8" s="1"/>
  <c r="O1706" i="8"/>
  <c r="P1706" i="8" s="1"/>
  <c r="O1707" i="8"/>
  <c r="P1707" i="8" s="1"/>
  <c r="O1708" i="8"/>
  <c r="P1708" i="8" s="1"/>
  <c r="O1709" i="8"/>
  <c r="P1709" i="8" s="1"/>
  <c r="O1710" i="8"/>
  <c r="P1710" i="8" s="1"/>
  <c r="O1711" i="8"/>
  <c r="O1712" i="8"/>
  <c r="P1712" i="8" s="1"/>
  <c r="O1713" i="8"/>
  <c r="P1713" i="8" s="1"/>
  <c r="O1714" i="8"/>
  <c r="P1714" i="8" s="1"/>
  <c r="O1715" i="8"/>
  <c r="P1715" i="8" s="1"/>
  <c r="O1716" i="8"/>
  <c r="P1716" i="8" s="1"/>
  <c r="O1717" i="8"/>
  <c r="P1717" i="8" s="1"/>
  <c r="O1718" i="8"/>
  <c r="P1718" i="8" s="1"/>
  <c r="O1719" i="8"/>
  <c r="P1719" i="8" s="1"/>
  <c r="O1720" i="8"/>
  <c r="P1720" i="8" s="1"/>
  <c r="O1721" i="8"/>
  <c r="P1721" i="8" s="1"/>
  <c r="O1722" i="8"/>
  <c r="P1722" i="8" s="1"/>
  <c r="O1723" i="8"/>
  <c r="O1724" i="8"/>
  <c r="P1724" i="8" s="1"/>
  <c r="O1725" i="8"/>
  <c r="P1725" i="8" s="1"/>
  <c r="O1726" i="8"/>
  <c r="P1726" i="8" s="1"/>
  <c r="O1727" i="8"/>
  <c r="P1727" i="8" s="1"/>
  <c r="O1728" i="8"/>
  <c r="P1728" i="8" s="1"/>
  <c r="O1729" i="8"/>
  <c r="P1729" i="8" s="1"/>
  <c r="O1730" i="8"/>
  <c r="P1730" i="8" s="1"/>
  <c r="O1731" i="8"/>
  <c r="P1731" i="8" s="1"/>
  <c r="O1732" i="8"/>
  <c r="P1732" i="8" s="1"/>
  <c r="O1733" i="8"/>
  <c r="P1733" i="8" s="1"/>
  <c r="O1734" i="8"/>
  <c r="P1734" i="8" s="1"/>
  <c r="O1735" i="8"/>
  <c r="P1735" i="8" s="1"/>
  <c r="O1736" i="8"/>
  <c r="P1736" i="8" s="1"/>
  <c r="O1737" i="8"/>
  <c r="P1737" i="8" s="1"/>
  <c r="O1738" i="8"/>
  <c r="P1738" i="8" s="1"/>
  <c r="O1739" i="8"/>
  <c r="P1739" i="8" s="1"/>
  <c r="O1740" i="8"/>
  <c r="P1740" i="8" s="1"/>
  <c r="O1741" i="8"/>
  <c r="P1741" i="8" s="1"/>
  <c r="O1742" i="8"/>
  <c r="P1742" i="8" s="1"/>
  <c r="O1743" i="8"/>
  <c r="P1743" i="8" s="1"/>
  <c r="O1744" i="8"/>
  <c r="P1744" i="8" s="1"/>
  <c r="O1745" i="8"/>
  <c r="P1745" i="8" s="1"/>
  <c r="O1746" i="8"/>
  <c r="P1746" i="8" s="1"/>
  <c r="O1747" i="8"/>
  <c r="P1747" i="8" s="1"/>
  <c r="O1748" i="8"/>
  <c r="P1748" i="8" s="1"/>
  <c r="O1749" i="8"/>
  <c r="P1749" i="8" s="1"/>
  <c r="O1750" i="8"/>
  <c r="P1750" i="8" s="1"/>
  <c r="O1751" i="8"/>
  <c r="P1751" i="8" s="1"/>
  <c r="O1752" i="8"/>
  <c r="P1752" i="8" s="1"/>
  <c r="O3" i="8"/>
  <c r="P3" i="8" s="1"/>
  <c r="E142" i="6"/>
  <c r="E143" i="6"/>
  <c r="C143" i="6"/>
  <c r="C142" i="6"/>
  <c r="D143" i="6"/>
  <c r="D142" i="6"/>
  <c r="D16" i="9" l="1"/>
  <c r="I119" i="4"/>
  <c r="G125" i="4" s="1"/>
  <c r="I160" i="4"/>
  <c r="H160" i="4"/>
  <c r="G160" i="4"/>
  <c r="H162" i="4"/>
  <c r="F160" i="4"/>
  <c r="H125" i="4"/>
  <c r="E125" i="4"/>
  <c r="F161" i="4"/>
  <c r="I118" i="4"/>
  <c r="E124" i="4" s="1"/>
  <c r="I120" i="4"/>
  <c r="I126" i="4" s="1"/>
  <c r="F162" i="4"/>
  <c r="E162" i="4"/>
  <c r="I161" i="4"/>
  <c r="H161" i="4"/>
  <c r="G162" i="4"/>
  <c r="E161" i="4"/>
  <c r="G161" i="4"/>
  <c r="G163" i="4"/>
  <c r="H124" i="4"/>
  <c r="F124" i="4"/>
  <c r="I124" i="4"/>
  <c r="G124" i="4"/>
  <c r="I121" i="4"/>
  <c r="E127" i="4" s="1"/>
  <c r="I125" i="4"/>
  <c r="D125" i="4"/>
  <c r="F125" i="4"/>
  <c r="H126" i="4" l="1"/>
  <c r="D124" i="4"/>
  <c r="E126" i="4"/>
  <c r="F126" i="4"/>
  <c r="G126" i="4"/>
  <c r="D126" i="4"/>
  <c r="H127" i="4"/>
  <c r="F127" i="4"/>
  <c r="D127" i="4"/>
  <c r="G127" i="4"/>
  <c r="I127" i="4"/>
  <c r="P104" i="2"/>
  <c r="H248" i="3"/>
  <c r="H247" i="3"/>
  <c r="B288" i="3"/>
  <c r="H288" i="3"/>
  <c r="B287" i="3"/>
  <c r="H287" i="3"/>
  <c r="B286" i="3"/>
  <c r="H286" i="3"/>
  <c r="B285" i="3"/>
  <c r="H285" i="3"/>
  <c r="H284" i="3"/>
  <c r="B284" i="3"/>
  <c r="B283" i="3"/>
  <c r="H283" i="3"/>
  <c r="H282" i="3"/>
  <c r="B282" i="3"/>
  <c r="B281" i="3"/>
  <c r="H281" i="3"/>
  <c r="B280" i="3"/>
  <c r="H280" i="3"/>
  <c r="B279" i="3"/>
  <c r="H279" i="3"/>
  <c r="B277" i="3"/>
  <c r="B278" i="3"/>
  <c r="B275" i="3"/>
  <c r="B276" i="3"/>
  <c r="B269" i="3"/>
  <c r="B270" i="3"/>
  <c r="B271" i="3"/>
  <c r="B272" i="3"/>
  <c r="B273" i="3"/>
  <c r="B274" i="3"/>
  <c r="H269" i="3"/>
  <c r="H270" i="3"/>
  <c r="H271" i="3"/>
  <c r="H272" i="3"/>
  <c r="H273" i="3"/>
  <c r="H274" i="3"/>
  <c r="H275" i="3"/>
  <c r="H276" i="3"/>
  <c r="H277" i="3"/>
  <c r="H278" i="3"/>
  <c r="H259" i="3"/>
  <c r="H260" i="3"/>
  <c r="H261" i="3"/>
  <c r="H262" i="3"/>
  <c r="H263" i="3"/>
  <c r="H264" i="3"/>
  <c r="H265" i="3"/>
  <c r="H266" i="3"/>
  <c r="H267" i="3"/>
  <c r="H268" i="3"/>
  <c r="B259" i="3"/>
  <c r="B260" i="3"/>
  <c r="B261" i="3"/>
  <c r="B262" i="3"/>
  <c r="B263" i="3"/>
  <c r="B264" i="3"/>
  <c r="B265" i="3"/>
  <c r="B266" i="3"/>
  <c r="B267" i="3"/>
  <c r="B268" i="3"/>
  <c r="H250" i="3"/>
  <c r="H251" i="3"/>
  <c r="H252" i="3"/>
  <c r="H253" i="3"/>
  <c r="H254" i="3"/>
  <c r="H255" i="3"/>
  <c r="H256" i="3"/>
  <c r="H257" i="3"/>
  <c r="H258" i="3"/>
  <c r="H249" i="3"/>
  <c r="B250" i="3"/>
  <c r="B251" i="3"/>
  <c r="B252" i="3"/>
  <c r="B253" i="3"/>
  <c r="B254" i="3"/>
  <c r="B255" i="3"/>
  <c r="B256" i="3"/>
  <c r="B257" i="3"/>
  <c r="B258" i="3"/>
  <c r="B249" i="3"/>
  <c r="D86" i="4"/>
  <c r="G65" i="4"/>
  <c r="G64" i="4"/>
  <c r="G63" i="4"/>
  <c r="G62" i="4"/>
  <c r="F65" i="4"/>
  <c r="F64" i="4"/>
  <c r="F63" i="4"/>
  <c r="F62" i="4"/>
  <c r="E62" i="4"/>
  <c r="E65" i="4"/>
  <c r="E64" i="4"/>
  <c r="E63" i="4"/>
  <c r="D65" i="4"/>
  <c r="D64" i="4"/>
  <c r="D63" i="4"/>
  <c r="D62" i="4"/>
  <c r="S57" i="4"/>
  <c r="R57" i="4"/>
  <c r="Q57" i="4"/>
  <c r="P57" i="4"/>
  <c r="O57" i="4"/>
  <c r="N57" i="4"/>
  <c r="M57" i="4"/>
  <c r="S56" i="4"/>
  <c r="R56" i="4"/>
  <c r="Q56" i="4"/>
  <c r="P56" i="4"/>
  <c r="O56" i="4"/>
  <c r="N56" i="4"/>
  <c r="M56" i="4"/>
  <c r="S55" i="4"/>
  <c r="R55" i="4"/>
  <c r="Q55" i="4"/>
  <c r="P55" i="4"/>
  <c r="O55" i="4"/>
  <c r="N55" i="4"/>
  <c r="M55" i="4"/>
  <c r="S54" i="4"/>
  <c r="R54" i="4"/>
  <c r="Q54" i="4"/>
  <c r="P54" i="4"/>
  <c r="O54" i="4"/>
  <c r="N54" i="4"/>
  <c r="M54" i="4"/>
  <c r="S53" i="4"/>
  <c r="R53" i="4"/>
  <c r="Q53" i="4"/>
  <c r="P53" i="4"/>
  <c r="O53" i="4"/>
  <c r="N53" i="4"/>
  <c r="M53" i="4"/>
  <c r="S52" i="4"/>
  <c r="R52" i="4"/>
  <c r="Q52" i="4"/>
  <c r="P52" i="4"/>
  <c r="O52" i="4"/>
  <c r="N52" i="4"/>
  <c r="M52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D106" i="4"/>
  <c r="F105" i="4"/>
  <c r="G106" i="4"/>
  <c r="F106" i="4"/>
  <c r="E105" i="4"/>
  <c r="E106" i="4"/>
  <c r="G105" i="4"/>
  <c r="D105" i="4"/>
  <c r="G104" i="4"/>
  <c r="F104" i="4"/>
  <c r="E104" i="4"/>
  <c r="D104" i="4"/>
  <c r="E107" i="4"/>
  <c r="D107" i="4"/>
  <c r="G107" i="4"/>
  <c r="F107" i="4"/>
  <c r="J98" i="4"/>
  <c r="J97" i="4"/>
  <c r="J96" i="4"/>
  <c r="J95" i="4"/>
  <c r="J94" i="4"/>
  <c r="I99" i="4"/>
  <c r="R98" i="4" s="1"/>
  <c r="H99" i="4"/>
  <c r="Q97" i="4" s="1"/>
  <c r="G99" i="4"/>
  <c r="P96" i="4" s="1"/>
  <c r="F99" i="4"/>
  <c r="O95" i="4" s="1"/>
  <c r="E99" i="4"/>
  <c r="N94" i="4" s="1"/>
  <c r="D99" i="4"/>
  <c r="M94" i="4" s="1"/>
  <c r="F86" i="4"/>
  <c r="F85" i="4"/>
  <c r="F84" i="4"/>
  <c r="E86" i="4"/>
  <c r="E85" i="4"/>
  <c r="E84" i="4"/>
  <c r="D85" i="4"/>
  <c r="D84" i="4"/>
  <c r="G32" i="4"/>
  <c r="G31" i="4"/>
  <c r="G30" i="4"/>
  <c r="G29" i="4"/>
  <c r="G28" i="4"/>
  <c r="G18" i="4"/>
  <c r="G19" i="4"/>
  <c r="G20" i="4"/>
  <c r="G21" i="4"/>
  <c r="G17" i="4"/>
  <c r="G8" i="4"/>
  <c r="G9" i="4"/>
  <c r="G10" i="4"/>
  <c r="G11" i="4"/>
  <c r="G12" i="4"/>
  <c r="G7" i="4"/>
  <c r="P94" i="4" l="1"/>
  <c r="P95" i="4"/>
  <c r="P99" i="4"/>
  <c r="M99" i="4"/>
  <c r="O94" i="4"/>
  <c r="Q95" i="4"/>
  <c r="Q96" i="4"/>
  <c r="M96" i="4"/>
  <c r="R97" i="4"/>
  <c r="Q94" i="4"/>
  <c r="R95" i="4"/>
  <c r="M98" i="4"/>
  <c r="N99" i="4"/>
  <c r="R96" i="4"/>
  <c r="R94" i="4"/>
  <c r="M97" i="4"/>
  <c r="N98" i="4"/>
  <c r="O99" i="4"/>
  <c r="N97" i="4"/>
  <c r="M95" i="4"/>
  <c r="N96" i="4"/>
  <c r="O97" i="4"/>
  <c r="P98" i="4"/>
  <c r="Q99" i="4"/>
  <c r="O98" i="4"/>
  <c r="N95" i="4"/>
  <c r="O96" i="4"/>
  <c r="P97" i="4"/>
  <c r="Q98" i="4"/>
  <c r="R99" i="4"/>
  <c r="H105" i="4"/>
  <c r="G108" i="4"/>
  <c r="P105" i="4" s="1"/>
  <c r="J99" i="4"/>
  <c r="S95" i="4" s="1"/>
  <c r="H104" i="4"/>
  <c r="H106" i="4"/>
  <c r="F108" i="4"/>
  <c r="O106" i="4" s="1"/>
  <c r="H107" i="4"/>
  <c r="E108" i="4"/>
  <c r="N104" i="4" s="1"/>
  <c r="D108" i="4"/>
  <c r="M106" i="4" s="1"/>
  <c r="H63" i="4"/>
  <c r="O29" i="4"/>
  <c r="O30" i="4"/>
  <c r="O31" i="4"/>
  <c r="O32" i="4"/>
  <c r="O28" i="4"/>
  <c r="G41" i="4"/>
  <c r="G42" i="4"/>
  <c r="G43" i="4"/>
  <c r="G44" i="4"/>
  <c r="G40" i="4"/>
  <c r="S99" i="4" l="1"/>
  <c r="S94" i="4"/>
  <c r="S98" i="4"/>
  <c r="S96" i="4"/>
  <c r="S97" i="4"/>
  <c r="P104" i="4"/>
  <c r="P106" i="4"/>
  <c r="P107" i="4"/>
  <c r="M104" i="4"/>
  <c r="N106" i="4"/>
  <c r="O105" i="4"/>
  <c r="O104" i="4"/>
  <c r="M105" i="4"/>
  <c r="H108" i="4"/>
  <c r="Q105" i="4" s="1"/>
  <c r="N105" i="4"/>
  <c r="H65" i="4"/>
  <c r="D66" i="4"/>
  <c r="K66" i="4" s="1"/>
  <c r="H64" i="4"/>
  <c r="E66" i="4"/>
  <c r="F66" i="4"/>
  <c r="G66" i="4"/>
  <c r="N64" i="4" s="1"/>
  <c r="H62" i="4"/>
  <c r="G86" i="4"/>
  <c r="F87" i="4"/>
  <c r="O107" i="4" s="1"/>
  <c r="E87" i="4"/>
  <c r="N107" i="4" s="1"/>
  <c r="G85" i="4"/>
  <c r="D87" i="4"/>
  <c r="M107" i="4" s="1"/>
  <c r="G84" i="4"/>
  <c r="M36" i="2"/>
  <c r="L36" i="2"/>
  <c r="K36" i="2"/>
  <c r="M35" i="2"/>
  <c r="L35" i="2"/>
  <c r="K35" i="2"/>
  <c r="M30" i="2"/>
  <c r="L30" i="2"/>
  <c r="K30" i="2"/>
  <c r="M29" i="2"/>
  <c r="L29" i="2"/>
  <c r="L32" i="2" s="1"/>
  <c r="K29" i="2"/>
  <c r="I42" i="2"/>
  <c r="H42" i="2"/>
  <c r="G42" i="2"/>
  <c r="I41" i="2"/>
  <c r="H41" i="2"/>
  <c r="G41" i="2"/>
  <c r="E42" i="2"/>
  <c r="D42" i="2"/>
  <c r="C42" i="2"/>
  <c r="E41" i="2"/>
  <c r="D41" i="2"/>
  <c r="C41" i="2"/>
  <c r="I37" i="2"/>
  <c r="H37" i="2"/>
  <c r="G37" i="2"/>
  <c r="I31" i="2"/>
  <c r="H31" i="2"/>
  <c r="H32" i="2" s="1"/>
  <c r="G31" i="2"/>
  <c r="G32" i="2" s="1"/>
  <c r="E37" i="2"/>
  <c r="D37" i="2"/>
  <c r="C37" i="2"/>
  <c r="E31" i="2"/>
  <c r="E32" i="2" s="1"/>
  <c r="D31" i="2"/>
  <c r="D32" i="2" s="1"/>
  <c r="C31" i="2"/>
  <c r="C32" i="2" s="1"/>
  <c r="G20" i="2"/>
  <c r="H21" i="2"/>
  <c r="H20" i="2"/>
  <c r="I21" i="2"/>
  <c r="I20" i="2"/>
  <c r="E21" i="2"/>
  <c r="E20" i="2"/>
  <c r="D21" i="2"/>
  <c r="D20" i="2"/>
  <c r="G21" i="2"/>
  <c r="C20" i="2"/>
  <c r="C21" i="2"/>
  <c r="V82" i="2"/>
  <c r="U82" i="2"/>
  <c r="T82" i="2"/>
  <c r="S82" i="2"/>
  <c r="R82" i="2"/>
  <c r="Q82" i="2"/>
  <c r="V81" i="2"/>
  <c r="U81" i="2"/>
  <c r="T81" i="2"/>
  <c r="S81" i="2"/>
  <c r="R81" i="2"/>
  <c r="Q81" i="2"/>
  <c r="V80" i="2"/>
  <c r="U80" i="2"/>
  <c r="T80" i="2"/>
  <c r="S80" i="2"/>
  <c r="R80" i="2"/>
  <c r="Q80" i="2"/>
  <c r="V79" i="2"/>
  <c r="U79" i="2"/>
  <c r="T79" i="2"/>
  <c r="S79" i="2"/>
  <c r="R79" i="2"/>
  <c r="Q79" i="2"/>
  <c r="V78" i="2"/>
  <c r="U78" i="2"/>
  <c r="T78" i="2"/>
  <c r="S78" i="2"/>
  <c r="R78" i="2"/>
  <c r="Q78" i="2"/>
  <c r="V77" i="2"/>
  <c r="U77" i="2"/>
  <c r="T77" i="2"/>
  <c r="S77" i="2"/>
  <c r="R77" i="2"/>
  <c r="Q77" i="2"/>
  <c r="V76" i="2"/>
  <c r="U76" i="2"/>
  <c r="T76" i="2"/>
  <c r="S76" i="2"/>
  <c r="R76" i="2"/>
  <c r="Q76" i="2"/>
  <c r="R68" i="2"/>
  <c r="S68" i="2"/>
  <c r="T68" i="2"/>
  <c r="U68" i="2"/>
  <c r="V68" i="2"/>
  <c r="R69" i="2"/>
  <c r="S69" i="2"/>
  <c r="T69" i="2"/>
  <c r="U69" i="2"/>
  <c r="V69" i="2"/>
  <c r="R70" i="2"/>
  <c r="S70" i="2"/>
  <c r="T70" i="2"/>
  <c r="U70" i="2"/>
  <c r="V70" i="2"/>
  <c r="R71" i="2"/>
  <c r="S71" i="2"/>
  <c r="T71" i="2"/>
  <c r="U71" i="2"/>
  <c r="V71" i="2"/>
  <c r="R72" i="2"/>
  <c r="S72" i="2"/>
  <c r="T72" i="2"/>
  <c r="U72" i="2"/>
  <c r="V72" i="2"/>
  <c r="R73" i="2"/>
  <c r="S73" i="2"/>
  <c r="T73" i="2"/>
  <c r="U73" i="2"/>
  <c r="V73" i="2"/>
  <c r="R74" i="2"/>
  <c r="S74" i="2"/>
  <c r="T74" i="2"/>
  <c r="U74" i="2"/>
  <c r="V74" i="2"/>
  <c r="Q69" i="2"/>
  <c r="Q70" i="2"/>
  <c r="Q71" i="2"/>
  <c r="Q72" i="2"/>
  <c r="Q73" i="2"/>
  <c r="Q74" i="2"/>
  <c r="Q68" i="2"/>
  <c r="U66" i="2"/>
  <c r="T66" i="2"/>
  <c r="S66" i="2"/>
  <c r="R66" i="2"/>
  <c r="Q66" i="2"/>
  <c r="U65" i="2"/>
  <c r="T65" i="2"/>
  <c r="S65" i="2"/>
  <c r="R65" i="2"/>
  <c r="Q65" i="2"/>
  <c r="U64" i="2"/>
  <c r="T64" i="2"/>
  <c r="S64" i="2"/>
  <c r="R64" i="2"/>
  <c r="Q64" i="2"/>
  <c r="U63" i="2"/>
  <c r="T63" i="2"/>
  <c r="S63" i="2"/>
  <c r="R63" i="2"/>
  <c r="Q63" i="2"/>
  <c r="U62" i="2"/>
  <c r="T62" i="2"/>
  <c r="S62" i="2"/>
  <c r="R62" i="2"/>
  <c r="Q62" i="2"/>
  <c r="U61" i="2"/>
  <c r="T61" i="2"/>
  <c r="S61" i="2"/>
  <c r="R61" i="2"/>
  <c r="Q61" i="2"/>
  <c r="U60" i="2"/>
  <c r="T60" i="2"/>
  <c r="S60" i="2"/>
  <c r="R60" i="2"/>
  <c r="Q60" i="2"/>
  <c r="V66" i="2"/>
  <c r="V65" i="2"/>
  <c r="V64" i="2"/>
  <c r="V63" i="2"/>
  <c r="V62" i="2"/>
  <c r="V61" i="2"/>
  <c r="V60" i="2"/>
  <c r="H110" i="2"/>
  <c r="G110" i="2"/>
  <c r="F110" i="2"/>
  <c r="E110" i="2"/>
  <c r="H109" i="2"/>
  <c r="G109" i="2"/>
  <c r="F109" i="2"/>
  <c r="E109" i="2"/>
  <c r="H108" i="2"/>
  <c r="G108" i="2"/>
  <c r="F108" i="2"/>
  <c r="E108" i="2"/>
  <c r="H107" i="2"/>
  <c r="G107" i="2"/>
  <c r="F107" i="2"/>
  <c r="E107" i="2"/>
  <c r="H106" i="2"/>
  <c r="G106" i="2"/>
  <c r="F106" i="2"/>
  <c r="E106" i="2"/>
  <c r="H105" i="2"/>
  <c r="G105" i="2"/>
  <c r="F105" i="2"/>
  <c r="E105" i="2"/>
  <c r="H104" i="2"/>
  <c r="G104" i="2"/>
  <c r="F104" i="2"/>
  <c r="E104" i="2"/>
  <c r="H102" i="2"/>
  <c r="G102" i="2"/>
  <c r="F102" i="2"/>
  <c r="E102" i="2"/>
  <c r="H101" i="2"/>
  <c r="G101" i="2"/>
  <c r="F101" i="2"/>
  <c r="E101" i="2"/>
  <c r="H100" i="2"/>
  <c r="G100" i="2"/>
  <c r="F100" i="2"/>
  <c r="E100" i="2"/>
  <c r="H99" i="2"/>
  <c r="G99" i="2"/>
  <c r="F99" i="2"/>
  <c r="E99" i="2"/>
  <c r="H98" i="2"/>
  <c r="G98" i="2"/>
  <c r="F98" i="2"/>
  <c r="E98" i="2"/>
  <c r="H97" i="2"/>
  <c r="G97" i="2"/>
  <c r="F97" i="2"/>
  <c r="E97" i="2"/>
  <c r="H96" i="2"/>
  <c r="G96" i="2"/>
  <c r="F96" i="2"/>
  <c r="E96" i="2"/>
  <c r="N110" i="2"/>
  <c r="M110" i="2"/>
  <c r="L110" i="2"/>
  <c r="K110" i="2"/>
  <c r="J110" i="2"/>
  <c r="N109" i="2"/>
  <c r="M109" i="2"/>
  <c r="L109" i="2"/>
  <c r="K109" i="2"/>
  <c r="J109" i="2"/>
  <c r="N108" i="2"/>
  <c r="M108" i="2"/>
  <c r="L108" i="2"/>
  <c r="K108" i="2"/>
  <c r="J108" i="2"/>
  <c r="N107" i="2"/>
  <c r="M107" i="2"/>
  <c r="L107" i="2"/>
  <c r="K107" i="2"/>
  <c r="J107" i="2"/>
  <c r="N106" i="2"/>
  <c r="M106" i="2"/>
  <c r="L106" i="2"/>
  <c r="K106" i="2"/>
  <c r="J106" i="2"/>
  <c r="N105" i="2"/>
  <c r="M105" i="2"/>
  <c r="L105" i="2"/>
  <c r="K105" i="2"/>
  <c r="J105" i="2"/>
  <c r="N104" i="2"/>
  <c r="M104" i="2"/>
  <c r="L104" i="2"/>
  <c r="K104" i="2"/>
  <c r="J104" i="2"/>
  <c r="N102" i="2"/>
  <c r="M102" i="2"/>
  <c r="L102" i="2"/>
  <c r="K102" i="2"/>
  <c r="J102" i="2"/>
  <c r="N101" i="2"/>
  <c r="M101" i="2"/>
  <c r="L101" i="2"/>
  <c r="K101" i="2"/>
  <c r="J101" i="2"/>
  <c r="N100" i="2"/>
  <c r="M100" i="2"/>
  <c r="L100" i="2"/>
  <c r="K100" i="2"/>
  <c r="J100" i="2"/>
  <c r="N99" i="2"/>
  <c r="M99" i="2"/>
  <c r="L99" i="2"/>
  <c r="K99" i="2"/>
  <c r="J99" i="2"/>
  <c r="N98" i="2"/>
  <c r="M98" i="2"/>
  <c r="L98" i="2"/>
  <c r="K98" i="2"/>
  <c r="J98" i="2"/>
  <c r="N97" i="2"/>
  <c r="M97" i="2"/>
  <c r="L97" i="2"/>
  <c r="K97" i="2"/>
  <c r="J97" i="2"/>
  <c r="N96" i="2"/>
  <c r="M96" i="2"/>
  <c r="L96" i="2"/>
  <c r="K96" i="2"/>
  <c r="J96" i="2"/>
  <c r="N94" i="2"/>
  <c r="M94" i="2"/>
  <c r="L94" i="2"/>
  <c r="K94" i="2"/>
  <c r="J94" i="2"/>
  <c r="N93" i="2"/>
  <c r="M93" i="2"/>
  <c r="L93" i="2"/>
  <c r="K93" i="2"/>
  <c r="J93" i="2"/>
  <c r="N92" i="2"/>
  <c r="M92" i="2"/>
  <c r="L92" i="2"/>
  <c r="K92" i="2"/>
  <c r="J92" i="2"/>
  <c r="N91" i="2"/>
  <c r="M91" i="2"/>
  <c r="L91" i="2"/>
  <c r="K91" i="2"/>
  <c r="J91" i="2"/>
  <c r="N90" i="2"/>
  <c r="M90" i="2"/>
  <c r="L90" i="2"/>
  <c r="K90" i="2"/>
  <c r="J90" i="2"/>
  <c r="N89" i="2"/>
  <c r="M89" i="2"/>
  <c r="L89" i="2"/>
  <c r="K89" i="2"/>
  <c r="J89" i="2"/>
  <c r="N88" i="2"/>
  <c r="M88" i="2"/>
  <c r="L88" i="2"/>
  <c r="K88" i="2"/>
  <c r="J88" i="2"/>
  <c r="D110" i="2"/>
  <c r="D109" i="2"/>
  <c r="D108" i="2"/>
  <c r="D107" i="2"/>
  <c r="D106" i="2"/>
  <c r="D105" i="2"/>
  <c r="D104" i="2"/>
  <c r="D102" i="2"/>
  <c r="D101" i="2"/>
  <c r="D100" i="2"/>
  <c r="D99" i="2"/>
  <c r="D98" i="2"/>
  <c r="D97" i="2"/>
  <c r="D96" i="2"/>
  <c r="H88" i="2"/>
  <c r="H89" i="2"/>
  <c r="H90" i="2"/>
  <c r="H91" i="2"/>
  <c r="H92" i="2"/>
  <c r="H93" i="2"/>
  <c r="H94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D89" i="2"/>
  <c r="D90" i="2"/>
  <c r="D91" i="2"/>
  <c r="D92" i="2"/>
  <c r="D93" i="2"/>
  <c r="D94" i="2"/>
  <c r="D88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D11" i="2"/>
  <c r="E11" i="2"/>
  <c r="D12" i="2"/>
  <c r="E12" i="2"/>
  <c r="D13" i="2"/>
  <c r="E13" i="2"/>
  <c r="D14" i="2"/>
  <c r="E14" i="2"/>
  <c r="D15" i="2"/>
  <c r="E15" i="2"/>
  <c r="C12" i="2"/>
  <c r="C13" i="2"/>
  <c r="C14" i="2"/>
  <c r="C15" i="2"/>
  <c r="C11" i="2"/>
  <c r="Q107" i="4" l="1"/>
  <c r="Q104" i="4"/>
  <c r="Q106" i="4"/>
  <c r="K86" i="4"/>
  <c r="K87" i="4"/>
  <c r="K84" i="4"/>
  <c r="K85" i="4"/>
  <c r="L85" i="4"/>
  <c r="L87" i="4"/>
  <c r="L84" i="4"/>
  <c r="L86" i="4"/>
  <c r="M87" i="4"/>
  <c r="M85" i="4"/>
  <c r="M86" i="4"/>
  <c r="M84" i="4"/>
  <c r="K64" i="4"/>
  <c r="K62" i="4"/>
  <c r="K65" i="4"/>
  <c r="K63" i="4"/>
  <c r="L66" i="4"/>
  <c r="L65" i="4"/>
  <c r="L64" i="4"/>
  <c r="L62" i="4"/>
  <c r="H66" i="4"/>
  <c r="O62" i="4" s="1"/>
  <c r="L63" i="4"/>
  <c r="M66" i="4"/>
  <c r="M63" i="4"/>
  <c r="M62" i="4"/>
  <c r="M64" i="4"/>
  <c r="N65" i="4"/>
  <c r="N66" i="4"/>
  <c r="N63" i="4"/>
  <c r="N62" i="4"/>
  <c r="M65" i="4"/>
  <c r="L38" i="2"/>
  <c r="L41" i="2"/>
  <c r="K32" i="2"/>
  <c r="M38" i="2"/>
  <c r="L37" i="2"/>
  <c r="K41" i="2"/>
  <c r="I22" i="2"/>
  <c r="I23" i="2" s="1"/>
  <c r="M41" i="2"/>
  <c r="P93" i="2"/>
  <c r="P102" i="2"/>
  <c r="M31" i="2"/>
  <c r="I32" i="2"/>
  <c r="K42" i="2"/>
  <c r="M32" i="2"/>
  <c r="K38" i="2"/>
  <c r="G87" i="4"/>
  <c r="N87" i="4" s="1"/>
  <c r="E43" i="2"/>
  <c r="C43" i="2"/>
  <c r="K31" i="2"/>
  <c r="L42" i="2"/>
  <c r="I43" i="2"/>
  <c r="L31" i="2"/>
  <c r="M42" i="2"/>
  <c r="K37" i="2"/>
  <c r="H43" i="2"/>
  <c r="M37" i="2"/>
  <c r="D43" i="2"/>
  <c r="G43" i="2"/>
  <c r="Q59" i="2"/>
  <c r="T59" i="2"/>
  <c r="H22" i="2"/>
  <c r="H23" i="2" s="1"/>
  <c r="Q67" i="2"/>
  <c r="P90" i="2"/>
  <c r="P99" i="2"/>
  <c r="P108" i="2"/>
  <c r="P94" i="2"/>
  <c r="P92" i="2"/>
  <c r="P101" i="2"/>
  <c r="Q102" i="2" s="1"/>
  <c r="C22" i="2"/>
  <c r="D22" i="2"/>
  <c r="D23" i="2" s="1"/>
  <c r="P88" i="2"/>
  <c r="S59" i="2"/>
  <c r="T67" i="2"/>
  <c r="V67" i="2"/>
  <c r="P91" i="2"/>
  <c r="P109" i="2"/>
  <c r="U75" i="2"/>
  <c r="V75" i="2"/>
  <c r="S67" i="2"/>
  <c r="U59" i="2"/>
  <c r="U67" i="2"/>
  <c r="G22" i="2"/>
  <c r="G23" i="2" s="1"/>
  <c r="E22" i="2"/>
  <c r="P110" i="2"/>
  <c r="R67" i="2"/>
  <c r="I17" i="2"/>
  <c r="P107" i="2"/>
  <c r="R75" i="2"/>
  <c r="P100" i="2"/>
  <c r="S75" i="2"/>
  <c r="P97" i="2"/>
  <c r="P106" i="2"/>
  <c r="V59" i="2"/>
  <c r="R59" i="2"/>
  <c r="T75" i="2"/>
  <c r="P89" i="2"/>
  <c r="P98" i="2"/>
  <c r="P96" i="2"/>
  <c r="P105" i="2"/>
  <c r="Q75" i="2"/>
  <c r="H17" i="2"/>
  <c r="C17" i="2"/>
  <c r="E17" i="2"/>
  <c r="D17" i="2"/>
  <c r="G17" i="2"/>
  <c r="N85" i="4" l="1"/>
  <c r="N86" i="4"/>
  <c r="N84" i="4"/>
  <c r="O66" i="4"/>
  <c r="O65" i="4"/>
  <c r="O63" i="4"/>
  <c r="O64" i="4"/>
  <c r="L44" i="2"/>
  <c r="M44" i="2"/>
  <c r="K44" i="2"/>
  <c r="Q93" i="2"/>
  <c r="M43" i="2"/>
  <c r="Q94" i="2"/>
  <c r="K43" i="2"/>
  <c r="L43" i="2"/>
  <c r="Q106" i="2"/>
  <c r="Q108" i="2"/>
  <c r="Q90" i="2"/>
  <c r="Q92" i="2"/>
  <c r="Q91" i="2"/>
  <c r="E23" i="2"/>
  <c r="Q99" i="2"/>
  <c r="Q100" i="2"/>
  <c r="Q109" i="2"/>
  <c r="C23" i="2"/>
  <c r="Q110" i="2"/>
  <c r="Q105" i="2"/>
  <c r="Q107" i="2"/>
  <c r="Q89" i="2"/>
  <c r="Q101" i="2"/>
  <c r="Q97" i="2"/>
  <c r="Q98" i="2"/>
</calcChain>
</file>

<file path=xl/sharedStrings.xml><?xml version="1.0" encoding="utf-8"?>
<sst xmlns="http://schemas.openxmlformats.org/spreadsheetml/2006/main" count="2910" uniqueCount="743">
  <si>
    <t>Tipo</t>
  </si>
  <si>
    <t>Variable</t>
  </si>
  <si>
    <t>Nombre</t>
  </si>
  <si>
    <t>Descripción</t>
  </si>
  <si>
    <t>Fórmula</t>
  </si>
  <si>
    <t>CONTRACT_ID</t>
  </si>
  <si>
    <t>Id</t>
  </si>
  <si>
    <t>EMPLOYEE_ID</t>
  </si>
  <si>
    <t>ASESOR_ID</t>
  </si>
  <si>
    <t>bucket_atraso_actual</t>
  </si>
  <si>
    <t>Bucket de atraso</t>
  </si>
  <si>
    <t>Bucket de atraso al que pertenece el contrato a la fecha de observación  (t0)</t>
  </si>
  <si>
    <t>dfContrato['bucket_atraso_actual'] = pd.cut(dfContrato['DIAS_ATRASO_ACTUAL'], bins = ls_limites, labels = ls_etiquetas, right = False)</t>
  </si>
  <si>
    <t>ls_limites = [-math.inf, 1, 8, 31, 91, math.inf]
ls_etiquetas = ['CR0', 'CR1a7', 'CR8a30', 'CR31a90', 'CR90+']</t>
  </si>
  <si>
    <t>CUSTOMER_ID</t>
  </si>
  <si>
    <t>GENDER_CD</t>
  </si>
  <si>
    <t>MAX_CICLOS_EJE_T2</t>
  </si>
  <si>
    <t>rango_cicloCI</t>
  </si>
  <si>
    <t>Rango de ciclos CI</t>
  </si>
  <si>
    <t>Bucket de ciclo Crédito Individual al que pertenece el cliente a la fecha de observación  (t0)</t>
  </si>
  <si>
    <t>dfContrato['rango_cicloCI'] = pd.cut(dfContrato['CICLO_CI'], bins = ls_limites, labels = ls_etiquetas, right = False)</t>
  </si>
  <si>
    <t>ls_limites = [-math.inf,2, 3, 4,5,6,7 ,math.inf]
ls_etiquetas = ['a.1', 'b.2', 'c.3', 'd.4', 'e.5', 'f.6','g.7+']</t>
  </si>
  <si>
    <t>LOAN_CAPITAL_AMT</t>
  </si>
  <si>
    <t>Crédito</t>
  </si>
  <si>
    <t>POSITION_ID</t>
  </si>
  <si>
    <t>MAX_CICLOS_EJE_T1</t>
  </si>
  <si>
    <t>Porcentaje de CR 0 sin experiencia t0</t>
  </si>
  <si>
    <t xml:space="preserve">Porcentaje de cartera sin atraso de los contratos que pertenecen a clientes sin experiencia en CI (ciclos CI &lt;4) a la fecha de observación </t>
  </si>
  <si>
    <t>df['pcntCR0_se_t0'] = df.cr0_sin_exp_T0/df.cartera_sin_exp_T0</t>
  </si>
  <si>
    <t>ADVISOR_ID</t>
  </si>
  <si>
    <t>POSITION_DESC</t>
  </si>
  <si>
    <t>MAX_CICLOS_EJE_T0</t>
  </si>
  <si>
    <t>Porcentaje de CR 0 con experiencia t0</t>
  </si>
  <si>
    <t xml:space="preserve">Porcentaje de cartera sin atraso de los contratos que pertenecen a clientes con experiencia en CI (ciclos CI &gt;3) a la fecha de observación </t>
  </si>
  <si>
    <t>df['pcntCR0_ce_t0'] = df.cr0_con_exp_T0/df.cartera_con_exp_T0</t>
  </si>
  <si>
    <t>CONTRACT_STATUS_CD</t>
  </si>
  <si>
    <t>POSITION_START_DT</t>
  </si>
  <si>
    <t>AVG_CICLOS_EJE_T2</t>
  </si>
  <si>
    <t>Porcentaje de CR 1 a 7 sin experiencia t0</t>
  </si>
  <si>
    <t>Porcentaje de cartera con 1 a 7 días de atraso de los contratos que pertenecen a clientes sin experiencia en CI (ciclos CI &lt;4) a la fecha de observación (t0)</t>
  </si>
  <si>
    <t>df['pcntCR1a7_se_t0'] = df.cr1a7_sin_exp_T0/df.cartera_sin_exp_T0</t>
  </si>
  <si>
    <t>CICLO_CI</t>
  </si>
  <si>
    <t>Cliente</t>
  </si>
  <si>
    <t>FUNCTION_ID</t>
  </si>
  <si>
    <t>AVG_CICLOS_EJE_T1</t>
  </si>
  <si>
    <t>Porcentaje de CR 1 a 7 con experiencia t0</t>
  </si>
  <si>
    <t>Porcentaje de cartera con 1 a 7 días de atraso de los contratos que pertenecen a clientes con experiencia en CI (ciclos CI &gt;3) a la fecha de observación (t0)</t>
  </si>
  <si>
    <t>df['pcntCR1a7_ce_t0'] = df.cr1a7_con_exp_T0/df.cartera_con_exp_T0</t>
  </si>
  <si>
    <t>CICLOS_TOTAL_GRUPAL</t>
  </si>
  <si>
    <t>INTERNAL_ORGANIZATION_ID</t>
  </si>
  <si>
    <t>AVG_CICLOS_EJE_T0</t>
  </si>
  <si>
    <t>Porcentaje de CR 8 a 30 sin experiencia t0</t>
  </si>
  <si>
    <t>Porcentaje de cartera con 8 a 30 días de atraso de los contratos que pertenecen a clientes sin experiencia en CI (ciclos CI &lt;4) a la fecha de observación (t0)</t>
  </si>
  <si>
    <t>df['pcntCR8a30_se_t0'] = df.cr8a30_sin_exp_T0/df.cartera_sin_exp_T0</t>
  </si>
  <si>
    <t>CICLOS_EJE</t>
  </si>
  <si>
    <t>EMPLOYEE_MANAGER_ID</t>
  </si>
  <si>
    <t>MEDIANA_CICLOS_EJE_T2</t>
  </si>
  <si>
    <t>Porcentaje de CR 8 a 30 con experiencia t0</t>
  </si>
  <si>
    <t>Porcentaje de cartera con 8 a 30 días de atraso de los contratos que pertenecen a clientes con experiencia en CI (ciclos CI &gt;3) a la fecha de observación (t0)</t>
  </si>
  <si>
    <t>df['pcntCR8a30_ce_t0'] = df.cr8a30_con_exp_T0/df.cartera_con_exp_T0</t>
  </si>
  <si>
    <t>EDAD</t>
  </si>
  <si>
    <t>FECHA_PRIMER_SUP</t>
  </si>
  <si>
    <t>MEDIANA_CICLOS_EJE_T1</t>
  </si>
  <si>
    <t>Porcentaje de CR 31 a 90 sin experiencia t0</t>
  </si>
  <si>
    <t>Porcentaje de cartera con 31 a 90 días de atraso de los contratos que pertenecen a clientes sin experiencia en CI (ciclos CI &lt;4) a la fecha de observación (t0)</t>
  </si>
  <si>
    <t>df['pcntCR31a90_se_t0'] = df.cr31a90_sin_exp_T0/df.cartera_sin_exp_T0</t>
  </si>
  <si>
    <t>ANT_JEFE</t>
  </si>
  <si>
    <t>MEDIANA_CICLOS_EJE_T0</t>
  </si>
  <si>
    <t>Porcentaje de CR 31 a 90 con experiencia t0</t>
  </si>
  <si>
    <t>Porcentaje de cartera con 31 a 90 días de atraso de los contratos que pertenecen a clientes con experiencia en CI (ciclos CI &gt;3) a la fecha de observación (t0)</t>
  </si>
  <si>
    <t>df['pcntCR31a90_ce_t0'] = df.cr31a90_con_exp_T0/df.cartera_con_exp_T0</t>
  </si>
  <si>
    <t>TIME_BUSINESS_CD</t>
  </si>
  <si>
    <t>FECHA_PRIMER_CONTRATO</t>
  </si>
  <si>
    <t>MIN_CICLOS_EJE_T2</t>
  </si>
  <si>
    <t>Porcentaje de CR 90+ sin experiencia t0</t>
  </si>
  <si>
    <t>Porcentaje de cartera con 90+ días de atraso de los contratos que pertenecen a clientes sin experiencia en CI (ciclos CI &lt;4) a la fecha de observación (t0)</t>
  </si>
  <si>
    <t>df['pcntCR90m_se_t0'] = df.cr90m_sin_exp_T0/df.cartera_sin_exp_T0</t>
  </si>
  <si>
    <t>TIME_BUSINESS_DESC</t>
  </si>
  <si>
    <t>ANT_ASESOR</t>
  </si>
  <si>
    <t>MIN_CICLOS_EJE_T1</t>
  </si>
  <si>
    <t>Porcentaje de CR 90+ con experiencia t0</t>
  </si>
  <si>
    <t>Porcentaje de cartera con 90+ días de atraso de los contratos que pertenecen a clientes con experiencia en CI (ciclos CI &gt;3) a la fecha de observación (t0)</t>
  </si>
  <si>
    <t>df['pcntCR90m_ce_t0'] = df.cr90m_con_exp_T0/df.cartera_con_exp_T0</t>
  </si>
  <si>
    <t>ECONOMIC_SECTOR_ACTIVITY_CD</t>
  </si>
  <si>
    <t>EMPLOYEE_PAYROLL_NUM</t>
  </si>
  <si>
    <t>MIN_CICLOS_EJE_T0</t>
  </si>
  <si>
    <t>Porcentaje de CR 0 sin experiencia t-1</t>
  </si>
  <si>
    <t>Porcentaje de cartera sin atraso de los contratos que pertenecen a clientes sin experiencia en CI (ciclos CI &lt;4) al mes previo a la fecha de observación (t-1)</t>
  </si>
  <si>
    <t>df['pcntCR0_se_t1'] = df.cr0_sin_exp_T1/df.cartera_sin_exp_T1</t>
  </si>
  <si>
    <t>MODALIDAD</t>
  </si>
  <si>
    <t>Seguro</t>
  </si>
  <si>
    <t>FUNCTION_DESC</t>
  </si>
  <si>
    <t>STD_CICLOS_EJE_T2</t>
  </si>
  <si>
    <t>Porcentaje de CR 0 con experiencia t-1</t>
  </si>
  <si>
    <t>Porcentaje de cartera sin atraso de los contratos que pertenecen a clientes con experiencia en CI (ciclos CI &gt;3) al mes previo a la fecha de observación (t-1)</t>
  </si>
  <si>
    <t>df['pcntCR0_ce_t1'] = df.cr0_con_exp_T1/df.cartera_con_exp_T1</t>
  </si>
  <si>
    <t>ID_METODO_DISPERSION</t>
  </si>
  <si>
    <t>BENEFIT_CENTER_ID</t>
  </si>
  <si>
    <t>STD_CICLOS_EJE_T1</t>
  </si>
  <si>
    <t>Porcentaje de CR 1 a 7 sin experiencia t-1</t>
  </si>
  <si>
    <t>Porcentaje de cartera con 1 a 7 días de atraso de los contratos que pertenecen a clientes sin experiencia en CI (ciclos CI &lt;4) al mes previo a la fecha de observación (t-1)</t>
  </si>
  <si>
    <t>df['pcntCR1a7_se_t1'] = df.cr1a7_sin_exp_T1/df.cartera_sin_exp_T1</t>
  </si>
  <si>
    <t>DISBMNT_AMT</t>
  </si>
  <si>
    <t>ZIP_NUM</t>
  </si>
  <si>
    <t>STD_CICLOS_EJE_T0</t>
  </si>
  <si>
    <t>Porcentaje de CR 1 a 7 con experiencia t-1</t>
  </si>
  <si>
    <t>Porcentaje de cartera con 1 a 7 días de atraso de los contratos que pertenecen a clientes con experiencia en CI (ciclos CI &gt;3) al mes previo a la fecha de observación (t-1)</t>
  </si>
  <si>
    <t>df['pcntCR1a7_ce_t1'] = df.cr1a7_con_exp_T1/df.cartera_con_exp_T1</t>
  </si>
  <si>
    <t>CUSTOMER_ORIG_ID</t>
  </si>
  <si>
    <t>STATE_ID</t>
  </si>
  <si>
    <t>MAX_CICLOS_CI_T2</t>
  </si>
  <si>
    <t>Porcentaje de CR 8 a 30 sin experiencia t-1</t>
  </si>
  <si>
    <t>Porcentaje de cartera con 8 a 30 días de atraso de los contratos que pertenecen a clientes sin experiencia en CI (ciclos CI &lt;4) al mes previo a la fecha de observación (t-1)</t>
  </si>
  <si>
    <t>df['pcntCR8a30_se_t1'] = df.cr8a30_sin_exp_T1/df.cartera_sin_exp_T1</t>
  </si>
  <si>
    <t>CONTRACT_START_DT</t>
  </si>
  <si>
    <t>CONTRATOS_VEN_JUL</t>
  </si>
  <si>
    <t>MAX_CICLOS_CI_T1</t>
  </si>
  <si>
    <t>Porcentaje de CR 8 a 30 con experiencia t-1</t>
  </si>
  <si>
    <t>Porcentaje de cartera con 8 a 30 días de atraso de los contratos que pertenecen a clientes con experiencia en CI (ciclos CI &gt;3) al mes previo a la fecha de observación (t-1)</t>
  </si>
  <si>
    <t>df['pcntCR8a30_ce_t1'] = df.cr8a30_con_exp_T1/df.cartera_con_exp_T1</t>
  </si>
  <si>
    <t>CONTRACT_END_DT</t>
  </si>
  <si>
    <t>MONTO_VEN_JUL</t>
  </si>
  <si>
    <t>MAX_CICLOS_CI_T0</t>
  </si>
  <si>
    <t>Porcentaje de CR 31 a 90 sin experiencia t-1</t>
  </si>
  <si>
    <t>Porcentaje de cartera con 31 a 90 días de atraso de los contratos que pertenecen a clientes sin experiencia en CI (ciclos CI &lt;4) al mes previo a la fecha de observación (t-1)</t>
  </si>
  <si>
    <t>df['pcntCR31a90_se_t1'] = df.cr31a90_sin_exp_T1/df.cartera_sin_exp_T1</t>
  </si>
  <si>
    <t>MONTO_CARTERA</t>
  </si>
  <si>
    <t>CONTRATOS_RENOV_JUL</t>
  </si>
  <si>
    <t>AVG_CICLOS_CI_T2</t>
  </si>
  <si>
    <t>Porcentaje de CR 31 a 90 con experiencia t-1</t>
  </si>
  <si>
    <t>Porcentaje de cartera con 31 a 90 días de atraso de los contratos que pertenecen a clientes con experiencia en CI (ciclos CI &gt;3) al mes previo a la fecha de observación (t-1)</t>
  </si>
  <si>
    <t>df['pcntCR31a90_ce_t1'] = df.cr31a90_con_exp_T1/df.cartera_con_exp_T1</t>
  </si>
  <si>
    <t>DIAS_ATRASO_ACTUAL</t>
  </si>
  <si>
    <t>MONTO_RENOV_JUL</t>
  </si>
  <si>
    <t>AVG_CICLOS_CI_T1</t>
  </si>
  <si>
    <t>Porcentaje de CR 90+ sin experiencia t-1</t>
  </si>
  <si>
    <t>Porcentaje de cartera con 90+ días de atraso de los contratos que pertenecen a clientes sin experiencia en CI (ciclos CI &lt;4) al mes previo a la fecha de observación (t-1)</t>
  </si>
  <si>
    <t>df['pcntCR90m_se_t1'] = df.cr90m_sin_exp_T1/df.cartera_sin_exp_T1</t>
  </si>
  <si>
    <t>FECHA_CORTE</t>
  </si>
  <si>
    <t>CONTRATOS_VEN_AGT</t>
  </si>
  <si>
    <t>AVG_CICLOS_CI_T0</t>
  </si>
  <si>
    <t>Porcentaje de CR 90+ con experiencia t-1</t>
  </si>
  <si>
    <t>Porcentaje de cartera con 90+ días de atraso de los contratos que pertenecen a clientes con experiencia en CI (ciclos CI &gt;3) al mes previo a la fecha de observación (t-1)</t>
  </si>
  <si>
    <t>df['pcntCR90m_ce_t1'] = df.cr90m_con_exp_T1/df.cartera_con_exp_T1</t>
  </si>
  <si>
    <t>FLAG_VC</t>
  </si>
  <si>
    <t>MONTO_VEN_AGT</t>
  </si>
  <si>
    <t>MEDIANA_CICLOS_CI_T2</t>
  </si>
  <si>
    <t>Porcentaje de CR 0 sin experiencia t-2</t>
  </si>
  <si>
    <t>Porcentaje de cartera sin atraso de los contratos que pertenecen a clientes sin experiencia en CI (ciclos CI &lt;4) dos meses previos a la fecha de observación (t-2)</t>
  </si>
  <si>
    <t>df['pcntCR0_se_t2'] = df.cr0_sin_exp_T2/df.cartera_sin_exp_T2</t>
  </si>
  <si>
    <t>FLAG_MAC</t>
  </si>
  <si>
    <t>Captación</t>
  </si>
  <si>
    <t>CONTRATOS_RENOV_AGT</t>
  </si>
  <si>
    <t>MEDIANA_CICLOS_CI_T1</t>
  </si>
  <si>
    <t>Porcentaje de CR 0 con experiencia t-2</t>
  </si>
  <si>
    <t>Porcentaje de cartera sin atraso de los contratos que pertenecen a clientes con experiencia en CI (ciclos CI &gt;3) dos meses previos a la fecha de observación (t-2)</t>
  </si>
  <si>
    <t>df['pcntCR0_ce_t2'] = df.cr0_con_exp_T2/df.cartera_con_exp_T2</t>
  </si>
  <si>
    <t>FLAG_AMI</t>
  </si>
  <si>
    <t>MONTO_RENOV_AGT</t>
  </si>
  <si>
    <t>MEDIANA_CICLOS_CI_T0</t>
  </si>
  <si>
    <t>Porcentaje de CR 1 a 7 sin experiencia t-2</t>
  </si>
  <si>
    <t>Porcentaje de cartera con 1 a 7 días de atraso de los contratos que pertenecen a clientes sin experiencia en CI (ciclos CI &lt;4) dos meses previos a la fecha de observación (t-2)</t>
  </si>
  <si>
    <t>df['pcntCR1a7_se_t2'] = df.cr1a7_sin_exp_T2/df.cartera_sin_exp_T2</t>
  </si>
  <si>
    <t>FLAG_FPD</t>
  </si>
  <si>
    <t>CONTRATOS_VEN_SEP</t>
  </si>
  <si>
    <t>MIN_CICLOS_CI_T2</t>
  </si>
  <si>
    <t>Porcentaje de CR 1 a 7 con experiencia t-2</t>
  </si>
  <si>
    <t>Porcentaje de cartera con 1 a 7 días de atraso de los contratos que pertenecen a clientes con experiencia en CI (ciclos CI &gt;3) dos meses previos a la fecha de observación (t-2)</t>
  </si>
  <si>
    <t>df['pcntCR1a7_ce_t2'] = df.cr1a7_con_exp_T2/df.cartera_con_exp_T2</t>
  </si>
  <si>
    <t>DIAS_ATRASO_MES_ANT</t>
  </si>
  <si>
    <t>MONTO_VEN_SEP</t>
  </si>
  <si>
    <t>MIN_CICLOS_CI_T1</t>
  </si>
  <si>
    <t>Porcentaje de CR 8 a 30 sin experiencia t-2</t>
  </si>
  <si>
    <t>Porcentaje de cartera con 8 a 30 días de atraso de los contratos que pertenecen a clientes sin experiencia en CI (ciclos CI &lt;4) dos meses previos a la fecha de observación (t-2)</t>
  </si>
  <si>
    <t>df['pcntCR8a30_se_t2'] = df.cr8a30_sin_exp_T2/df.cartera_sin_exp_T2</t>
  </si>
  <si>
    <t>MONTO_CARTERA_ANT</t>
  </si>
  <si>
    <t>CONTRATOS_RENOV_SEP</t>
  </si>
  <si>
    <t>MIN_CICLOS_CI_T0</t>
  </si>
  <si>
    <t>Porcentaje de CR 8 a 30 con experiencia t-2</t>
  </si>
  <si>
    <t>Porcentaje de cartera con 8 a 30 días de atraso de los contratos que pertenecen a clientes con experiencia en CI (ciclos CI &gt;3) dos meses previos a la fecha de observación (t-2)</t>
  </si>
  <si>
    <t>df['pcntCR8a30_ce_t2'] = df.cr8a30_con_exp_T2/df.cartera_con_exp_T2</t>
  </si>
  <si>
    <t>MONTO_RENOV_SEP</t>
  </si>
  <si>
    <t>STD_CICLOS_CI_T2</t>
  </si>
  <si>
    <t>Porcentaje de CR 31 a 90 sin experiencia t-2</t>
  </si>
  <si>
    <t>Porcentaje de cartera con 31 a 90 días de atraso de los contratos que pertenecen a clientes sin experiencia en CI (ciclos CI &lt;4) dos meses previos a la fecha de observación (t-2)</t>
  </si>
  <si>
    <t>df['pcntCR31a90_se_t2'] = df.cr31a90_sin_exp_T2/df.cartera_sin_exp_T2</t>
  </si>
  <si>
    <t>STD_CICLOS_CI_T1</t>
  </si>
  <si>
    <t>Porcentaje de CR 31 a 90 con experiencia t-2</t>
  </si>
  <si>
    <t>Porcentaje de cartera con 31 a 90 días de atraso de los contratos que pertenecen a clientes con experiencia en CI (ciclos CI &gt;3) dos meses previos a la fecha de observación (t-2)</t>
  </si>
  <si>
    <t>df['pcntCR31a90_ce_t2'] = df.cr31a90_con_exp_T2/df.cartera_con_exp_T2</t>
  </si>
  <si>
    <t>STD_CICLOS_CI_T0</t>
  </si>
  <si>
    <t>Porcentaje de CR 90+ sin experiencia t-2</t>
  </si>
  <si>
    <t>Porcentaje de cartera con 90+ días de atraso de los contratos que pertenecen a clientes sin experiencia en CI (ciclos CI &lt;4) dos meses previos a la fecha de observación (t-2)</t>
  </si>
  <si>
    <t>df['pcntCR90m_se_t2'] = df.cr90m_sin_exp_T2/df.cartera_sin_exp_T2</t>
  </si>
  <si>
    <t>CLIENTES_T2</t>
  </si>
  <si>
    <t>Porcentaje de CR 90+ con experiencia t-2</t>
  </si>
  <si>
    <t>Porcentaje de cartera con 90+ días de atraso de los contratos que pertenecen a clientes con experiencia en CI (ciclos CI &gt;3) dos meses previos a la fecha de observación (t-2)</t>
  </si>
  <si>
    <t>df['pcntCR90m_ce_t2'] = df.cr90m_con_exp_T2/df.cartera_con_exp_T2</t>
  </si>
  <si>
    <t>CLIENTES_T1</t>
  </si>
  <si>
    <t>Rango de Cartera Total t0</t>
  </si>
  <si>
    <t>Rango al que pertenece el asesor según el monto de cartera activa a la fecha de observación (t0)</t>
  </si>
  <si>
    <t>df['rango_montoCartera_t0'] = pd.cut(df.MONTO_CARTERA_T0, bins=lsRangos, labels=lsEtiquetas, right= False)</t>
  </si>
  <si>
    <t>CLIENTES_T0</t>
  </si>
  <si>
    <t>Rango de # de contratos t0</t>
  </si>
  <si>
    <t>Rango al que pertenece el asesor según el número de contratos activos a la fecha de observación (t0)</t>
  </si>
  <si>
    <t>df['rango_contratos_t0'] = pd.qcut(df.CLIENTES_T0, 5, labels=False)</t>
  </si>
  <si>
    <t>MONTO_CARTERA_T2</t>
  </si>
  <si>
    <t>CR 8 a 90 t0</t>
  </si>
  <si>
    <t>Monto del cartera con 8 a 90 días de atraso a la fecha de observación (t0)</t>
  </si>
  <si>
    <t>df['cr8a90_t0'] = df[['cr8a30_sin_exp_T0','cr8a30_con_exp_T0','cr31a90_sin_exp_T0','cr31a90_con_exp_T0']].sum(axis = 1)</t>
  </si>
  <si>
    <t>MONTO_CARTERA_T1</t>
  </si>
  <si>
    <t>%CR 8 a 90 t0</t>
  </si>
  <si>
    <t>Porcentaje del total de cartera activa que tiene de 8 a 90 días de atraso a la fecha de observación (t0)</t>
  </si>
  <si>
    <t>df['pcntCR8a90_t0']= df['cr8a90_t0']/df['MONTO_CARTERA_T0']</t>
  </si>
  <si>
    <t>MONTO_CARTERA_T0</t>
  </si>
  <si>
    <t>Rango ce %CR 8 a 90 to</t>
  </si>
  <si>
    <t>Rango al que pertenece el asesor, según el porcentaje de cartera que se encuentra con 8 a 90 días de atraso a la fecha de observación (t0)</t>
  </si>
  <si>
    <t>df['rango8a90_t0'] = pd.cut(df.pcntCR8a90_t0, bins=lsRangos, labels=lsEtiquetas, right= False)</t>
  </si>
  <si>
    <t>CLIENTES_EXPERIENCIA_GRUPAL_T2</t>
  </si>
  <si>
    <t>%Cartera sin experiencia</t>
  </si>
  <si>
    <t>Porcentaje del total de cartera activa que pertenece a clientes sin experiencia en CI (ciclos CI&lt;4) activa a la fecha de observación (t0)</t>
  </si>
  <si>
    <t>df['pcnt_cartera_se_t0'] = df['cartera_sin_exp_T0'] / df['MONTO_CARTERA_T0']</t>
  </si>
  <si>
    <t>CLIENTES_EXPERIENCIA_GRUPAL_T1</t>
  </si>
  <si>
    <t>CR 31 a 90 t0</t>
  </si>
  <si>
    <t>Monto del cartera con 31 a 90 días de atraso a la fecha de observación (t0)</t>
  </si>
  <si>
    <t>df['cr31a90_t0'] = df[['cr31a90_sin_exp_T0','cr31a90_con_exp_T0']].sum(axis = 1)</t>
  </si>
  <si>
    <t>CLIENTES_EXPERIENCIA_GRUPAL_T0</t>
  </si>
  <si>
    <t>%CR 31 a 90 t0</t>
  </si>
  <si>
    <t>Porcentaje del total de cartera activa que tiene de 31 a 90 días de atraso a la fecha de observación (t0)</t>
  </si>
  <si>
    <t>df['pcntCR31a90_t0']= df['cr31a90_t0']/df['MONTO_CARTERA_T0']</t>
  </si>
  <si>
    <t>NUEVOS_PRODUCTO_T2</t>
  </si>
  <si>
    <t>Rango de %CR 31 a 90 to</t>
  </si>
  <si>
    <t>Rango al que pertenece el asesor, según el porcentaje de cartera que se encuentra con 31 a 90 días de atraso a la fecha de observación (t0)</t>
  </si>
  <si>
    <t>df['rango31a90_t0'] = pd.cut(df.pcntCR31a90_t0, bins=lsRangos, labels=lsEtiquetas, right= False)</t>
  </si>
  <si>
    <t>NUEVOS_PRODUCTO_T1</t>
  </si>
  <si>
    <t>Rango de antigüedad asesor</t>
  </si>
  <si>
    <t>Rango al que pertenece el asesor, según los meses que transcurrieron del primer crédito colocado a la fecha de obervación (t0)</t>
  </si>
  <si>
    <t>df['rango_ant_asesor'] = pd.cut(df.ANT_ASESOR, bins=rangoMeses, labels=etiquetaMeses, right= False)</t>
  </si>
  <si>
    <t>NUEVOS_PRODUCTO_T0</t>
  </si>
  <si>
    <t>NUEVOS_PUROS_T2</t>
  </si>
  <si>
    <t>NUEVOS_PUROS_T1</t>
  </si>
  <si>
    <t>lsRangos = [-math.inf,1158641.486,2630645.946,4443999.342,6575188.438,11443667.73,math.inf]
lsEtiquetas = ['Q2','Q4','Q6','Q8','Q99','Q99m']</t>
  </si>
  <si>
    <t>NUEVOS_PUROS_T0</t>
  </si>
  <si>
    <t>SEGURO_FAMILIAR_T2</t>
  </si>
  <si>
    <t>SEGURO_FAMILIAR_T1</t>
  </si>
  <si>
    <t>SEGURO_FAMILIAR_T0</t>
  </si>
  <si>
    <t>lsRangos = [-math.inf,0.00738002694181456,0.0246615592664904,0.0468515355140383,0.0870906830200365,math.inf]
lsEtiquetas = ['Q1','Q2','Q3','Q4','Q90']</t>
  </si>
  <si>
    <t>SEGURO_VOLUNTARIO_T2</t>
  </si>
  <si>
    <t>SEGURO_VOLUNTARIO_T1</t>
  </si>
  <si>
    <t>SEGURO_VOLUNTARIO_T0</t>
  </si>
  <si>
    <t>GENERO_MASCULINO</t>
  </si>
  <si>
    <t>GENERO_FEMENINO</t>
  </si>
  <si>
    <t>EDAD_MASCULINO</t>
  </si>
  <si>
    <t>EDAD_FEMENINO</t>
  </si>
  <si>
    <t>PORC_FEMENINO</t>
  </si>
  <si>
    <t>TOTAL_DESEMBOLSO_TDD</t>
  </si>
  <si>
    <t>TOTAL_CLIENTES</t>
  </si>
  <si>
    <t>SECTOR_INDEFINIDO</t>
  </si>
  <si>
    <t>SECTOR_8</t>
  </si>
  <si>
    <t>SECTOR_22</t>
  </si>
  <si>
    <t>SECTOR_28</t>
  </si>
  <si>
    <t>SECTOR_30</t>
  </si>
  <si>
    <t>TIME_BUSINESS_INDEFINIDO</t>
  </si>
  <si>
    <t>TIME_BUSINESS_DEFAULT</t>
  </si>
  <si>
    <t>TIME_BUSINESS_2</t>
  </si>
  <si>
    <t>TIME_BUSINESS_3</t>
  </si>
  <si>
    <t>TIME_BUSINESS_4</t>
  </si>
  <si>
    <t>TIME_BUSINESS_5</t>
  </si>
  <si>
    <t>MIN_ATRASO_ACT_EXP_T2</t>
  </si>
  <si>
    <t>MIN_ATRASO_ACT_EXP_T1</t>
  </si>
  <si>
    <t>MIN_ATRASO_ACT_EXP_T0</t>
  </si>
  <si>
    <t>MIN_ATRASO_ACT_SIN_EXP_T2</t>
  </si>
  <si>
    <t>MIN_ATRASO_ACT_SIN_EXP_T1</t>
  </si>
  <si>
    <t>MIN_ATRASO_ACT_SIN_EXP_T0</t>
  </si>
  <si>
    <t>MAX_ATRASO_ACT_EXP_T2</t>
  </si>
  <si>
    <t>MAX_ATRASO_ACT_EXP_T1</t>
  </si>
  <si>
    <t>MAX_ATRASO_ACT_EXP_T0</t>
  </si>
  <si>
    <t>MAX_ATRASO_ACT_SIN_EXP_T2</t>
  </si>
  <si>
    <t>MAX_ATRASO_ACT_SIN_EXP_T1</t>
  </si>
  <si>
    <t>MAX_ATRASO_ACT_SIN_EXP_T0</t>
  </si>
  <si>
    <t>MEDIANA_ATRASO_ACT_EXP_T2</t>
  </si>
  <si>
    <t>MEDIANA_ATRASO_ACT_EXP_T1</t>
  </si>
  <si>
    <t>MEDIANA_ATRASO_ACT_EXP_T0</t>
  </si>
  <si>
    <t>MEDIANA_ATRASO_ACT_SIN_EXP_T2</t>
  </si>
  <si>
    <t>MEDIANA_ATRASO_ACT_SIN_EXP_T1</t>
  </si>
  <si>
    <t>MEDIANA_ATRASO_ACT_SIN_EXP_T0</t>
  </si>
  <si>
    <t>AVG_ATRASO_ACT_EXP_T2</t>
  </si>
  <si>
    <t>AVG_ATRASO_ACT_EXP_T1</t>
  </si>
  <si>
    <t>AVG_ATRASO_ACT_EXP_T0</t>
  </si>
  <si>
    <t>AVG_ATRASO_ACT_SIN_EXP_T2</t>
  </si>
  <si>
    <t>AVG_ATRASO_ACT_SIN_EXP_T1</t>
  </si>
  <si>
    <t>AVG_ATRASO_ACT_SIN_EXP_T0</t>
  </si>
  <si>
    <t>STD_ATRASO_ACT_EXP_T2</t>
  </si>
  <si>
    <t>STD_ATRASO_ACT_EXP_T1</t>
  </si>
  <si>
    <t>STD_ATRASO_ACT_EXP_T0</t>
  </si>
  <si>
    <t>STD_ATRASO_ACT_SIN_EXP_T2</t>
  </si>
  <si>
    <t>STD_ATRASO_ACT_SIN_EXP_T1</t>
  </si>
  <si>
    <t>STD_ATRASO_ACT_SIN_EXP_T0</t>
  </si>
  <si>
    <t>CONTRATOS_VEN_T2</t>
  </si>
  <si>
    <t>MONTO_VEN_T2</t>
  </si>
  <si>
    <t>CONTRATOS_RENOV_T2</t>
  </si>
  <si>
    <t>MONTO_RENOV_T2</t>
  </si>
  <si>
    <t>CONTRATOS_VEN_T1</t>
  </si>
  <si>
    <t>MONTO_VEN_T1</t>
  </si>
  <si>
    <t>CONTRATOS_RENOV_T1</t>
  </si>
  <si>
    <t>MONTO_RENOV_T1</t>
  </si>
  <si>
    <t>CONTRATOS_VEN_T0</t>
  </si>
  <si>
    <t>MONTO_VEN_T0</t>
  </si>
  <si>
    <t>CONTRATOS_RENOV_T0</t>
  </si>
  <si>
    <t>MONTO_RENOV_T0</t>
  </si>
  <si>
    <t>contratos_sin_exp_T2</t>
  </si>
  <si>
    <t>contratos_con_exp_T2</t>
  </si>
  <si>
    <t>contratos_sin_exp_T1</t>
  </si>
  <si>
    <t>contratos_con_exp_T1</t>
  </si>
  <si>
    <t>contratos_sin_exp_T0</t>
  </si>
  <si>
    <t>contratos_con_exp_T0</t>
  </si>
  <si>
    <t>cartera_sin_exp_T2</t>
  </si>
  <si>
    <t>cartera_con_exp_T2</t>
  </si>
  <si>
    <t>cartera_sin_exp_T1</t>
  </si>
  <si>
    <t>cartera_con_exp_T1</t>
  </si>
  <si>
    <t>cartera_sin_exp_T0</t>
  </si>
  <si>
    <t>cartera_con_exp_T0</t>
  </si>
  <si>
    <t>ctes0_sin_exp_T2</t>
  </si>
  <si>
    <t>ctes0_con_exp_T2</t>
  </si>
  <si>
    <t>ctes1a7_sin_exp_T2</t>
  </si>
  <si>
    <t>ctes1a7_con_exp_T2</t>
  </si>
  <si>
    <t>ctes8a30_sin_exp_T2</t>
  </si>
  <si>
    <t>ctes8a30_con_exp_T2</t>
  </si>
  <si>
    <t>ctes31a90_sin_exp_T2</t>
  </si>
  <si>
    <t>ctes31a90_con_exp_T2</t>
  </si>
  <si>
    <t>ctes90m_sin_exp_T2</t>
  </si>
  <si>
    <t>ctes90m_con_exp_T2</t>
  </si>
  <si>
    <t>ctes0_sin_exp_T1</t>
  </si>
  <si>
    <t>ctes0_con_exp_T1</t>
  </si>
  <si>
    <t>ctes1a7_sin_exp_T1</t>
  </si>
  <si>
    <t>ctes1a7_con_exp_T1</t>
  </si>
  <si>
    <t>ctes8a30_sin_exp_T1</t>
  </si>
  <si>
    <t>ctes8a30_con_exp_T1</t>
  </si>
  <si>
    <t>ctes31a90_sin_exp_T1</t>
  </si>
  <si>
    <t>ctes31a90_con_exp_T1</t>
  </si>
  <si>
    <t>ctes90m_sin_exp_T1</t>
  </si>
  <si>
    <t>ctes90m_con_exp_T1</t>
  </si>
  <si>
    <t>ctes0_sin_exp_T0</t>
  </si>
  <si>
    <t>ctes0_con_exp_T0</t>
  </si>
  <si>
    <t>ctes1a7_sin_exp_T0</t>
  </si>
  <si>
    <t>ctes1a7_con_exp_T0</t>
  </si>
  <si>
    <t>ctes8a30_sin_exp_T0</t>
  </si>
  <si>
    <t>ctes8a30_con_exp_T0</t>
  </si>
  <si>
    <t>ctes31a90_sin_exp_T0</t>
  </si>
  <si>
    <t>ctes31a90_con_exp_T0</t>
  </si>
  <si>
    <t>ctes90m_sin_exp_T0</t>
  </si>
  <si>
    <t>ctes90m_con_exp_T0</t>
  </si>
  <si>
    <t>cr0_sin_exp_T2</t>
  </si>
  <si>
    <t>cr0_con_exp_T2</t>
  </si>
  <si>
    <t>cr1a7_sin_exp_T2</t>
  </si>
  <si>
    <t>cr1a7_con_exp_T2</t>
  </si>
  <si>
    <t>cr8a30_sin_exp_T2</t>
  </si>
  <si>
    <t>cr8a30_con_exp_T2</t>
  </si>
  <si>
    <t>cr31a90_sin_exp_T2</t>
  </si>
  <si>
    <t>cr31a90_con_exp_T2</t>
  </si>
  <si>
    <t>cr90m_sin_exp_T2</t>
  </si>
  <si>
    <t>cr90m_con_exp_T2</t>
  </si>
  <si>
    <t>cr0_sin_exp_T1</t>
  </si>
  <si>
    <t>cr0_con_exp_T1</t>
  </si>
  <si>
    <t>cr1a7_sin_exp_T1</t>
  </si>
  <si>
    <t>cr1a7_con_exp_T1</t>
  </si>
  <si>
    <t>cr8a30_sin_exp_T1</t>
  </si>
  <si>
    <t>cr8a30_con_exp_T1</t>
  </si>
  <si>
    <t>cr31a90_sin_exp_T1</t>
  </si>
  <si>
    <t>cr31a90_con_exp_T1</t>
  </si>
  <si>
    <t>cr90m_sin_exp_T1</t>
  </si>
  <si>
    <t>cr90m_con_exp_T1</t>
  </si>
  <si>
    <t>cr0_sin_exp_T0</t>
  </si>
  <si>
    <t>cr0_con_exp_T0</t>
  </si>
  <si>
    <t>cr1a7_sin_exp_T0</t>
  </si>
  <si>
    <t>cr1a7_con_exp_T0</t>
  </si>
  <si>
    <t>cr8a30_sin_exp_T0</t>
  </si>
  <si>
    <t>cr8a30_con_exp_T0</t>
  </si>
  <si>
    <t>cr31a90_sin_exp_T0</t>
  </si>
  <si>
    <t>cr31a90_con_exp_T0</t>
  </si>
  <si>
    <t>cr90m_sin_exp_T0</t>
  </si>
  <si>
    <t>cr90m_con_exp_T0</t>
  </si>
  <si>
    <t>Contratos</t>
  </si>
  <si>
    <t>Cartera</t>
  </si>
  <si>
    <t>Sin atraso</t>
  </si>
  <si>
    <t>CR 1a7</t>
  </si>
  <si>
    <t>CR 8a30</t>
  </si>
  <si>
    <t>CR 31a90</t>
  </si>
  <si>
    <t>CR 90+</t>
  </si>
  <si>
    <t>Total</t>
  </si>
  <si>
    <t>8 a 90 días</t>
  </si>
  <si>
    <t>con experiencia</t>
  </si>
  <si>
    <t>sin experiencia</t>
  </si>
  <si>
    <t>TOTAL</t>
  </si>
  <si>
    <t>%Sin experiencia</t>
  </si>
  <si>
    <t>Monto desembolsado promedio por cliente</t>
  </si>
  <si>
    <t>Desembolso del mes</t>
  </si>
  <si>
    <t>delta</t>
  </si>
  <si>
    <t>Desembolso otros meses</t>
  </si>
  <si>
    <t>Delta</t>
  </si>
  <si>
    <t>Total cartera activa</t>
  </si>
  <si>
    <t>Share de cartera por ciclos</t>
  </si>
  <si>
    <t>bucket_cicloCI</t>
  </si>
  <si>
    <t>a.0</t>
  </si>
  <si>
    <t>Suma 1 a 3</t>
  </si>
  <si>
    <t>b.1</t>
  </si>
  <si>
    <t>c.2</t>
  </si>
  <si>
    <t>d.3</t>
  </si>
  <si>
    <t>e.4</t>
  </si>
  <si>
    <t>f.5</t>
  </si>
  <si>
    <t>g.6</t>
  </si>
  <si>
    <t>h.7+</t>
  </si>
  <si>
    <t>8 a 90</t>
  </si>
  <si>
    <t>delta ciclo ant</t>
  </si>
  <si>
    <t>Buckets de atraso</t>
  </si>
  <si>
    <t>CR 8 a 90</t>
  </si>
  <si>
    <t>Clientes sin experiencia</t>
  </si>
  <si>
    <t>Ciclo CI &lt;4</t>
  </si>
  <si>
    <t>CARTERA TOTAL</t>
  </si>
  <si>
    <t>Distribución de cartera</t>
  </si>
  <si>
    <t>Monto desembolsado promedio</t>
  </si>
  <si>
    <t>DESEMBOLSOS DEL MES</t>
  </si>
  <si>
    <t>Tamaño Cartera</t>
  </si>
  <si>
    <t>Porcentaje de clientes Sin Experiencia</t>
  </si>
  <si>
    <t>pcnt_cartera_se_t0</t>
  </si>
  <si>
    <t>min</t>
  </si>
  <si>
    <t>max</t>
  </si>
  <si>
    <t>count</t>
  </si>
  <si>
    <t>Share</t>
  </si>
  <si>
    <t>median</t>
  </si>
  <si>
    <t>mean</t>
  </si>
  <si>
    <t>pcntil_montoCartera_t0</t>
  </si>
  <si>
    <t>Q2</t>
  </si>
  <si>
    <t>Q4</t>
  </si>
  <si>
    <t>Q6</t>
  </si>
  <si>
    <t>Q8</t>
  </si>
  <si>
    <t>Q99</t>
  </si>
  <si>
    <t>Q99m</t>
  </si>
  <si>
    <t>SubClasif</t>
  </si>
  <si>
    <t>pcntil_contratos_t0</t>
  </si>
  <si>
    <t>CH</t>
  </si>
  <si>
    <t>M</t>
  </si>
  <si>
    <t>G</t>
  </si>
  <si>
    <t>Histograma CR 8 a 90</t>
  </si>
  <si>
    <t>Histograma CR 31 a 90</t>
  </si>
  <si>
    <t>Calidad de cartera</t>
  </si>
  <si>
    <t>pcntCR8a90</t>
  </si>
  <si>
    <t>pcntCR31a90</t>
  </si>
  <si>
    <t>rango8a90_t0</t>
  </si>
  <si>
    <t>Q1</t>
  </si>
  <si>
    <t>pcntil_CR31a90</t>
  </si>
  <si>
    <t>Q40</t>
  </si>
  <si>
    <t>Q60</t>
  </si>
  <si>
    <t>Q3</t>
  </si>
  <si>
    <t>Q80</t>
  </si>
  <si>
    <t>Q95</t>
  </si>
  <si>
    <t>Q90</t>
  </si>
  <si>
    <t>Outlier</t>
  </si>
  <si>
    <t>Antigüedad asesor</t>
  </si>
  <si>
    <t>ant_asesor_rango</t>
  </si>
  <si>
    <t>6m</t>
  </si>
  <si>
    <t>7a12m</t>
  </si>
  <si>
    <t>13a36m</t>
  </si>
  <si>
    <t>37a72m</t>
  </si>
  <si>
    <t>73m</t>
  </si>
  <si>
    <t>CR 31 a 90</t>
  </si>
  <si>
    <t>max 0.7%</t>
  </si>
  <si>
    <t>max 1.6%</t>
  </si>
  <si>
    <t>max 3.2%</t>
  </si>
  <si>
    <t>max 9.1%</t>
  </si>
  <si>
    <t>max 100%</t>
  </si>
  <si>
    <t>Buckets de mora 31 a 90</t>
  </si>
  <si>
    <t>&gt;9.1%</t>
  </si>
  <si>
    <t>All</t>
  </si>
  <si>
    <t>max 2.5%</t>
  </si>
  <si>
    <t>max 4.7%</t>
  </si>
  <si>
    <t>max 8.7%</t>
  </si>
  <si>
    <t>Buckets de mora 8-90</t>
  </si>
  <si>
    <t>&gt;8.7%</t>
  </si>
  <si>
    <t>&gt; 4.7%</t>
  </si>
  <si>
    <t>rango_ant_asesor</t>
  </si>
  <si>
    <t>a.3m</t>
  </si>
  <si>
    <t>a.6m</t>
  </si>
  <si>
    <t>a.9m</t>
  </si>
  <si>
    <t>b.10a12m</t>
  </si>
  <si>
    <t>c.13a36m</t>
  </si>
  <si>
    <t>d.37a72m</t>
  </si>
  <si>
    <t>e.73m</t>
  </si>
  <si>
    <t>1,951,589</t>
  </si>
  <si>
    <t>ASESOR CI</t>
  </si>
  <si>
    <t>6,709,890</t>
  </si>
  <si>
    <t>COBRANZA LEGAL</t>
  </si>
  <si>
    <t>14,564,698</t>
  </si>
  <si>
    <t>15,218,456</t>
  </si>
  <si>
    <t>NO DEFINIDO</t>
  </si>
  <si>
    <t>?</t>
  </si>
  <si>
    <t>15,383,296</t>
  </si>
  <si>
    <t>21,283,895</t>
  </si>
  <si>
    <t>21,610,211</t>
  </si>
  <si>
    <t>21,664,624</t>
  </si>
  <si>
    <t>29,166,583</t>
  </si>
  <si>
    <t>LIDER CCR</t>
  </si>
  <si>
    <t>33,528,700</t>
  </si>
  <si>
    <t>PROMOTOR CCR</t>
  </si>
  <si>
    <t>PROMOTOR CREDITO GRUPAL</t>
  </si>
  <si>
    <t>36,449,005</t>
  </si>
  <si>
    <t>31,645,241</t>
  </si>
  <si>
    <t>PROMOTOR CM</t>
  </si>
  <si>
    <t>34,244,995</t>
  </si>
  <si>
    <t>LIDER CM</t>
  </si>
  <si>
    <t>LIDER CREDITO GRUPAL</t>
  </si>
  <si>
    <t>PROMOTOR ENTRENAMIENTO</t>
  </si>
  <si>
    <t>SUBGERENTE CI</t>
  </si>
  <si>
    <t>36,712,152</t>
  </si>
  <si>
    <t>38,238,353</t>
  </si>
  <si>
    <t>46,279,432</t>
  </si>
  <si>
    <t>57,311,113</t>
  </si>
  <si>
    <t>70,244,806</t>
  </si>
  <si>
    <t>72,223,857</t>
  </si>
  <si>
    <t>Procesamiento</t>
  </si>
  <si>
    <t>T0</t>
  </si>
  <si>
    <t>T1</t>
  </si>
  <si>
    <t>T2</t>
  </si>
  <si>
    <t>BD Analítica</t>
  </si>
  <si>
    <t>PERFIL ASESOR</t>
  </si>
  <si>
    <t>Notebook consolido por asesor</t>
  </si>
  <si>
    <t>Perfil cliente</t>
  </si>
  <si>
    <t>Asesor</t>
  </si>
  <si>
    <t>PERFIL JEFE</t>
  </si>
  <si>
    <t>Perfil cartera</t>
  </si>
  <si>
    <t>CALIDAD CARTERA</t>
  </si>
  <si>
    <t>MIN_ATRASO_ACT_x</t>
  </si>
  <si>
    <t>x: Con experiencia (CE), Sin experiencia (SE)</t>
  </si>
  <si>
    <t>MAX_ATRASO_ACT_x</t>
  </si>
  <si>
    <t>MEDIANA_ATRASO_ACT_x</t>
  </si>
  <si>
    <t>AVG_ATRASO_ACT_x</t>
  </si>
  <si>
    <t>STD_ATRASO_ACT_EXP</t>
  </si>
  <si>
    <t>ctes1a7_x</t>
  </si>
  <si>
    <t>cartera1a7_x</t>
  </si>
  <si>
    <t>ctes8a30_x</t>
  </si>
  <si>
    <t>cartera8a30_x</t>
  </si>
  <si>
    <t>ctes31a90_x</t>
  </si>
  <si>
    <t>cartera31a90_x</t>
  </si>
  <si>
    <t>ctes90m_x</t>
  </si>
  <si>
    <t>cartera90m_x</t>
  </si>
  <si>
    <t>pcntCR1a7</t>
  </si>
  <si>
    <t>pcntCR8a30</t>
  </si>
  <si>
    <t>pcntCR90m</t>
  </si>
  <si>
    <t>pcntCte1a7</t>
  </si>
  <si>
    <t>pcntCte8a30</t>
  </si>
  <si>
    <t>pcntCte31a90</t>
  </si>
  <si>
    <t>pcntCte90m</t>
  </si>
  <si>
    <t>PERFIL CARTERA</t>
  </si>
  <si>
    <t>CONTRATOS_x_ti</t>
  </si>
  <si>
    <t>MONTO_CARTERA_x_ti</t>
  </si>
  <si>
    <t>pcntil_montoCartera_ti</t>
  </si>
  <si>
    <t>pcntil_totalCtes_ti</t>
  </si>
  <si>
    <t>Percentil al que pertenece el asesor</t>
  </si>
  <si>
    <t>NUEVOS_PRODUCTO</t>
  </si>
  <si>
    <t>NUEVOS_PUROS</t>
  </si>
  <si>
    <t>SEGURO_FAMILIAR</t>
  </si>
  <si>
    <t>SEGURO_VOLUNTARIO</t>
  </si>
  <si>
    <t>SECTOR_x</t>
  </si>
  <si>
    <t>x: indefinido, 8, 22, 28, 30</t>
  </si>
  <si>
    <t>TIME_BUSINESS_x</t>
  </si>
  <si>
    <t>x: indefinido, na , 2, 3, 4, 5</t>
  </si>
  <si>
    <t>monto_prestado_x_ti</t>
  </si>
  <si>
    <t>KPIS NEGOCIO</t>
  </si>
  <si>
    <t>CONTRATOS_VEN_ti</t>
  </si>
  <si>
    <t>t0(sep), t1(ago),t2(jul)</t>
  </si>
  <si>
    <t>MONTO_VEN_ti</t>
  </si>
  <si>
    <t>CONTRATOS_RENOV_ti</t>
  </si>
  <si>
    <t>MONTO_RENOV_ti</t>
  </si>
  <si>
    <t>PERFIL CLIENTE</t>
  </si>
  <si>
    <t>MEDIANA_CICLOS_EJE</t>
  </si>
  <si>
    <t>MEDIANA_CICLOS_CI</t>
  </si>
  <si>
    <t>CLIENTES_EXPERIENCIA_GRUPAL</t>
  </si>
  <si>
    <t>GENERO_x</t>
  </si>
  <si>
    <t>x: masculino, femenino</t>
  </si>
  <si>
    <t>EDAD_x</t>
  </si>
  <si>
    <t>MES OBS</t>
  </si>
  <si>
    <t>VENCIMIENTOS</t>
  </si>
  <si>
    <t>RENOVACIONES</t>
  </si>
  <si>
    <t>T3</t>
  </si>
  <si>
    <t>JUNIO</t>
  </si>
  <si>
    <t>JULIO</t>
  </si>
  <si>
    <t>T3/T2 (7DÍAS)</t>
  </si>
  <si>
    <t>AGOSTO</t>
  </si>
  <si>
    <t>T2/T1 (7DÍAS)</t>
  </si>
  <si>
    <t>SEPTIEMBRE</t>
  </si>
  <si>
    <t>T1/T0 (7DÍAS)</t>
  </si>
  <si>
    <t>Notebook Analítica</t>
  </si>
  <si>
    <t>Campo</t>
  </si>
  <si>
    <t>Origen</t>
  </si>
  <si>
    <t>Sábana Analítica Contrato</t>
  </si>
  <si>
    <t>Sábana Analítica Asesor</t>
  </si>
  <si>
    <t>Agrupador</t>
  </si>
  <si>
    <t>Contrato</t>
  </si>
  <si>
    <t>HORAS_VUELO</t>
  </si>
  <si>
    <t>Notebook consolidado Asesor</t>
  </si>
  <si>
    <t>Dato Genérico</t>
  </si>
  <si>
    <t>Na</t>
  </si>
  <si>
    <t>númeroVencimientosCrédito_Mes</t>
  </si>
  <si>
    <t>montoVencimientosCrédito_Mes</t>
  </si>
  <si>
    <t>númeroRenovacionesCrédito_Mes</t>
  </si>
  <si>
    <t>montoRenovacionesCrédito_Mes</t>
  </si>
  <si>
    <t>ciclosProductosEje_corteMes</t>
  </si>
  <si>
    <t>ciclosCréditoIndividual_corteMes</t>
  </si>
  <si>
    <t>númeroClientesActivos_corteMes</t>
  </si>
  <si>
    <t>montoCarteraActiva_corteMes</t>
  </si>
  <si>
    <t>númeroClientesExpGrupal_corteMes</t>
  </si>
  <si>
    <t>númeroClientesNuevosProductoCI_corteMes</t>
  </si>
  <si>
    <t>númeroClientesNuevosPurosCI_corteMes</t>
  </si>
  <si>
    <t>númeroPólizasFamiliares_corteMes</t>
  </si>
  <si>
    <t>númeroPólizasSeguroVoluntario_corteMes</t>
  </si>
  <si>
    <t>Género</t>
  </si>
  <si>
    <t>Edad_Género</t>
  </si>
  <si>
    <t>sectorEconómico</t>
  </si>
  <si>
    <t>antigüedadNegocio</t>
  </si>
  <si>
    <t>copy-paste sábana asesor</t>
  </si>
  <si>
    <t>montoCarteraActiva_experiencia_corteMes</t>
  </si>
  <si>
    <t>númeroContratosActivos_experiencia_corteMes</t>
  </si>
  <si>
    <t>díasAtrasoActual_experiencia_corteMes</t>
  </si>
  <si>
    <t>númeroContratos_BucketAtrasoActual_experiencia_corteMes</t>
  </si>
  <si>
    <t>montoCarteraActiva_BucketAtrasoActual_experiencia_corteMes</t>
  </si>
  <si>
    <t>Notebook Ingeniería de Variables</t>
  </si>
  <si>
    <t>rangoNúmeroContratos_corteMes</t>
  </si>
  <si>
    <t>rangoMontoCarteraActiva_corteMes</t>
  </si>
  <si>
    <t>%montoCarteraActiva_BucketAtrasoActual_experiencia_corteMes</t>
  </si>
  <si>
    <t>montoCarteraActiva_BucketAtrasoActual_corteMes</t>
  </si>
  <si>
    <t>%montoCarteraActiva_BucketAtrasoActual_corteMes</t>
  </si>
  <si>
    <t>rango%montoCarteraActiva_BucketAtrasoActual_corteMes</t>
  </si>
  <si>
    <t>31 a 90 histórico</t>
  </si>
  <si>
    <t>MES</t>
  </si>
  <si>
    <t>CR31_90</t>
  </si>
  <si>
    <t>CARTERA_ASESOR</t>
  </si>
  <si>
    <t>31a90Mes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</si>
  <si>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</si>
  <si>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</si>
  <si>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</si>
  <si>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</si>
  <si>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</si>
  <si>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</si>
  <si>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</si>
  <si>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</si>
  <si>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</si>
  <si>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</si>
  <si>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</si>
  <si>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</si>
  <si>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asesor</t>
  </si>
  <si>
    <t>b</t>
  </si>
  <si>
    <t>c</t>
  </si>
  <si>
    <t>d</t>
  </si>
  <si>
    <t>e</t>
  </si>
  <si>
    <t>a</t>
  </si>
  <si>
    <t>cartera</t>
  </si>
  <si>
    <t>cr3190</t>
  </si>
  <si>
    <t>%</t>
  </si>
  <si>
    <t>suma</t>
  </si>
  <si>
    <t>promedio</t>
  </si>
  <si>
    <t>desv</t>
  </si>
  <si>
    <t>PCNT31a90_202309</t>
  </si>
  <si>
    <t>PCNT31a90_202308</t>
  </si>
  <si>
    <t>PCNT31a90_202307</t>
  </si>
  <si>
    <t>PCNT31a90_202306</t>
  </si>
  <si>
    <t>PCNT31a90_202305</t>
  </si>
  <si>
    <t>PCNT31a90_202304</t>
  </si>
  <si>
    <t>PCNT31a90_202303</t>
  </si>
  <si>
    <t>PCNT31a90_202302</t>
  </si>
  <si>
    <t>PCNT31a90_202301</t>
  </si>
  <si>
    <t>PCNT31a90_202212</t>
  </si>
  <si>
    <t>PCNT31a90_202211</t>
  </si>
  <si>
    <t>PCNT31a90_202210</t>
  </si>
  <si>
    <t>PCNT31a90_202209</t>
  </si>
  <si>
    <t>PCNT31a90_202208</t>
  </si>
  <si>
    <t>PCNT31a90_202207</t>
  </si>
  <si>
    <t>PCNT31a90_202206</t>
  </si>
  <si>
    <t>PCNT31a90_202205</t>
  </si>
  <si>
    <t>PCNT31a90_202204</t>
  </si>
  <si>
    <t>PCNT31a90_202203</t>
  </si>
  <si>
    <t>PCNT31a90_202202</t>
  </si>
  <si>
    <t>PCNT31a90_202201</t>
  </si>
  <si>
    <t>PCNT31a90_202112</t>
  </si>
  <si>
    <t>PCNT31a90_202111</t>
  </si>
  <si>
    <t>PCNT31a90_202110</t>
  </si>
  <si>
    <t>PCNT31a90_202109</t>
  </si>
  <si>
    <t>PROMEDIO</t>
  </si>
  <si>
    <t>DESV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</si>
  <si>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</si>
  <si>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</si>
  <si>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</si>
  <si>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</si>
  <si>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</si>
  <si>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</si>
  <si>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</si>
  <si>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</si>
  <si>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</si>
  <si>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</si>
  <si>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</si>
  <si>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</si>
  <si>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</si>
  <si>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</si>
  <si>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</si>
  <si>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</si>
  <si>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</si>
  <si>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</si>
  <si>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</si>
  <si>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</si>
  <si>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</si>
  <si>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</si>
  <si>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</si>
  <si>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</si>
  <si>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</si>
  <si>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 xml:space="preserve">	0</t>
  </si>
  <si>
    <t xml:space="preserve">ASESOR_ID	</t>
  </si>
  <si>
    <t>std</t>
  </si>
  <si>
    <t>Promedio</t>
  </si>
  <si>
    <t>10+</t>
  </si>
  <si>
    <t>fecha corte</t>
  </si>
  <si>
    <t xml:space="preserve"> último mes</t>
  </si>
  <si>
    <t>prom 3 meses</t>
  </si>
  <si>
    <t>promedio 6 meses</t>
  </si>
  <si>
    <t>Rango</t>
  </si>
  <si>
    <t>a.0m</t>
  </si>
  <si>
    <t>3 meses</t>
  </si>
  <si>
    <t>b.6m</t>
  </si>
  <si>
    <t>c.9m</t>
  </si>
  <si>
    <t>d.10</t>
  </si>
  <si>
    <t>6 meses</t>
  </si>
  <si>
    <t>d.10+</t>
  </si>
  <si>
    <t>rangoHorasVuelo</t>
  </si>
  <si>
    <t>Alto</t>
  </si>
  <si>
    <t>Bajo</t>
  </si>
  <si>
    <t>Medio</t>
  </si>
  <si>
    <t>sin Clasif</t>
  </si>
  <si>
    <t>CORTE</t>
  </si>
  <si>
    <t>RangoObjetivo</t>
  </si>
  <si>
    <t>Baja</t>
  </si>
  <si>
    <t>Media</t>
  </si>
  <si>
    <t>Alta</t>
  </si>
  <si>
    <t>Estimación</t>
  </si>
  <si>
    <t>Inicial (prom 6 meses)</t>
  </si>
  <si>
    <t>CR 31 a 90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</si>
</sst>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,,"/>
    <numFmt numFmtId="166" formatCode="0.0000000000"/>
    <numFmt numFmtId="167" formatCode="#,##0.0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ndara"/>
      <family val="2"/>
    </font>
    <font>
      <sz val="11"/>
      <color theme="1"/>
      <name val="Candara"/>
      <family val="2"/>
    </font>
    <font>
      <sz val="11"/>
      <color theme="0" tint="-0.249977111117893"/>
      <name val="Candara"/>
      <family val="2"/>
    </font>
    <font>
      <sz val="11"/>
      <color rgb="FF000000"/>
      <name val="Candara"/>
      <family val="2"/>
    </font>
    <font>
      <b/>
      <sz val="11"/>
      <color theme="0"/>
      <name val="Candara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/>
      <bottom style="thin">
        <color theme="6" tint="0.59996337778862885"/>
      </bottom>
      <diagonal/>
    </border>
    <border>
      <left style="thin">
        <color theme="6" tint="0.59996337778862885"/>
      </left>
      <right/>
      <top/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/>
      <right style="thin">
        <color theme="6" tint="0.59996337778862885"/>
      </right>
      <top/>
      <bottom/>
      <diagonal/>
    </border>
    <border>
      <left style="thin">
        <color theme="6" tint="0.59996337778862885"/>
      </left>
      <right style="thin">
        <color theme="6" tint="0.59996337778862885"/>
      </right>
      <top/>
      <bottom/>
      <diagonal/>
    </border>
    <border>
      <left style="thin">
        <color theme="6" tint="0.59996337778862885"/>
      </left>
      <right/>
      <top/>
      <bottom/>
      <diagonal/>
    </border>
    <border>
      <left style="thin">
        <color theme="1" tint="0.79998168889431442"/>
      </left>
      <right style="thin">
        <color theme="1" tint="0.79998168889431442"/>
      </right>
      <top style="thin">
        <color theme="1" tint="0.79998168889431442"/>
      </top>
      <bottom style="thin">
        <color theme="1" tint="0.79998168889431442"/>
      </bottom>
      <diagonal/>
    </border>
    <border>
      <left/>
      <right style="thin">
        <color theme="1" tint="0.7999816888943144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1" tint="0.79995117038483843"/>
      </left>
      <right style="thin">
        <color theme="1" tint="0.79995117038483843"/>
      </right>
      <top style="thin">
        <color theme="1" tint="0.79995117038483843"/>
      </top>
      <bottom style="thin">
        <color theme="1" tint="0.79995117038483843"/>
      </bottom>
      <diagonal/>
    </border>
    <border>
      <left style="thin">
        <color theme="1" tint="0.79995117038483843"/>
      </left>
      <right/>
      <top style="thin">
        <color theme="1" tint="0.79995117038483843"/>
      </top>
      <bottom style="thin">
        <color theme="1" tint="0.7999511703848384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1" tint="0.79998168889431442"/>
      </left>
      <right/>
      <top style="thin">
        <color theme="1" tint="0.79998168889431442"/>
      </top>
      <bottom style="thin">
        <color theme="1" tint="0.7999816888943144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5" fillId="0" borderId="0" xfId="0" applyFont="1"/>
    <xf numFmtId="0" fontId="0" fillId="4" borderId="0" xfId="0" applyFill="1"/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/>
    <xf numFmtId="0" fontId="0" fillId="7" borderId="0" xfId="0" applyFill="1" applyAlignment="1">
      <alignment horizontal="center"/>
    </xf>
    <xf numFmtId="3" fontId="0" fillId="0" borderId="0" xfId="0" applyNumberFormat="1"/>
    <xf numFmtId="17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/>
    <xf numFmtId="164" fontId="0" fillId="3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0" applyNumberFormat="1"/>
    <xf numFmtId="164" fontId="0" fillId="3" borderId="0" xfId="0" applyNumberFormat="1" applyFill="1" applyAlignment="1">
      <alignment horizontal="center"/>
    </xf>
    <xf numFmtId="10" fontId="0" fillId="3" borderId="0" xfId="0" applyNumberFormat="1" applyFill="1"/>
    <xf numFmtId="0" fontId="0" fillId="3" borderId="0" xfId="0" applyFill="1" applyAlignment="1">
      <alignment horizontal="left"/>
    </xf>
    <xf numFmtId="9" fontId="0" fillId="3" borderId="0" xfId="1" applyFont="1" applyFill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9" fontId="8" fillId="0" borderId="0" xfId="1" applyFont="1" applyAlignment="1">
      <alignment horizontal="center"/>
    </xf>
    <xf numFmtId="0" fontId="0" fillId="5" borderId="0" xfId="0" applyFill="1" applyAlignment="1">
      <alignment horizontal="left"/>
    </xf>
    <xf numFmtId="9" fontId="0" fillId="5" borderId="0" xfId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0" fillId="0" borderId="3" xfId="0" applyBorder="1"/>
    <xf numFmtId="164" fontId="0" fillId="0" borderId="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6" xfId="0" applyBorder="1"/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0" fontId="0" fillId="0" borderId="9" xfId="0" applyBorder="1"/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0" fillId="0" borderId="12" xfId="0" applyBorder="1"/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9" fontId="0" fillId="0" borderId="9" xfId="1" applyFon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10" borderId="6" xfId="0" applyFill="1" applyBorder="1"/>
    <xf numFmtId="3" fontId="0" fillId="10" borderId="7" xfId="0" applyNumberFormat="1" applyFill="1" applyBorder="1" applyAlignment="1">
      <alignment horizontal="center"/>
    </xf>
    <xf numFmtId="3" fontId="0" fillId="10" borderId="8" xfId="0" applyNumberFormat="1" applyFill="1" applyBorder="1" applyAlignment="1">
      <alignment horizontal="center"/>
    </xf>
    <xf numFmtId="165" fontId="0" fillId="10" borderId="6" xfId="0" applyNumberFormat="1" applyFill="1" applyBorder="1" applyAlignment="1">
      <alignment horizontal="center"/>
    </xf>
    <xf numFmtId="165" fontId="0" fillId="10" borderId="7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10" borderId="0" xfId="0" applyFill="1"/>
    <xf numFmtId="3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3" fontId="0" fillId="0" borderId="0" xfId="1" applyNumberFormat="1" applyFon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164" fontId="0" fillId="0" borderId="0" xfId="1" applyNumberFormat="1" applyFont="1"/>
    <xf numFmtId="0" fontId="10" fillId="0" borderId="0" xfId="0" applyFont="1"/>
    <xf numFmtId="14" fontId="0" fillId="0" borderId="0" xfId="0" applyNumberFormat="1"/>
    <xf numFmtId="0" fontId="3" fillId="13" borderId="0" xfId="0" applyFont="1" applyFill="1"/>
    <xf numFmtId="0" fontId="0" fillId="14" borderId="0" xfId="0" applyFill="1" applyAlignment="1">
      <alignment horizontal="center"/>
    </xf>
    <xf numFmtId="3" fontId="0" fillId="0" borderId="15" xfId="0" applyNumberForma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left"/>
    </xf>
    <xf numFmtId="9" fontId="0" fillId="5" borderId="0" xfId="1" applyFont="1" applyFill="1" applyBorder="1" applyAlignment="1">
      <alignment horizontal="center"/>
    </xf>
    <xf numFmtId="9" fontId="3" fillId="15" borderId="0" xfId="1" applyFont="1" applyFill="1" applyBorder="1" applyAlignment="1">
      <alignment horizontal="center"/>
    </xf>
    <xf numFmtId="9" fontId="3" fillId="16" borderId="0" xfId="1" applyFont="1" applyFill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9" fontId="11" fillId="17" borderId="0" xfId="1" applyFont="1" applyFill="1" applyBorder="1" applyAlignment="1">
      <alignment horizontal="center"/>
    </xf>
    <xf numFmtId="3" fontId="0" fillId="0" borderId="15" xfId="1" applyNumberFormat="1" applyFont="1" applyBorder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3" fontId="0" fillId="18" borderId="0" xfId="0" applyNumberFormat="1" applyFill="1" applyAlignment="1">
      <alignment horizontal="center"/>
    </xf>
    <xf numFmtId="0" fontId="0" fillId="3" borderId="19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3" fontId="0" fillId="0" borderId="19" xfId="1" applyNumberFormat="1" applyFont="1" applyBorder="1" applyAlignment="1">
      <alignment horizontal="center"/>
    </xf>
    <xf numFmtId="3" fontId="0" fillId="19" borderId="19" xfId="1" applyNumberFormat="1" applyFont="1" applyFill="1" applyBorder="1" applyAlignment="1">
      <alignment horizontal="center"/>
    </xf>
    <xf numFmtId="3" fontId="0" fillId="19" borderId="19" xfId="0" applyNumberFormat="1" applyFill="1" applyBorder="1" applyAlignment="1">
      <alignment horizontal="center"/>
    </xf>
    <xf numFmtId="0" fontId="0" fillId="3" borderId="19" xfId="0" applyFill="1" applyBorder="1" applyAlignment="1">
      <alignment horizontal="left"/>
    </xf>
    <xf numFmtId="0" fontId="3" fillId="20" borderId="19" xfId="0" applyFont="1" applyFill="1" applyBorder="1" applyAlignment="1">
      <alignment horizontal="left"/>
    </xf>
    <xf numFmtId="0" fontId="3" fillId="16" borderId="19" xfId="0" applyFont="1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19" borderId="19" xfId="0" applyFill="1" applyBorder="1"/>
    <xf numFmtId="0" fontId="0" fillId="3" borderId="19" xfId="0" applyFill="1" applyBorder="1"/>
    <xf numFmtId="0" fontId="3" fillId="20" borderId="19" xfId="0" applyFont="1" applyFill="1" applyBorder="1"/>
    <xf numFmtId="0" fontId="3" fillId="16" borderId="19" xfId="0" applyFont="1" applyFill="1" applyBorder="1"/>
    <xf numFmtId="0" fontId="0" fillId="3" borderId="20" xfId="0" applyFill="1" applyBorder="1"/>
    <xf numFmtId="0" fontId="3" fillId="20" borderId="20" xfId="0" applyFont="1" applyFill="1" applyBorder="1"/>
    <xf numFmtId="0" fontId="3" fillId="16" borderId="20" xfId="0" applyFont="1" applyFill="1" applyBorder="1"/>
    <xf numFmtId="0" fontId="0" fillId="0" borderId="20" xfId="0" applyBorder="1"/>
    <xf numFmtId="0" fontId="0" fillId="19" borderId="20" xfId="0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2" fillId="20" borderId="19" xfId="0" applyFont="1" applyFill="1" applyBorder="1" applyAlignment="1">
      <alignment horizontal="center"/>
    </xf>
    <xf numFmtId="0" fontId="2" fillId="16" borderId="19" xfId="0" applyFont="1" applyFill="1" applyBorder="1" applyAlignment="1">
      <alignment horizontal="center"/>
    </xf>
    <xf numFmtId="0" fontId="9" fillId="19" borderId="19" xfId="0" applyFont="1" applyFill="1" applyBorder="1" applyAlignment="1">
      <alignment horizontal="center"/>
    </xf>
    <xf numFmtId="9" fontId="0" fillId="0" borderId="19" xfId="1" applyFont="1" applyBorder="1" applyAlignment="1">
      <alignment horizontal="center"/>
    </xf>
    <xf numFmtId="0" fontId="0" fillId="0" borderId="19" xfId="0" quotePrefix="1" applyBorder="1"/>
    <xf numFmtId="9" fontId="0" fillId="19" borderId="19" xfId="1" applyFont="1" applyFill="1" applyBorder="1" applyAlignment="1">
      <alignment horizontal="center"/>
    </xf>
    <xf numFmtId="0" fontId="9" fillId="14" borderId="19" xfId="0" applyFont="1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3" fillId="16" borderId="19" xfId="0" quotePrefix="1" applyFont="1" applyFill="1" applyBorder="1"/>
    <xf numFmtId="0" fontId="3" fillId="21" borderId="0" xfId="0" applyFont="1" applyFill="1"/>
    <xf numFmtId="0" fontId="3" fillId="21" borderId="15" xfId="0" applyFont="1" applyFill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165" fontId="7" fillId="0" borderId="0" xfId="0" applyNumberFormat="1" applyFont="1" applyAlignment="1">
      <alignment horizontal="center"/>
    </xf>
    <xf numFmtId="9" fontId="0" fillId="0" borderId="0" xfId="1" applyFont="1"/>
    <xf numFmtId="10" fontId="0" fillId="0" borderId="0" xfId="1" applyNumberFormat="1" applyFont="1"/>
    <xf numFmtId="0" fontId="0" fillId="22" borderId="0" xfId="0" applyFill="1"/>
    <xf numFmtId="0" fontId="3" fillId="22" borderId="0" xfId="0" applyFont="1" applyFill="1"/>
    <xf numFmtId="0" fontId="0" fillId="0" borderId="21" xfId="0" applyBorder="1"/>
    <xf numFmtId="164" fontId="0" fillId="0" borderId="21" xfId="1" applyNumberFormat="1" applyFont="1" applyBorder="1" applyAlignment="1">
      <alignment horizontal="center"/>
    </xf>
    <xf numFmtId="0" fontId="0" fillId="0" borderId="22" xfId="0" applyBorder="1"/>
    <xf numFmtId="17" fontId="0" fillId="23" borderId="22" xfId="0" applyNumberFormat="1" applyFill="1" applyBorder="1" applyAlignment="1">
      <alignment horizontal="center"/>
    </xf>
    <xf numFmtId="0" fontId="0" fillId="0" borderId="23" xfId="0" applyBorder="1"/>
    <xf numFmtId="164" fontId="0" fillId="0" borderId="23" xfId="1" applyNumberFormat="1" applyFont="1" applyBorder="1" applyAlignment="1">
      <alignment horizontal="center"/>
    </xf>
    <xf numFmtId="0" fontId="0" fillId="0" borderId="24" xfId="0" applyBorder="1"/>
    <xf numFmtId="164" fontId="0" fillId="0" borderId="24" xfId="1" applyNumberFormat="1" applyFont="1" applyBorder="1" applyAlignment="1">
      <alignment horizontal="center"/>
    </xf>
    <xf numFmtId="17" fontId="0" fillId="23" borderId="21" xfId="0" applyNumberFormat="1" applyFill="1" applyBorder="1" applyAlignment="1">
      <alignment horizontal="center"/>
    </xf>
    <xf numFmtId="165" fontId="0" fillId="0" borderId="21" xfId="0" applyNumberFormat="1" applyBorder="1"/>
    <xf numFmtId="9" fontId="0" fillId="0" borderId="21" xfId="1" applyFont="1" applyBorder="1"/>
    <xf numFmtId="165" fontId="0" fillId="0" borderId="21" xfId="0" applyNumberFormat="1" applyBorder="1" applyAlignment="1">
      <alignment horizontal="center"/>
    </xf>
    <xf numFmtId="9" fontId="0" fillId="0" borderId="21" xfId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23" borderId="21" xfId="0" applyFill="1" applyBorder="1"/>
    <xf numFmtId="165" fontId="0" fillId="23" borderId="21" xfId="0" applyNumberFormat="1" applyFill="1" applyBorder="1"/>
    <xf numFmtId="3" fontId="0" fillId="23" borderId="21" xfId="0" applyNumberFormat="1" applyFill="1" applyBorder="1" applyAlignment="1">
      <alignment horizontal="center"/>
    </xf>
    <xf numFmtId="165" fontId="0" fillId="23" borderId="21" xfId="0" applyNumberFormat="1" applyFill="1" applyBorder="1" applyAlignment="1">
      <alignment horizontal="center"/>
    </xf>
    <xf numFmtId="9" fontId="12" fillId="0" borderId="0" xfId="1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quotePrefix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0" xfId="0" quotePrefix="1" applyFont="1"/>
    <xf numFmtId="9" fontId="14" fillId="0" borderId="0" xfId="0" applyNumberFormat="1" applyFont="1"/>
    <xf numFmtId="166" fontId="14" fillId="0" borderId="0" xfId="0" applyNumberFormat="1" applyFont="1"/>
    <xf numFmtId="166" fontId="15" fillId="0" borderId="0" xfId="0" applyNumberFormat="1" applyFont="1"/>
    <xf numFmtId="9" fontId="15" fillId="0" borderId="0" xfId="0" applyNumberFormat="1" applyFont="1"/>
    <xf numFmtId="0" fontId="16" fillId="11" borderId="0" xfId="0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0" fontId="17" fillId="22" borderId="0" xfId="0" applyFont="1" applyFill="1"/>
    <xf numFmtId="9" fontId="13" fillId="16" borderId="0" xfId="0" applyNumberFormat="1" applyFont="1" applyFill="1"/>
    <xf numFmtId="166" fontId="13" fillId="16" borderId="0" xfId="0" applyNumberFormat="1" applyFont="1" applyFill="1"/>
    <xf numFmtId="0" fontId="13" fillId="16" borderId="0" xfId="0" applyFont="1" applyFill="1"/>
    <xf numFmtId="167" fontId="0" fillId="0" borderId="0" xfId="0" applyNumberFormat="1"/>
    <xf numFmtId="4" fontId="0" fillId="0" borderId="0" xfId="0" applyNumberFormat="1"/>
    <xf numFmtId="14" fontId="0" fillId="10" borderId="0" xfId="0" applyNumberFormat="1" applyFill="1"/>
    <xf numFmtId="168" fontId="0" fillId="0" borderId="0" xfId="0" applyNumberFormat="1"/>
    <xf numFmtId="2" fontId="0" fillId="0" borderId="0" xfId="0" applyNumberFormat="1"/>
    <xf numFmtId="0" fontId="3" fillId="16" borderId="0" xfId="0" applyFont="1" applyFill="1"/>
    <xf numFmtId="0" fontId="3" fillId="20" borderId="0" xfId="0" applyFont="1" applyFill="1" applyAlignment="1">
      <alignment horizontal="center"/>
    </xf>
    <xf numFmtId="4" fontId="0" fillId="4" borderId="0" xfId="0" applyNumberFormat="1" applyFill="1"/>
    <xf numFmtId="167" fontId="0" fillId="4" borderId="0" xfId="0" applyNumberFormat="1" applyFill="1"/>
    <xf numFmtId="4" fontId="0" fillId="7" borderId="0" xfId="0" applyNumberFormat="1" applyFill="1"/>
    <xf numFmtId="167" fontId="0" fillId="7" borderId="0" xfId="0" applyNumberFormat="1" applyFill="1"/>
    <xf numFmtId="9" fontId="0" fillId="0" borderId="0" xfId="0" applyNumberFormat="1"/>
    <xf numFmtId="0" fontId="0" fillId="2" borderId="26" xfId="0" applyFill="1" applyBorder="1" applyAlignment="1">
      <alignment horizontal="left"/>
    </xf>
    <xf numFmtId="0" fontId="0" fillId="0" borderId="17" xfId="0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3" fontId="0" fillId="0" borderId="0" xfId="1" applyNumberFormat="1" applyFont="1"/>
    <xf numFmtId="164" fontId="0" fillId="24" borderId="0" xfId="0" applyNumberFormat="1" applyFill="1"/>
    <xf numFmtId="0" fontId="0" fillId="25" borderId="15" xfId="0" applyFill="1" applyBorder="1" applyAlignment="1">
      <alignment horizontal="center"/>
    </xf>
    <xf numFmtId="164" fontId="0" fillId="24" borderId="15" xfId="1" applyNumberFormat="1" applyFont="1" applyFill="1" applyBorder="1" applyAlignment="1">
      <alignment horizontal="center"/>
    </xf>
    <xf numFmtId="164" fontId="0" fillId="25" borderId="15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0" fontId="0" fillId="25" borderId="15" xfId="0" applyFill="1" applyBorder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0" borderId="25" xfId="0" applyBorder="1" applyAlignment="1">
      <alignment horizontal="center"/>
    </xf>
    <xf numFmtId="0" fontId="0" fillId="24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12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14" borderId="16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1400"/>
              <a:t>Distribución de cartera por ciclos cliente</a:t>
            </a:r>
          </a:p>
        </c:rich>
      </c:tx>
      <c:layout>
        <c:manualLayout>
          <c:xMode val="edge"/>
          <c:yMode val="edge"/>
          <c:x val="0.2005589220999601"/>
          <c:y val="4.2569398384625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'Def experiencia'!$P$60</c:f>
              <c:strCache>
                <c:ptCount val="1"/>
                <c:pt idx="0">
                  <c:v>b.1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'Def experiencia'!$Q$57:$V$57</c:f>
              <c:strCache>
                <c:ptCount val="6"/>
                <c:pt idx="0">
                  <c:v>Sin atraso</c:v>
                </c:pt>
                <c:pt idx="1">
                  <c:v>CR 1a7</c:v>
                </c:pt>
                <c:pt idx="2">
                  <c:v>CR 8a30</c:v>
                </c:pt>
                <c:pt idx="3">
                  <c:v>CR 31a90</c:v>
                </c:pt>
                <c:pt idx="4">
                  <c:v>CR 90+</c:v>
                </c:pt>
                <c:pt idx="5">
                  <c:v>Total</c:v>
                </c:pt>
              </c:strCache>
            </c:strRef>
          </c:cat>
          <c:val>
            <c:numRef>
              <c:f>'Def experiencia'!$Q$60:$V$60</c:f>
              <c:numCache>
                <c:formatCode>0%</c:formatCode>
                <c:ptCount val="6"/>
                <c:pt idx="0">
                  <c:v>0.30506701005661863</c:v>
                </c:pt>
                <c:pt idx="1">
                  <c:v>0.31456543689290051</c:v>
                </c:pt>
                <c:pt idx="2">
                  <c:v>0.40439461046441344</c:v>
                </c:pt>
                <c:pt idx="3">
                  <c:v>0.40157292451073978</c:v>
                </c:pt>
                <c:pt idx="4">
                  <c:v>0.37894648093276262</c:v>
                </c:pt>
                <c:pt idx="5">
                  <c:v>0.30990533206481879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0-4788-A437-587BEBB3F96D}"/>
            </c:ext>
          </c:extLst>
        </c:ser>
        <c:ser>
          <c:idx val="2"/>
          <c:order val="2"/>
          <c:tx>
            <c:strRef>
              <c:f>'Def experiencia'!$P$61</c:f>
              <c:strCache>
                <c:ptCount val="1"/>
                <c:pt idx="0">
                  <c:v>c.2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'Def experiencia'!$Q$57:$V$57</c:f>
              <c:strCache>
                <c:ptCount val="6"/>
                <c:pt idx="0">
                  <c:v>Sin atraso</c:v>
                </c:pt>
                <c:pt idx="1">
                  <c:v>CR 1a7</c:v>
                </c:pt>
                <c:pt idx="2">
                  <c:v>CR 8a30</c:v>
                </c:pt>
                <c:pt idx="3">
                  <c:v>CR 31a90</c:v>
                </c:pt>
                <c:pt idx="4">
                  <c:v>CR 90+</c:v>
                </c:pt>
                <c:pt idx="5">
                  <c:v>Total</c:v>
                </c:pt>
              </c:strCache>
            </c:strRef>
          </c:cat>
          <c:val>
            <c:numRef>
              <c:f>'Def experiencia'!$Q$61:$V$61</c:f>
              <c:numCache>
                <c:formatCode>0%</c:formatCode>
                <c:ptCount val="6"/>
                <c:pt idx="0">
                  <c:v>0.15524703728272587</c:v>
                </c:pt>
                <c:pt idx="1">
                  <c:v>0.21262157967839659</c:v>
                </c:pt>
                <c:pt idx="2">
                  <c:v>0.21358916876701362</c:v>
                </c:pt>
                <c:pt idx="3">
                  <c:v>0.19694914795349422</c:v>
                </c:pt>
                <c:pt idx="4">
                  <c:v>0.20075788687801155</c:v>
                </c:pt>
                <c:pt idx="5">
                  <c:v>0.15842042018345709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0-4788-A437-587BEBB3F96D}"/>
            </c:ext>
          </c:extLst>
        </c:ser>
        <c:ser>
          <c:idx val="3"/>
          <c:order val="3"/>
          <c:tx>
            <c:strRef>
              <c:f>'Def experiencia'!$P$62</c:f>
              <c:strCache>
                <c:ptCount val="1"/>
                <c:pt idx="0">
                  <c:v>d.3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'Def experiencia'!$Q$57:$V$57</c:f>
              <c:strCache>
                <c:ptCount val="6"/>
                <c:pt idx="0">
                  <c:v>Sin atraso</c:v>
                </c:pt>
                <c:pt idx="1">
                  <c:v>CR 1a7</c:v>
                </c:pt>
                <c:pt idx="2">
                  <c:v>CR 8a30</c:v>
                </c:pt>
                <c:pt idx="3">
                  <c:v>CR 31a90</c:v>
                </c:pt>
                <c:pt idx="4">
                  <c:v>CR 90+</c:v>
                </c:pt>
                <c:pt idx="5">
                  <c:v>Total</c:v>
                </c:pt>
              </c:strCache>
            </c:strRef>
          </c:cat>
          <c:val>
            <c:numRef>
              <c:f>'Def experiencia'!$Q$62:$V$62</c:f>
              <c:numCache>
                <c:formatCode>0%</c:formatCode>
                <c:ptCount val="6"/>
                <c:pt idx="0">
                  <c:v>9.6796732764304311E-2</c:v>
                </c:pt>
                <c:pt idx="1">
                  <c:v>0.12306800907265099</c:v>
                </c:pt>
                <c:pt idx="2">
                  <c:v>0.11096874839058607</c:v>
                </c:pt>
                <c:pt idx="3">
                  <c:v>0.11456686106647036</c:v>
                </c:pt>
                <c:pt idx="4">
                  <c:v>0.12604288469417255</c:v>
                </c:pt>
                <c:pt idx="5">
                  <c:v>9.8305733355344996E-2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0-4788-A437-587BEBB3F96D}"/>
            </c:ext>
          </c:extLst>
        </c:ser>
        <c:ser>
          <c:idx val="4"/>
          <c:order val="4"/>
          <c:tx>
            <c:strRef>
              <c:f>'Def experiencia'!$P$63</c:f>
              <c:strCache>
                <c:ptCount val="1"/>
                <c:pt idx="0">
                  <c:v>e.4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'Def experiencia'!$Q$57:$V$57</c:f>
              <c:strCache>
                <c:ptCount val="6"/>
                <c:pt idx="0">
                  <c:v>Sin atraso</c:v>
                </c:pt>
                <c:pt idx="1">
                  <c:v>CR 1a7</c:v>
                </c:pt>
                <c:pt idx="2">
                  <c:v>CR 8a30</c:v>
                </c:pt>
                <c:pt idx="3">
                  <c:v>CR 31a90</c:v>
                </c:pt>
                <c:pt idx="4">
                  <c:v>CR 90+</c:v>
                </c:pt>
                <c:pt idx="5">
                  <c:v>Total</c:v>
                </c:pt>
              </c:strCache>
            </c:strRef>
          </c:cat>
          <c:val>
            <c:numRef>
              <c:f>'Def experiencia'!$Q$63:$V$63</c:f>
              <c:numCache>
                <c:formatCode>0%</c:formatCode>
                <c:ptCount val="6"/>
                <c:pt idx="0">
                  <c:v>7.0205918044007137E-2</c:v>
                </c:pt>
                <c:pt idx="1">
                  <c:v>7.1237278844134597E-2</c:v>
                </c:pt>
                <c:pt idx="2">
                  <c:v>7.7382479392729964E-2</c:v>
                </c:pt>
                <c:pt idx="3">
                  <c:v>7.6924208723874274E-2</c:v>
                </c:pt>
                <c:pt idx="4">
                  <c:v>7.8327176203207352E-2</c:v>
                </c:pt>
                <c:pt idx="5">
                  <c:v>7.0628141303438349E-2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0-4788-A437-587BEBB3F96D}"/>
            </c:ext>
          </c:extLst>
        </c:ser>
        <c:ser>
          <c:idx val="5"/>
          <c:order val="5"/>
          <c:tx>
            <c:strRef>
              <c:f>'Def experiencia'!$P$64</c:f>
              <c:strCache>
                <c:ptCount val="1"/>
                <c:pt idx="0">
                  <c:v>f.5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'Def experiencia'!$Q$57:$V$57</c:f>
              <c:strCache>
                <c:ptCount val="6"/>
                <c:pt idx="0">
                  <c:v>Sin atraso</c:v>
                </c:pt>
                <c:pt idx="1">
                  <c:v>CR 1a7</c:v>
                </c:pt>
                <c:pt idx="2">
                  <c:v>CR 8a30</c:v>
                </c:pt>
                <c:pt idx="3">
                  <c:v>CR 31a90</c:v>
                </c:pt>
                <c:pt idx="4">
                  <c:v>CR 90+</c:v>
                </c:pt>
                <c:pt idx="5">
                  <c:v>Total</c:v>
                </c:pt>
              </c:strCache>
            </c:strRef>
          </c:cat>
          <c:val>
            <c:numRef>
              <c:f>'Def experiencia'!$Q$64:$V$64</c:f>
              <c:numCache>
                <c:formatCode>0%</c:formatCode>
                <c:ptCount val="6"/>
                <c:pt idx="0">
                  <c:v>6.2440880898043352E-2</c:v>
                </c:pt>
                <c:pt idx="1">
                  <c:v>6.9775178901850324E-2</c:v>
                </c:pt>
                <c:pt idx="2">
                  <c:v>5.4804316857039299E-2</c:v>
                </c:pt>
                <c:pt idx="3">
                  <c:v>5.4459627830710476E-2</c:v>
                </c:pt>
                <c:pt idx="4">
                  <c:v>5.6336535657333354E-2</c:v>
                </c:pt>
                <c:pt idx="5">
                  <c:v>6.2131016133645321E-2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0-4788-A437-587BEBB3F96D}"/>
            </c:ext>
          </c:extLst>
        </c:ser>
        <c:ser>
          <c:idx val="6"/>
          <c:order val="6"/>
          <c:tx>
            <c:strRef>
              <c:f>'Def experiencia'!$P$65</c:f>
              <c:strCache>
                <c:ptCount val="1"/>
                <c:pt idx="0">
                  <c:v>g.6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'Def experiencia'!$Q$57:$V$57</c:f>
              <c:strCache>
                <c:ptCount val="6"/>
                <c:pt idx="0">
                  <c:v>Sin atraso</c:v>
                </c:pt>
                <c:pt idx="1">
                  <c:v>CR 1a7</c:v>
                </c:pt>
                <c:pt idx="2">
                  <c:v>CR 8a30</c:v>
                </c:pt>
                <c:pt idx="3">
                  <c:v>CR 31a90</c:v>
                </c:pt>
                <c:pt idx="4">
                  <c:v>CR 90+</c:v>
                </c:pt>
                <c:pt idx="5">
                  <c:v>Total</c:v>
                </c:pt>
              </c:strCache>
            </c:strRef>
          </c:cat>
          <c:val>
            <c:numRef>
              <c:f>'Def experiencia'!$Q$65:$V$65</c:f>
              <c:numCache>
                <c:formatCode>0%</c:formatCode>
                <c:ptCount val="6"/>
                <c:pt idx="0">
                  <c:v>5.4395338834746253E-2</c:v>
                </c:pt>
                <c:pt idx="1">
                  <c:v>3.8372198961428738E-2</c:v>
                </c:pt>
                <c:pt idx="2">
                  <c:v>3.3344884422497244E-2</c:v>
                </c:pt>
                <c:pt idx="3">
                  <c:v>3.9981003518251033E-2</c:v>
                </c:pt>
                <c:pt idx="4">
                  <c:v>4.0964190806487763E-2</c:v>
                </c:pt>
                <c:pt idx="5">
                  <c:v>5.3388231855509144E-2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0-4788-A437-587BEBB3F96D}"/>
            </c:ext>
          </c:extLst>
        </c:ser>
        <c:ser>
          <c:idx val="7"/>
          <c:order val="7"/>
          <c:tx>
            <c:strRef>
              <c:f>'Def experiencia'!$P$66</c:f>
              <c:strCache>
                <c:ptCount val="1"/>
                <c:pt idx="0">
                  <c:v>h.7+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'Def experiencia'!$Q$57:$V$57</c:f>
              <c:strCache>
                <c:ptCount val="6"/>
                <c:pt idx="0">
                  <c:v>Sin atraso</c:v>
                </c:pt>
                <c:pt idx="1">
                  <c:v>CR 1a7</c:v>
                </c:pt>
                <c:pt idx="2">
                  <c:v>CR 8a30</c:v>
                </c:pt>
                <c:pt idx="3">
                  <c:v>CR 31a90</c:v>
                </c:pt>
                <c:pt idx="4">
                  <c:v>CR 90+</c:v>
                </c:pt>
                <c:pt idx="5">
                  <c:v>Total</c:v>
                </c:pt>
              </c:strCache>
            </c:strRef>
          </c:cat>
          <c:val>
            <c:numRef>
              <c:f>'Def experiencia'!$Q$66:$V$66</c:f>
              <c:numCache>
                <c:formatCode>0%</c:formatCode>
                <c:ptCount val="6"/>
                <c:pt idx="0">
                  <c:v>0.25584708211955426</c:v>
                </c:pt>
                <c:pt idx="1">
                  <c:v>0.17036031764863821</c:v>
                </c:pt>
                <c:pt idx="2">
                  <c:v>0.1055157917057206</c:v>
                </c:pt>
                <c:pt idx="3">
                  <c:v>0.11554622639645998</c:v>
                </c:pt>
                <c:pt idx="4">
                  <c:v>0.11862484482802479</c:v>
                </c:pt>
                <c:pt idx="5">
                  <c:v>0.24722112510378641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0-4788-A437-587BEBB3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676046800"/>
        <c:axId val="1747549792"/>
      </c:barChart>
      <c:lineChart>
        <c:grouping val="standard"/>
        <c:varyColors val="0"/>
        <c:ser>
          <c:idx val="0"/>
          <c:order val="0"/>
          <c:tx>
            <c:strRef>
              <c:f>'Def experiencia'!$P$59</c:f>
              <c:strCache>
                <c:ptCount val="1"/>
                <c:pt idx="0">
                  <c:v>Suma 1 a 3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 experiencia'!$Q$57:$V$57</c:f>
              <c:strCache>
                <c:ptCount val="6"/>
                <c:pt idx="0">
                  <c:v>Sin atraso</c:v>
                </c:pt>
                <c:pt idx="1">
                  <c:v>CR 1a7</c:v>
                </c:pt>
                <c:pt idx="2">
                  <c:v>CR 8a30</c:v>
                </c:pt>
                <c:pt idx="3">
                  <c:v>CR 31a90</c:v>
                </c:pt>
                <c:pt idx="4">
                  <c:v>CR 90+</c:v>
                </c:pt>
                <c:pt idx="5">
                  <c:v>Total</c:v>
                </c:pt>
              </c:strCache>
            </c:strRef>
          </c:cat>
          <c:val>
            <c:numRef>
              <c:f>'Def experiencia'!$Q$59:$V$59</c:f>
              <c:numCache>
                <c:formatCode>0%</c:formatCode>
                <c:ptCount val="6"/>
                <c:pt idx="0">
                  <c:v>0.55711078010364878</c:v>
                </c:pt>
                <c:pt idx="1">
                  <c:v>0.6502550256439481</c:v>
                </c:pt>
                <c:pt idx="2">
                  <c:v>0.72895252762201324</c:v>
                </c:pt>
                <c:pt idx="3">
                  <c:v>0.71308893353070435</c:v>
                </c:pt>
                <c:pt idx="4">
                  <c:v>0.70574725250494674</c:v>
                </c:pt>
                <c:pt idx="5">
                  <c:v>0.56663148560362087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0-4788-A437-587BEBB3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46800"/>
        <c:axId val="1747549792"/>
      </c:lineChart>
      <c:catAx>
        <c:axId val="167604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BUCKET</a:t>
                </a:r>
                <a:r>
                  <a:rPr lang="es-MX" baseline="0"/>
                  <a:t> DE ATRASO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7549792"/>
        <c:crosses val="autoZero"/>
        <c:auto val="1"/>
        <c:lblAlgn val="ctr"/>
        <c:lblOffset val="100"/>
        <c:noMultiLvlLbl val="0"/>
      </c:catAx>
      <c:valAx>
        <c:axId val="17475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60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 Cartera</a:t>
            </a:r>
            <a:r>
              <a:rPr lang="es-MX" baseline="0"/>
              <a:t> de clientes sin experiencia</a:t>
            </a:r>
            <a:endParaRPr lang="es-MX"/>
          </a:p>
        </c:rich>
      </c:tx>
      <c:layout>
        <c:manualLayout>
          <c:xMode val="edge"/>
          <c:yMode val="edge"/>
          <c:x val="0.11576424630805801"/>
          <c:y val="2.4185312067341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Asesor!$K$17:$K$21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Asesor!$L$17:$L$21</c:f>
              <c:numCache>
                <c:formatCode>0%</c:formatCode>
                <c:ptCount val="5"/>
                <c:pt idx="0">
                  <c:v>1</c:v>
                </c:pt>
                <c:pt idx="1">
                  <c:v>0.96167595560274199</c:v>
                </c:pt>
                <c:pt idx="2">
                  <c:v>0.77957585478008196</c:v>
                </c:pt>
                <c:pt idx="3">
                  <c:v>0.48530834013088803</c:v>
                </c:pt>
                <c:pt idx="4">
                  <c:v>0.466736273588501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5C-4B53-A607-ED3C8C85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824863"/>
        <c:axId val="1044800831"/>
      </c:lineChart>
      <c:catAx>
        <c:axId val="121482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/>
                  <a:t>Rango # Contratos</a:t>
                </a:r>
              </a:p>
            </c:rich>
          </c:tx>
          <c:layout>
            <c:manualLayout>
              <c:xMode val="edge"/>
              <c:yMode val="edge"/>
              <c:x val="0.35365871627271001"/>
              <c:y val="0.9077877721304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800831"/>
        <c:crosses val="autoZero"/>
        <c:auto val="1"/>
        <c:lblAlgn val="ctr"/>
        <c:lblOffset val="100"/>
        <c:noMultiLvlLbl val="0"/>
      </c:catAx>
      <c:valAx>
        <c:axId val="104480083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148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Mora de 8 a 90</a:t>
            </a:r>
          </a:p>
        </c:rich>
      </c:tx>
      <c:layout>
        <c:manualLayout>
          <c:xMode val="edge"/>
          <c:yMode val="edge"/>
          <c:x val="0.34617408971843705"/>
          <c:y val="5.6295158025384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Asesor!$E$27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AD-4E95-B7B8-C7F0A8A7B7A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AD-4E95-B7B8-C7F0A8A7B7A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5AD-4E95-B7B8-C7F0A8A7B7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AD-4E95-B7B8-C7F0A8A7B7A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AD-4E95-B7B8-C7F0A8A7B7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Asesor!$C$28:$C$32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Q90</c:v>
                </c:pt>
              </c:strCache>
            </c:strRef>
          </c:cat>
          <c:val>
            <c:numRef>
              <c:f>Asesor!$E$28:$E$32</c:f>
              <c:numCache>
                <c:formatCode>0.0%</c:formatCode>
                <c:ptCount val="5"/>
                <c:pt idx="0">
                  <c:v>7.3799076557944203E-3</c:v>
                </c:pt>
                <c:pt idx="1">
                  <c:v>2.4527761536370801E-2</c:v>
                </c:pt>
                <c:pt idx="2">
                  <c:v>4.6833635010695401E-2</c:v>
                </c:pt>
                <c:pt idx="3">
                  <c:v>8.6898222684569607E-2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D-4E95-B7B8-C7F0A8A7B7A1}"/>
            </c:ext>
          </c:extLst>
        </c:ser>
        <c:ser>
          <c:idx val="0"/>
          <c:order val="1"/>
          <c:tx>
            <c:strRef>
              <c:f>Asesor!$D$27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Asesor!$C$28:$C$32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Q90</c:v>
                </c:pt>
              </c:strCache>
            </c:strRef>
          </c:cat>
          <c:val>
            <c:numRef>
              <c:f>Asesor!$D$28:$D$32</c:f>
              <c:numCache>
                <c:formatCode>0.0%</c:formatCode>
                <c:ptCount val="5"/>
                <c:pt idx="0">
                  <c:v>0</c:v>
                </c:pt>
                <c:pt idx="1">
                  <c:v>7.3801462278347101E-3</c:v>
                </c:pt>
                <c:pt idx="2">
                  <c:v>2.4661559266490399E-2</c:v>
                </c:pt>
                <c:pt idx="3">
                  <c:v>4.6869436017381201E-2</c:v>
                </c:pt>
                <c:pt idx="4">
                  <c:v>8.7090683020036502E-2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D-4E95-B7B8-C7F0A8A7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1093871"/>
        <c:axId val="983541391"/>
      </c:barChart>
      <c:catAx>
        <c:axId val="147109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Rango de mora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3541391"/>
        <c:crosses val="autoZero"/>
        <c:auto val="1"/>
        <c:lblAlgn val="ctr"/>
        <c:lblOffset val="100"/>
        <c:noMultiLvlLbl val="0"/>
      </c:catAx>
      <c:valAx>
        <c:axId val="983541391"/>
        <c:scaling>
          <c:orientation val="minMax"/>
          <c:max val="0.15000000000000002"/>
        </c:scaling>
        <c:delete val="1"/>
        <c:axPos val="l"/>
        <c:numFmt formatCode="0.0%" sourceLinked="1"/>
        <c:majorTickMark val="none"/>
        <c:minorTickMark val="none"/>
        <c:tickLblPos val="nextTo"/>
        <c:crossAx val="14710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Mora de 31 a 90</a:t>
            </a:r>
          </a:p>
        </c:rich>
      </c:tx>
      <c:layout>
        <c:manualLayout>
          <c:xMode val="edge"/>
          <c:yMode val="edge"/>
          <c:x val="0.32399433018981816"/>
          <c:y val="5.1603894856602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Asesor!$M$27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49-42EA-A5AE-15CB675E05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49-42EA-A5AE-15CB675E051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49-42EA-A5AE-15CB675E05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49-42EA-A5AE-15CB675E051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049-42EA-A5AE-15CB675E05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Asesor!$K$28:$K$32</c:f>
              <c:strCache>
                <c:ptCount val="5"/>
                <c:pt idx="0">
                  <c:v>Q40</c:v>
                </c:pt>
                <c:pt idx="1">
                  <c:v>Q60</c:v>
                </c:pt>
                <c:pt idx="2">
                  <c:v>Q80</c:v>
                </c:pt>
                <c:pt idx="3">
                  <c:v>Q95</c:v>
                </c:pt>
                <c:pt idx="4">
                  <c:v>Q99</c:v>
                </c:pt>
              </c:strCache>
            </c:strRef>
          </c:cat>
          <c:val>
            <c:numRef>
              <c:f>Asesor!$M$28:$M$32</c:f>
              <c:numCache>
                <c:formatCode>0.0%</c:formatCode>
                <c:ptCount val="5"/>
                <c:pt idx="0">
                  <c:v>7.3079968905368402E-3</c:v>
                </c:pt>
                <c:pt idx="1">
                  <c:v>1.6484716454004299E-2</c:v>
                </c:pt>
                <c:pt idx="2">
                  <c:v>3.1529660732796803E-2</c:v>
                </c:pt>
                <c:pt idx="3">
                  <c:v>9.0983408312169306E-2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9-42EA-A5AE-15CB675E0517}"/>
            </c:ext>
          </c:extLst>
        </c:ser>
        <c:ser>
          <c:idx val="0"/>
          <c:order val="1"/>
          <c:tx>
            <c:strRef>
              <c:f>Asesor!$L$27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Asesor!$K$28:$K$32</c:f>
              <c:strCache>
                <c:ptCount val="5"/>
                <c:pt idx="0">
                  <c:v>Q40</c:v>
                </c:pt>
                <c:pt idx="1">
                  <c:v>Q60</c:v>
                </c:pt>
                <c:pt idx="2">
                  <c:v>Q80</c:v>
                </c:pt>
                <c:pt idx="3">
                  <c:v>Q95</c:v>
                </c:pt>
                <c:pt idx="4">
                  <c:v>Q99</c:v>
                </c:pt>
              </c:strCache>
            </c:strRef>
          </c:cat>
          <c:val>
            <c:numRef>
              <c:f>Asesor!$L$28:$L$32</c:f>
              <c:numCache>
                <c:formatCode>0.0%</c:formatCode>
                <c:ptCount val="5"/>
                <c:pt idx="0">
                  <c:v>0</c:v>
                </c:pt>
                <c:pt idx="1">
                  <c:v>7.3093058470623902E-3</c:v>
                </c:pt>
                <c:pt idx="2">
                  <c:v>1.6497375411129198E-2</c:v>
                </c:pt>
                <c:pt idx="3">
                  <c:v>3.1530349599716297E-2</c:v>
                </c:pt>
                <c:pt idx="4">
                  <c:v>9.1094629507657204E-2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9-42EA-A5AE-15CB675E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1093871"/>
        <c:axId val="983541391"/>
      </c:barChart>
      <c:catAx>
        <c:axId val="147109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Rango de mora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3541391"/>
        <c:crosses val="autoZero"/>
        <c:auto val="1"/>
        <c:lblAlgn val="ctr"/>
        <c:lblOffset val="100"/>
        <c:noMultiLvlLbl val="0"/>
      </c:catAx>
      <c:valAx>
        <c:axId val="983541391"/>
        <c:scaling>
          <c:orientation val="minMax"/>
          <c:max val="0.15000000000000002"/>
        </c:scaling>
        <c:delete val="1"/>
        <c:axPos val="l"/>
        <c:numFmt formatCode="0.0%" sourceLinked="1"/>
        <c:majorTickMark val="none"/>
        <c:minorTickMark val="none"/>
        <c:tickLblPos val="nextTo"/>
        <c:crossAx val="14710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# Asesores</a:t>
            </a:r>
          </a:p>
        </c:rich>
      </c:tx>
      <c:layout>
        <c:manualLayout>
          <c:xMode val="edge"/>
          <c:yMode val="edge"/>
          <c:x val="0.34617408971843705"/>
          <c:y val="5.6295158025384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Asesor!$F$39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Asesor!$C$40:$C$44</c:f>
              <c:strCache>
                <c:ptCount val="5"/>
                <c:pt idx="0">
                  <c:v>6m</c:v>
                </c:pt>
                <c:pt idx="1">
                  <c:v>7a12m</c:v>
                </c:pt>
                <c:pt idx="2">
                  <c:v>13a36m</c:v>
                </c:pt>
                <c:pt idx="3">
                  <c:v>37a72m</c:v>
                </c:pt>
                <c:pt idx="4">
                  <c:v>73m</c:v>
                </c:pt>
              </c:strCache>
            </c:strRef>
          </c:cat>
          <c:val>
            <c:numRef>
              <c:f>Asesor!$F$40:$F$44</c:f>
              <c:numCache>
                <c:formatCode>#,##0</c:formatCode>
                <c:ptCount val="5"/>
                <c:pt idx="0">
                  <c:v>327</c:v>
                </c:pt>
                <c:pt idx="1">
                  <c:v>322</c:v>
                </c:pt>
                <c:pt idx="2">
                  <c:v>248</c:v>
                </c:pt>
                <c:pt idx="3">
                  <c:v>241</c:v>
                </c:pt>
                <c:pt idx="4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67-4FB2-A00F-037968FD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1093871"/>
        <c:axId val="983541391"/>
      </c:barChart>
      <c:catAx>
        <c:axId val="147109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Antigüedad asesor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3541391"/>
        <c:crosses val="autoZero"/>
        <c:auto val="1"/>
        <c:lblAlgn val="ctr"/>
        <c:lblOffset val="100"/>
        <c:noMultiLvlLbl val="0"/>
      </c:catAx>
      <c:valAx>
        <c:axId val="983541391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109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 8 a 90 por #Contratos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Asesor!$J$84</c:f>
              <c:strCache>
                <c:ptCount val="1"/>
                <c:pt idx="0">
                  <c:v>max 2.5%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Asesor!$K$83:$M$83</c:f>
              <c:strCache>
                <c:ptCount val="3"/>
                <c:pt idx="0">
                  <c:v>CH</c:v>
                </c:pt>
                <c:pt idx="1">
                  <c:v>M</c:v>
                </c:pt>
                <c:pt idx="2">
                  <c:v>G</c:v>
                </c:pt>
              </c:strCache>
            </c:strRef>
          </c:cat>
          <c:val>
            <c:numRef>
              <c:f>Asesor!$K$84:$M$84</c:f>
              <c:numCache>
                <c:formatCode>0%</c:formatCode>
                <c:ptCount val="3"/>
                <c:pt idx="0">
                  <c:v>0.63507779349363502</c:v>
                </c:pt>
                <c:pt idx="1">
                  <c:v>0.39541547277936961</c:v>
                </c:pt>
                <c:pt idx="2">
                  <c:v>0.43188405797101448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3-47C9-BED4-391501E69554}"/>
            </c:ext>
          </c:extLst>
        </c:ser>
        <c:ser>
          <c:idx val="1"/>
          <c:order val="1"/>
          <c:tx>
            <c:strRef>
              <c:f>Asesor!$J$85</c:f>
              <c:strCache>
                <c:ptCount val="1"/>
                <c:pt idx="0">
                  <c:v>max 8.7%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Asesor!$K$83:$M$83</c:f>
              <c:strCache>
                <c:ptCount val="3"/>
                <c:pt idx="0">
                  <c:v>CH</c:v>
                </c:pt>
                <c:pt idx="1">
                  <c:v>M</c:v>
                </c:pt>
                <c:pt idx="2">
                  <c:v>G</c:v>
                </c:pt>
              </c:strCache>
            </c:strRef>
          </c:cat>
          <c:val>
            <c:numRef>
              <c:f>Asesor!$K$85:$M$85</c:f>
              <c:numCache>
                <c:formatCode>0%</c:formatCode>
                <c:ptCount val="3"/>
                <c:pt idx="0">
                  <c:v>0.19519094766619519</c:v>
                </c:pt>
                <c:pt idx="1">
                  <c:v>0.53295128939828085</c:v>
                </c:pt>
                <c:pt idx="2">
                  <c:v>0.55072463768115942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3-47C9-BED4-391501E69554}"/>
            </c:ext>
          </c:extLst>
        </c:ser>
        <c:ser>
          <c:idx val="2"/>
          <c:order val="2"/>
          <c:tx>
            <c:strRef>
              <c:f>Asesor!$J$86</c:f>
              <c:strCache>
                <c:ptCount val="1"/>
                <c:pt idx="0">
                  <c:v>&gt;8.7%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Asesor!$K$83:$M$83</c:f>
              <c:strCache>
                <c:ptCount val="3"/>
                <c:pt idx="0">
                  <c:v>CH</c:v>
                </c:pt>
                <c:pt idx="1">
                  <c:v>M</c:v>
                </c:pt>
                <c:pt idx="2">
                  <c:v>G</c:v>
                </c:pt>
              </c:strCache>
            </c:strRef>
          </c:cat>
          <c:val>
            <c:numRef>
              <c:f>Asesor!$K$86:$M$86</c:f>
              <c:numCache>
                <c:formatCode>0%</c:formatCode>
                <c:ptCount val="3"/>
                <c:pt idx="0">
                  <c:v>0.16973125884016974</c:v>
                </c:pt>
                <c:pt idx="1">
                  <c:v>7.1633237822349566E-2</c:v>
                </c:pt>
                <c:pt idx="2">
                  <c:v>1.7391304347826087E-2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3-47C9-BED4-391501E69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3540703"/>
        <c:axId val="1448031743"/>
      </c:barChart>
      <c:catAx>
        <c:axId val="104354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por </a:t>
                </a:r>
                <a:r>
                  <a:rPr lang="es-MX"/>
                  <a:t>#Contratos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031743"/>
        <c:crosses val="autoZero"/>
        <c:auto val="1"/>
        <c:lblAlgn val="ctr"/>
        <c:lblOffset val="100"/>
        <c:noMultiLvlLbl val="0"/>
      </c:catAx>
      <c:valAx>
        <c:axId val="144803174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435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 8 a 90 por tamaño de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Asesor!$L$104</c:f>
              <c:strCache>
                <c:ptCount val="1"/>
                <c:pt idx="0">
                  <c:v>max 0.7%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Asesor!$M$103:$P$103</c:f>
              <c:strCache>
                <c:ptCount val="4"/>
                <c:pt idx="0">
                  <c:v>CH</c:v>
                </c:pt>
                <c:pt idx="1">
                  <c:v>M</c:v>
                </c:pt>
                <c:pt idx="2">
                  <c:v>G</c:v>
                </c:pt>
                <c:pt idx="3">
                  <c:v>Outlier</c:v>
                </c:pt>
              </c:strCache>
            </c:strRef>
          </c:cat>
          <c:val>
            <c:numRef>
              <c:f>Asesor!$M$104:$P$104</c:f>
              <c:numCache>
                <c:formatCode>0%</c:formatCode>
                <c:ptCount val="4"/>
                <c:pt idx="0">
                  <c:v>0.3888888888888889</c:v>
                </c:pt>
                <c:pt idx="1">
                  <c:v>9.1428571428571428E-2</c:v>
                </c:pt>
                <c:pt idx="2">
                  <c:v>7.2289156626506021E-2</c:v>
                </c:pt>
                <c:pt idx="3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1-4453-BD96-2005DCB82C54}"/>
            </c:ext>
          </c:extLst>
        </c:ser>
        <c:ser>
          <c:idx val="1"/>
          <c:order val="1"/>
          <c:tx>
            <c:strRef>
              <c:f>Asesor!$L$105</c:f>
              <c:strCache>
                <c:ptCount val="1"/>
                <c:pt idx="0">
                  <c:v>max 4.7%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Asesor!$M$103:$P$103</c:f>
              <c:strCache>
                <c:ptCount val="4"/>
                <c:pt idx="0">
                  <c:v>CH</c:v>
                </c:pt>
                <c:pt idx="1">
                  <c:v>M</c:v>
                </c:pt>
                <c:pt idx="2">
                  <c:v>G</c:v>
                </c:pt>
                <c:pt idx="3">
                  <c:v>Outlier</c:v>
                </c:pt>
              </c:strCache>
            </c:strRef>
          </c:cat>
          <c:val>
            <c:numRef>
              <c:f>Asesor!$M$105:$P$105</c:f>
              <c:numCache>
                <c:formatCode>0%</c:formatCode>
                <c:ptCount val="4"/>
                <c:pt idx="0">
                  <c:v>0.2986111111111111</c:v>
                </c:pt>
                <c:pt idx="1">
                  <c:v>0.64142857142857146</c:v>
                </c:pt>
                <c:pt idx="2">
                  <c:v>0.71987951807228912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1-4453-BD96-2005DCB82C54}"/>
            </c:ext>
          </c:extLst>
        </c:ser>
        <c:ser>
          <c:idx val="2"/>
          <c:order val="2"/>
          <c:tx>
            <c:strRef>
              <c:f>Asesor!$L$106</c:f>
              <c:strCache>
                <c:ptCount val="1"/>
                <c:pt idx="0">
                  <c:v>&gt; 4.7%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Asesor!$M$103:$P$103</c:f>
              <c:strCache>
                <c:ptCount val="4"/>
                <c:pt idx="0">
                  <c:v>CH</c:v>
                </c:pt>
                <c:pt idx="1">
                  <c:v>M</c:v>
                </c:pt>
                <c:pt idx="2">
                  <c:v>G</c:v>
                </c:pt>
                <c:pt idx="3">
                  <c:v>Outlier</c:v>
                </c:pt>
              </c:strCache>
            </c:strRef>
          </c:cat>
          <c:val>
            <c:numRef>
              <c:f>Asesor!$M$106:$P$106</c:f>
              <c:numCache>
                <c:formatCode>0%</c:formatCode>
                <c:ptCount val="4"/>
                <c:pt idx="0">
                  <c:v>0.1076388888888889</c:v>
                </c:pt>
                <c:pt idx="1">
                  <c:v>0.19285714285714287</c:v>
                </c:pt>
                <c:pt idx="2">
                  <c:v>0.19277108433734941</c:v>
                </c:pt>
                <c:pt idx="3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1-4453-BD96-2005DCB8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3540703"/>
        <c:axId val="1448031743"/>
      </c:barChart>
      <c:catAx>
        <c:axId val="104354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 cartera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031743"/>
        <c:crosses val="autoZero"/>
        <c:auto val="1"/>
        <c:lblAlgn val="ctr"/>
        <c:lblOffset val="100"/>
        <c:noMultiLvlLbl val="0"/>
      </c:catAx>
      <c:valAx>
        <c:axId val="144803174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435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 8 a 90 por tamaño de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Asesor!$L$94</c:f>
              <c:strCache>
                <c:ptCount val="1"/>
                <c:pt idx="0">
                  <c:v>max 0.7%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Asesor!$M$93:$R$93</c:f>
              <c:strCache>
                <c:ptCount val="6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  <c:pt idx="5">
                  <c:v>Q99m</c:v>
                </c:pt>
              </c:strCache>
            </c:strRef>
          </c:cat>
          <c:val>
            <c:numRef>
              <c:f>Asesor!$M$94:$R$94</c:f>
              <c:numCache>
                <c:formatCode>0%</c:formatCode>
                <c:ptCount val="6"/>
                <c:pt idx="0">
                  <c:v>0.64</c:v>
                </c:pt>
                <c:pt idx="1">
                  <c:v>0.35428571428571426</c:v>
                </c:pt>
                <c:pt idx="2">
                  <c:v>0.10285714285714286</c:v>
                </c:pt>
                <c:pt idx="3">
                  <c:v>0.08</c:v>
                </c:pt>
                <c:pt idx="4">
                  <c:v>7.2289156626506021E-2</c:v>
                </c:pt>
                <c:pt idx="5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F-4441-95D1-CEF6F6569EE2}"/>
            </c:ext>
          </c:extLst>
        </c:ser>
        <c:ser>
          <c:idx val="1"/>
          <c:order val="1"/>
          <c:tx>
            <c:strRef>
              <c:f>Asesor!$L$95</c:f>
              <c:strCache>
                <c:ptCount val="1"/>
                <c:pt idx="0">
                  <c:v>max 2.5%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Asesor!$M$93:$R$93</c:f>
              <c:strCache>
                <c:ptCount val="6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  <c:pt idx="5">
                  <c:v>Q99m</c:v>
                </c:pt>
              </c:strCache>
            </c:strRef>
          </c:cat>
          <c:val>
            <c:numRef>
              <c:f>Asesor!$M$95:$R$95</c:f>
              <c:numCache>
                <c:formatCode>0%</c:formatCode>
                <c:ptCount val="6"/>
                <c:pt idx="0">
                  <c:v>1.4285714285714285E-2</c:v>
                </c:pt>
                <c:pt idx="1">
                  <c:v>0.25714285714285712</c:v>
                </c:pt>
                <c:pt idx="2">
                  <c:v>0.2857142857142857</c:v>
                </c:pt>
                <c:pt idx="3">
                  <c:v>0.33714285714285713</c:v>
                </c:pt>
                <c:pt idx="4">
                  <c:v>0.35240963855421686</c:v>
                </c:pt>
                <c:pt idx="5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F-4441-95D1-CEF6F6569EE2}"/>
            </c:ext>
          </c:extLst>
        </c:ser>
        <c:ser>
          <c:idx val="2"/>
          <c:order val="2"/>
          <c:tx>
            <c:strRef>
              <c:f>Asesor!$L$96</c:f>
              <c:strCache>
                <c:ptCount val="1"/>
                <c:pt idx="0">
                  <c:v>max 4.7%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Asesor!$M$93:$R$93</c:f>
              <c:strCache>
                <c:ptCount val="6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  <c:pt idx="5">
                  <c:v>Q99m</c:v>
                </c:pt>
              </c:strCache>
            </c:strRef>
          </c:cat>
          <c:val>
            <c:numRef>
              <c:f>Asesor!$M$96:$R$96</c:f>
              <c:numCache>
                <c:formatCode>0%</c:formatCode>
                <c:ptCount val="6"/>
                <c:pt idx="0">
                  <c:v>3.4285714285714287E-2</c:v>
                </c:pt>
                <c:pt idx="1">
                  <c:v>0.18571428571428572</c:v>
                </c:pt>
                <c:pt idx="2">
                  <c:v>0.30571428571428572</c:v>
                </c:pt>
                <c:pt idx="3">
                  <c:v>0.35428571428571426</c:v>
                </c:pt>
                <c:pt idx="4">
                  <c:v>0.36746987951807231</c:v>
                </c:pt>
                <c:pt idx="5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F-4441-95D1-CEF6F6569EE2}"/>
            </c:ext>
          </c:extLst>
        </c:ser>
        <c:ser>
          <c:idx val="3"/>
          <c:order val="3"/>
          <c:tx>
            <c:strRef>
              <c:f>Asesor!$L$97</c:f>
              <c:strCache>
                <c:ptCount val="1"/>
                <c:pt idx="0">
                  <c:v>max 8.7%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Asesor!$M$93:$R$93</c:f>
              <c:strCache>
                <c:ptCount val="6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  <c:pt idx="5">
                  <c:v>Q99m</c:v>
                </c:pt>
              </c:strCache>
            </c:strRef>
          </c:cat>
          <c:val>
            <c:numRef>
              <c:f>Asesor!$M$97:$R$97</c:f>
              <c:numCache>
                <c:formatCode>0%</c:formatCode>
                <c:ptCount val="6"/>
                <c:pt idx="0">
                  <c:v>4.8571428571428571E-2</c:v>
                </c:pt>
                <c:pt idx="1">
                  <c:v>0.12857142857142856</c:v>
                </c:pt>
                <c:pt idx="2">
                  <c:v>0.20285714285714285</c:v>
                </c:pt>
                <c:pt idx="3">
                  <c:v>0.18285714285714286</c:v>
                </c:pt>
                <c:pt idx="4">
                  <c:v>0.19277108433734941</c:v>
                </c:pt>
                <c:pt idx="5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9F-4441-95D1-CEF6F6569EE2}"/>
            </c:ext>
          </c:extLst>
        </c:ser>
        <c:ser>
          <c:idx val="4"/>
          <c:order val="4"/>
          <c:tx>
            <c:strRef>
              <c:f>Asesor!$L$98</c:f>
              <c:strCache>
                <c:ptCount val="1"/>
                <c:pt idx="0">
                  <c:v>max 100%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Asesor!$M$93:$R$93</c:f>
              <c:strCache>
                <c:ptCount val="6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  <c:pt idx="5">
                  <c:v>Q99m</c:v>
                </c:pt>
              </c:strCache>
            </c:strRef>
          </c:cat>
          <c:val>
            <c:numRef>
              <c:f>Asesor!$M$98:$R$98</c:f>
              <c:numCache>
                <c:formatCode>0%</c:formatCode>
                <c:ptCount val="6"/>
                <c:pt idx="0">
                  <c:v>0.26285714285714284</c:v>
                </c:pt>
                <c:pt idx="1">
                  <c:v>7.4285714285714288E-2</c:v>
                </c:pt>
                <c:pt idx="2">
                  <c:v>0.10285714285714286</c:v>
                </c:pt>
                <c:pt idx="3">
                  <c:v>4.5714285714285714E-2</c:v>
                </c:pt>
                <c:pt idx="4">
                  <c:v>1.5060240963855422E-2</c:v>
                </c:pt>
                <c:pt idx="5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9F-4441-95D1-CEF6F656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3540703"/>
        <c:axId val="1448031743"/>
      </c:barChart>
      <c:catAx>
        <c:axId val="104354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 cartera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031743"/>
        <c:crosses val="autoZero"/>
        <c:auto val="1"/>
        <c:lblAlgn val="ctr"/>
        <c:lblOffset val="100"/>
        <c:noMultiLvlLbl val="0"/>
      </c:catAx>
      <c:valAx>
        <c:axId val="144803174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435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MX"/>
              <a:t>CR 8 a 90 por tamaño de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7305510409074714E-2"/>
          <c:y val="0.14667684668892625"/>
          <c:w val="0.93061858473335712"/>
          <c:h val="0.52820668395918036"/>
        </c:manualLayout>
      </c:layout>
      <c:lineChart>
        <c:grouping val="standard"/>
        <c:varyColors val="0"/>
        <c:ser>
          <c:idx val="0"/>
          <c:order val="0"/>
          <c:tx>
            <c:strRef>
              <c:f>Asesor!$L$94</c:f>
              <c:strCache>
                <c:ptCount val="1"/>
                <c:pt idx="0">
                  <c:v>max 0.7%</c:v>
                </c:pt>
              </c:strCache>
            </c:strRef>
          </c:tx>
          <c:spPr>
            <a:ln w="19050" cap="rnd" cmpd="sng" algn="ctr">
              <a:solidFill>
                <a:schemeClr val="accent4">
                  <a:tint val="58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tint val="58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Asesor!$M$93:$Q$93</c:f>
              <c:strCache>
                <c:ptCount val="5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</c:strCache>
            </c:strRef>
          </c:cat>
          <c:val>
            <c:numRef>
              <c:f>Asesor!$M$94:$Q$94</c:f>
              <c:numCache>
                <c:formatCode>0%</c:formatCode>
                <c:ptCount val="5"/>
                <c:pt idx="0">
                  <c:v>0.64</c:v>
                </c:pt>
                <c:pt idx="1">
                  <c:v>0.35428571428571426</c:v>
                </c:pt>
                <c:pt idx="2">
                  <c:v>0.10285714285714286</c:v>
                </c:pt>
                <c:pt idx="3">
                  <c:v>0.08</c:v>
                </c:pt>
                <c:pt idx="4">
                  <c:v>7.2289156626506021E-2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4-4E63-8C6E-D9AC40FD46F9}"/>
            </c:ext>
          </c:extLst>
        </c:ser>
        <c:ser>
          <c:idx val="1"/>
          <c:order val="1"/>
          <c:tx>
            <c:strRef>
              <c:f>Asesor!$L$95</c:f>
              <c:strCache>
                <c:ptCount val="1"/>
                <c:pt idx="0">
                  <c:v>max 2.5%</c:v>
                </c:pt>
              </c:strCache>
            </c:strRef>
          </c:tx>
          <c:spPr>
            <a:ln w="19050" cap="rnd" cmpd="sng" algn="ctr">
              <a:solidFill>
                <a:schemeClr val="accent4">
                  <a:tint val="86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tint val="8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Asesor!$M$93:$Q$93</c:f>
              <c:strCache>
                <c:ptCount val="5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</c:strCache>
            </c:strRef>
          </c:cat>
          <c:val>
            <c:numRef>
              <c:f>Asesor!$M$95:$Q$95</c:f>
              <c:numCache>
                <c:formatCode>0%</c:formatCode>
                <c:ptCount val="5"/>
                <c:pt idx="0">
                  <c:v>1.4285714285714285E-2</c:v>
                </c:pt>
                <c:pt idx="1">
                  <c:v>0.25714285714285712</c:v>
                </c:pt>
                <c:pt idx="2">
                  <c:v>0.2857142857142857</c:v>
                </c:pt>
                <c:pt idx="3">
                  <c:v>0.33714285714285713</c:v>
                </c:pt>
                <c:pt idx="4">
                  <c:v>0.35240963855421686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E63-8C6E-D9AC40FD46F9}"/>
            </c:ext>
          </c:extLst>
        </c:ser>
        <c:ser>
          <c:idx val="2"/>
          <c:order val="2"/>
          <c:tx>
            <c:strRef>
              <c:f>Asesor!$L$96</c:f>
              <c:strCache>
                <c:ptCount val="1"/>
                <c:pt idx="0">
                  <c:v>max 4.7%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86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shade val="8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Asesor!$M$93:$Q$93</c:f>
              <c:strCache>
                <c:ptCount val="5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</c:strCache>
            </c:strRef>
          </c:cat>
          <c:val>
            <c:numRef>
              <c:f>Asesor!$M$96:$Q$96</c:f>
              <c:numCache>
                <c:formatCode>0%</c:formatCode>
                <c:ptCount val="5"/>
                <c:pt idx="0">
                  <c:v>3.4285714285714287E-2</c:v>
                </c:pt>
                <c:pt idx="1">
                  <c:v>0.18571428571428572</c:v>
                </c:pt>
                <c:pt idx="2">
                  <c:v>0.30571428571428572</c:v>
                </c:pt>
                <c:pt idx="3">
                  <c:v>0.35428571428571426</c:v>
                </c:pt>
                <c:pt idx="4">
                  <c:v>0.36746987951807231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4-4E63-8C6E-D9AC40FD46F9}"/>
            </c:ext>
          </c:extLst>
        </c:ser>
        <c:ser>
          <c:idx val="3"/>
          <c:order val="3"/>
          <c:tx>
            <c:strRef>
              <c:f>Asesor!$L$97</c:f>
              <c:strCache>
                <c:ptCount val="1"/>
                <c:pt idx="0">
                  <c:v>max 8.7%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58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shade val="58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Asesor!$M$93:$Q$93</c:f>
              <c:strCache>
                <c:ptCount val="5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</c:strCache>
            </c:strRef>
          </c:cat>
          <c:val>
            <c:numRef>
              <c:f>Asesor!$M$97:$Q$97</c:f>
              <c:numCache>
                <c:formatCode>0%</c:formatCode>
                <c:ptCount val="5"/>
                <c:pt idx="0">
                  <c:v>4.8571428571428571E-2</c:v>
                </c:pt>
                <c:pt idx="1">
                  <c:v>0.12857142857142856</c:v>
                </c:pt>
                <c:pt idx="2">
                  <c:v>0.20285714285714285</c:v>
                </c:pt>
                <c:pt idx="3">
                  <c:v>0.18285714285714286</c:v>
                </c:pt>
                <c:pt idx="4">
                  <c:v>0.19277108433734941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4-4E63-8C6E-D9AC40FD4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3540703"/>
        <c:axId val="1448031743"/>
      </c:lineChart>
      <c:catAx>
        <c:axId val="104354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 cartera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031743"/>
        <c:crosses val="autoZero"/>
        <c:auto val="1"/>
        <c:lblAlgn val="ctr"/>
        <c:lblOffset val="100"/>
        <c:noMultiLvlLbl val="0"/>
      </c:catAx>
      <c:valAx>
        <c:axId val="144803174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435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MX"/>
              <a:t>CR 31 a 90 por tamaño de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Asesor!$L$52</c:f>
              <c:strCache>
                <c:ptCount val="1"/>
                <c:pt idx="0">
                  <c:v>max 0.7%</c:v>
                </c:pt>
              </c:strCache>
            </c:strRef>
          </c:tx>
          <c:spPr>
            <a:ln w="19050" cap="rnd" cmpd="sng" algn="ctr">
              <a:solidFill>
                <a:schemeClr val="accent4">
                  <a:tint val="58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tint val="54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Asesor!$M$51:$Q$51</c:f>
              <c:strCache>
                <c:ptCount val="5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</c:strCache>
            </c:strRef>
          </c:cat>
          <c:val>
            <c:numRef>
              <c:f>Asesor!$M$52:$Q$52</c:f>
              <c:numCache>
                <c:formatCode>0%</c:formatCode>
                <c:ptCount val="5"/>
                <c:pt idx="0">
                  <c:v>0.70571428571428574</c:v>
                </c:pt>
                <c:pt idx="1">
                  <c:v>0.55714285714285716</c:v>
                </c:pt>
                <c:pt idx="2">
                  <c:v>0.3</c:v>
                </c:pt>
                <c:pt idx="3">
                  <c:v>0.24857142857142858</c:v>
                </c:pt>
                <c:pt idx="4">
                  <c:v>0.18975903614457831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F-4482-892B-A4D27AD3D5FA}"/>
            </c:ext>
          </c:extLst>
        </c:ser>
        <c:ser>
          <c:idx val="1"/>
          <c:order val="1"/>
          <c:tx>
            <c:strRef>
              <c:f>Asesor!$L$53</c:f>
              <c:strCache>
                <c:ptCount val="1"/>
                <c:pt idx="0">
                  <c:v>max 1.6%</c:v>
                </c:pt>
              </c:strCache>
            </c:strRef>
          </c:tx>
          <c:spPr>
            <a:ln w="19050" cap="rnd" cmpd="sng" algn="ctr">
              <a:solidFill>
                <a:schemeClr val="accent4">
                  <a:tint val="86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tint val="77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Asesor!$M$51:$Q$51</c:f>
              <c:strCache>
                <c:ptCount val="5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</c:strCache>
            </c:strRef>
          </c:cat>
          <c:val>
            <c:numRef>
              <c:f>Asesor!$M$53:$Q$53</c:f>
              <c:numCache>
                <c:formatCode>0%</c:formatCode>
                <c:ptCount val="5"/>
                <c:pt idx="0">
                  <c:v>0</c:v>
                </c:pt>
                <c:pt idx="1">
                  <c:v>0.11428571428571428</c:v>
                </c:pt>
                <c:pt idx="2">
                  <c:v>0.26</c:v>
                </c:pt>
                <c:pt idx="3">
                  <c:v>0.29428571428571426</c:v>
                </c:pt>
                <c:pt idx="4">
                  <c:v>0.33433734939759036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F-4482-892B-A4D27AD3D5FA}"/>
            </c:ext>
          </c:extLst>
        </c:ser>
        <c:ser>
          <c:idx val="2"/>
          <c:order val="2"/>
          <c:tx>
            <c:strRef>
              <c:f>Asesor!$L$54</c:f>
              <c:strCache>
                <c:ptCount val="1"/>
                <c:pt idx="0">
                  <c:v>max 3.2%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86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Asesor!$M$51:$Q$51</c:f>
              <c:strCache>
                <c:ptCount val="5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</c:strCache>
            </c:strRef>
          </c:cat>
          <c:val>
            <c:numRef>
              <c:f>Asesor!$M$54:$Q$54</c:f>
              <c:numCache>
                <c:formatCode>0%</c:formatCode>
                <c:ptCount val="5"/>
                <c:pt idx="0">
                  <c:v>1.4285714285714285E-2</c:v>
                </c:pt>
                <c:pt idx="1">
                  <c:v>0.18571428571428572</c:v>
                </c:pt>
                <c:pt idx="2">
                  <c:v>0.2</c:v>
                </c:pt>
                <c:pt idx="3">
                  <c:v>0.26</c:v>
                </c:pt>
                <c:pt idx="4">
                  <c:v>0.33734939759036142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F-4482-892B-A4D27AD3D5FA}"/>
            </c:ext>
          </c:extLst>
        </c:ser>
        <c:ser>
          <c:idx val="3"/>
          <c:order val="3"/>
          <c:tx>
            <c:strRef>
              <c:f>Asesor!$L$55</c:f>
              <c:strCache>
                <c:ptCount val="1"/>
                <c:pt idx="0">
                  <c:v>max 9.1%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58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shade val="76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Asesor!$M$51:$Q$51</c:f>
              <c:strCache>
                <c:ptCount val="5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</c:strCache>
            </c:strRef>
          </c:cat>
          <c:val>
            <c:numRef>
              <c:f>Asesor!$M$55:$Q$55</c:f>
              <c:numCache>
                <c:formatCode>0%</c:formatCode>
                <c:ptCount val="5"/>
                <c:pt idx="0">
                  <c:v>6.8571428571428575E-2</c:v>
                </c:pt>
                <c:pt idx="1">
                  <c:v>0.13428571428571429</c:v>
                </c:pt>
                <c:pt idx="2">
                  <c:v>0.21428571428571427</c:v>
                </c:pt>
                <c:pt idx="3">
                  <c:v>0.19428571428571428</c:v>
                </c:pt>
                <c:pt idx="4">
                  <c:v>0.13554216867469879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F-4482-892B-A4D27AD3D5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3540703"/>
        <c:axId val="1448031743"/>
      </c:lineChart>
      <c:catAx>
        <c:axId val="104354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 cartera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031743"/>
        <c:crosses val="autoZero"/>
        <c:auto val="1"/>
        <c:lblAlgn val="ctr"/>
        <c:lblOffset val="100"/>
        <c:noMultiLvlLbl val="0"/>
      </c:catAx>
      <c:valAx>
        <c:axId val="144803174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435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 31 a 90 por tamaño de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Asesor!$L$52</c:f>
              <c:strCache>
                <c:ptCount val="1"/>
                <c:pt idx="0">
                  <c:v>max 0.7%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Asesor!$M$51:$R$51</c:f>
              <c:strCache>
                <c:ptCount val="6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  <c:pt idx="5">
                  <c:v>Q99m</c:v>
                </c:pt>
              </c:strCache>
            </c:strRef>
          </c:cat>
          <c:val>
            <c:numRef>
              <c:f>Asesor!$M$52:$R$52</c:f>
              <c:numCache>
                <c:formatCode>0%</c:formatCode>
                <c:ptCount val="6"/>
                <c:pt idx="0">
                  <c:v>0.70571428571428574</c:v>
                </c:pt>
                <c:pt idx="1">
                  <c:v>0.55714285714285716</c:v>
                </c:pt>
                <c:pt idx="2">
                  <c:v>0.3</c:v>
                </c:pt>
                <c:pt idx="3">
                  <c:v>0.24857142857142858</c:v>
                </c:pt>
                <c:pt idx="4">
                  <c:v>0.18975903614457831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7-40E4-9C04-E912B3EA21E3}"/>
            </c:ext>
          </c:extLst>
        </c:ser>
        <c:ser>
          <c:idx val="1"/>
          <c:order val="1"/>
          <c:tx>
            <c:strRef>
              <c:f>Asesor!$L$53</c:f>
              <c:strCache>
                <c:ptCount val="1"/>
                <c:pt idx="0">
                  <c:v>max 1.6%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Asesor!$M$51:$R$51</c:f>
              <c:strCache>
                <c:ptCount val="6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  <c:pt idx="5">
                  <c:v>Q99m</c:v>
                </c:pt>
              </c:strCache>
            </c:strRef>
          </c:cat>
          <c:val>
            <c:numRef>
              <c:f>Asesor!$M$53:$R$53</c:f>
              <c:numCache>
                <c:formatCode>0%</c:formatCode>
                <c:ptCount val="6"/>
                <c:pt idx="0">
                  <c:v>0</c:v>
                </c:pt>
                <c:pt idx="1">
                  <c:v>0.11428571428571428</c:v>
                </c:pt>
                <c:pt idx="2">
                  <c:v>0.26</c:v>
                </c:pt>
                <c:pt idx="3">
                  <c:v>0.29428571428571426</c:v>
                </c:pt>
                <c:pt idx="4">
                  <c:v>0.33433734939759036</c:v>
                </c:pt>
                <c:pt idx="5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7-40E4-9C04-E912B3EA21E3}"/>
            </c:ext>
          </c:extLst>
        </c:ser>
        <c:ser>
          <c:idx val="2"/>
          <c:order val="2"/>
          <c:tx>
            <c:strRef>
              <c:f>Asesor!$L$54</c:f>
              <c:strCache>
                <c:ptCount val="1"/>
                <c:pt idx="0">
                  <c:v>max 3.2%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Asesor!$M$51:$R$51</c:f>
              <c:strCache>
                <c:ptCount val="6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  <c:pt idx="5">
                  <c:v>Q99m</c:v>
                </c:pt>
              </c:strCache>
            </c:strRef>
          </c:cat>
          <c:val>
            <c:numRef>
              <c:f>Asesor!$M$54:$R$54</c:f>
              <c:numCache>
                <c:formatCode>0%</c:formatCode>
                <c:ptCount val="6"/>
                <c:pt idx="0">
                  <c:v>1.4285714285714285E-2</c:v>
                </c:pt>
                <c:pt idx="1">
                  <c:v>0.18571428571428572</c:v>
                </c:pt>
                <c:pt idx="2">
                  <c:v>0.2</c:v>
                </c:pt>
                <c:pt idx="3">
                  <c:v>0.26</c:v>
                </c:pt>
                <c:pt idx="4">
                  <c:v>0.33734939759036142</c:v>
                </c:pt>
                <c:pt idx="5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7-40E4-9C04-E912B3EA21E3}"/>
            </c:ext>
          </c:extLst>
        </c:ser>
        <c:ser>
          <c:idx val="3"/>
          <c:order val="3"/>
          <c:tx>
            <c:strRef>
              <c:f>Asesor!$L$55</c:f>
              <c:strCache>
                <c:ptCount val="1"/>
                <c:pt idx="0">
                  <c:v>max 9.1%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Asesor!$M$51:$R$51</c:f>
              <c:strCache>
                <c:ptCount val="6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  <c:pt idx="5">
                  <c:v>Q99m</c:v>
                </c:pt>
              </c:strCache>
            </c:strRef>
          </c:cat>
          <c:val>
            <c:numRef>
              <c:f>Asesor!$M$55:$R$55</c:f>
              <c:numCache>
                <c:formatCode>0%</c:formatCode>
                <c:ptCount val="6"/>
                <c:pt idx="0">
                  <c:v>6.8571428571428575E-2</c:v>
                </c:pt>
                <c:pt idx="1">
                  <c:v>0.13428571428571429</c:v>
                </c:pt>
                <c:pt idx="2">
                  <c:v>0.21428571428571427</c:v>
                </c:pt>
                <c:pt idx="3">
                  <c:v>0.19428571428571428</c:v>
                </c:pt>
                <c:pt idx="4">
                  <c:v>0.13554216867469879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7-40E4-9C04-E912B3EA21E3}"/>
            </c:ext>
          </c:extLst>
        </c:ser>
        <c:ser>
          <c:idx val="4"/>
          <c:order val="4"/>
          <c:tx>
            <c:strRef>
              <c:f>Asesor!$L$56</c:f>
              <c:strCache>
                <c:ptCount val="1"/>
                <c:pt idx="0">
                  <c:v>max 100%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Asesor!$M$51:$R$51</c:f>
              <c:strCache>
                <c:ptCount val="6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  <c:pt idx="5">
                  <c:v>Q99m</c:v>
                </c:pt>
              </c:strCache>
            </c:strRef>
          </c:cat>
          <c:val>
            <c:numRef>
              <c:f>Asesor!$M$56:$R$56</c:f>
              <c:numCache>
                <c:formatCode>0%</c:formatCode>
                <c:ptCount val="6"/>
                <c:pt idx="0">
                  <c:v>0.21142857142857144</c:v>
                </c:pt>
                <c:pt idx="1">
                  <c:v>8.5714285714285719E-3</c:v>
                </c:pt>
                <c:pt idx="2">
                  <c:v>2.5714285714285714E-2</c:v>
                </c:pt>
                <c:pt idx="3">
                  <c:v>2.8571428571428571E-3</c:v>
                </c:pt>
                <c:pt idx="4">
                  <c:v>3.0120481927710845E-3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7-40E4-9C04-E912B3EA21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43540703"/>
        <c:axId val="1448031743"/>
      </c:barChart>
      <c:catAx>
        <c:axId val="104354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 cartera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031743"/>
        <c:crosses val="autoZero"/>
        <c:auto val="1"/>
        <c:lblAlgn val="ctr"/>
        <c:lblOffset val="100"/>
        <c:noMultiLvlLbl val="0"/>
      </c:catAx>
      <c:valAx>
        <c:axId val="144803174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435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1200" b="1"/>
              <a:t>Clientes</a:t>
            </a:r>
            <a:r>
              <a:rPr lang="es-MX" sz="1200" b="1" baseline="0"/>
              <a:t> s</a:t>
            </a:r>
            <a:r>
              <a:rPr lang="es-MX" sz="1200" b="1"/>
              <a:t>in atraso</a:t>
            </a:r>
          </a:p>
        </c:rich>
      </c:tx>
      <c:layout>
        <c:manualLayout>
          <c:xMode val="edge"/>
          <c:yMode val="edge"/>
          <c:x val="0.37477766763649084"/>
          <c:y val="3.7200597275163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 experiencia'!$B$87</c:f>
              <c:strCache>
                <c:ptCount val="1"/>
                <c:pt idx="0">
                  <c:v>jul-23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experiencia'!$J$88:$J$94</c:f>
              <c:numCache>
                <c:formatCode>0.0%</c:formatCode>
                <c:ptCount val="7"/>
                <c:pt idx="0">
                  <c:v>0.92014315148133374</c:v>
                </c:pt>
                <c:pt idx="1">
                  <c:v>0.9160124176199238</c:v>
                </c:pt>
                <c:pt idx="2">
                  <c:v>0.92038822151894928</c:v>
                </c:pt>
                <c:pt idx="3">
                  <c:v>0.92914853516864493</c:v>
                </c:pt>
                <c:pt idx="4">
                  <c:v>0.93939829138900655</c:v>
                </c:pt>
                <c:pt idx="5">
                  <c:v>0.95236921716950373</c:v>
                </c:pt>
                <c:pt idx="6">
                  <c:v>0.96735101294888093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0-4852-94BE-E31976EB49C9}"/>
            </c:ext>
          </c:extLst>
        </c:ser>
        <c:ser>
          <c:idx val="1"/>
          <c:order val="1"/>
          <c:tx>
            <c:strRef>
              <c:f>'Def experiencia'!$B$95</c:f>
              <c:strCache>
                <c:ptCount val="1"/>
                <c:pt idx="0">
                  <c:v>ago-23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experiencia'!$J$96:$J$102</c:f>
              <c:numCache>
                <c:formatCode>0.0%</c:formatCode>
                <c:ptCount val="7"/>
                <c:pt idx="0">
                  <c:v>0.91194047119175026</c:v>
                </c:pt>
                <c:pt idx="1">
                  <c:v>0.90950886730235803</c:v>
                </c:pt>
                <c:pt idx="2">
                  <c:v>0.9160603955171529</c:v>
                </c:pt>
                <c:pt idx="3">
                  <c:v>0.92422854881729799</c:v>
                </c:pt>
                <c:pt idx="4">
                  <c:v>0.9351718108332413</c:v>
                </c:pt>
                <c:pt idx="5">
                  <c:v>0.94483964897884953</c:v>
                </c:pt>
                <c:pt idx="6">
                  <c:v>0.96236383483204624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0-4852-94BE-E31976EB49C9}"/>
            </c:ext>
          </c:extLst>
        </c:ser>
        <c:ser>
          <c:idx val="2"/>
          <c:order val="2"/>
          <c:tx>
            <c:strRef>
              <c:f>'Def experiencia'!$B$103</c:f>
              <c:strCache>
                <c:ptCount val="1"/>
                <c:pt idx="0">
                  <c:v>sep-23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experiencia'!$J$104:$J$110</c:f>
              <c:numCache>
                <c:formatCode>0.0%</c:formatCode>
                <c:ptCount val="7"/>
                <c:pt idx="0">
                  <c:v>0.91019882057726109</c:v>
                </c:pt>
                <c:pt idx="1">
                  <c:v>0.90961734347367196</c:v>
                </c:pt>
                <c:pt idx="2">
                  <c:v>0.91263513830926513</c:v>
                </c:pt>
                <c:pt idx="3">
                  <c:v>0.92506302506484628</c:v>
                </c:pt>
                <c:pt idx="4">
                  <c:v>0.93481475422641969</c:v>
                </c:pt>
                <c:pt idx="5">
                  <c:v>0.93992431086401484</c:v>
                </c:pt>
                <c:pt idx="6">
                  <c:v>0.96060280837731771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0-4852-94BE-E31976EB49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8986496"/>
        <c:axId val="809851056"/>
      </c:lineChart>
      <c:catAx>
        <c:axId val="161898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CICLOS 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851056"/>
        <c:crosses val="autoZero"/>
        <c:auto val="1"/>
        <c:lblAlgn val="ctr"/>
        <c:lblOffset val="100"/>
        <c:noMultiLvlLbl val="0"/>
      </c:catAx>
      <c:valAx>
        <c:axId val="8098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9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152293898954639"/>
          <c:y val="0.11974105710284445"/>
          <c:w val="0.43695412202090717"/>
          <c:h val="7.950585682090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MX"/>
              <a:t>CR 8 a 90 por tamaño de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Asesor!$L$104</c:f>
              <c:strCache>
                <c:ptCount val="1"/>
                <c:pt idx="0">
                  <c:v>max 0.7%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shade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Asesor!$M$103:$O$103</c:f>
              <c:strCache>
                <c:ptCount val="3"/>
                <c:pt idx="0">
                  <c:v>CH</c:v>
                </c:pt>
                <c:pt idx="1">
                  <c:v>M</c:v>
                </c:pt>
                <c:pt idx="2">
                  <c:v>G</c:v>
                </c:pt>
              </c:strCache>
            </c:strRef>
          </c:cat>
          <c:val>
            <c:numRef>
              <c:f>Asesor!$M$104:$O$104</c:f>
              <c:numCache>
                <c:formatCode>0%</c:formatCode>
                <c:ptCount val="3"/>
                <c:pt idx="0">
                  <c:v>0.3888888888888889</c:v>
                </c:pt>
                <c:pt idx="1">
                  <c:v>9.1428571428571428E-2</c:v>
                </c:pt>
                <c:pt idx="2">
                  <c:v>7.2289156626506021E-2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1-4453-BD96-2005DCB82C54}"/>
            </c:ext>
          </c:extLst>
        </c:ser>
        <c:ser>
          <c:idx val="1"/>
          <c:order val="1"/>
          <c:tx>
            <c:strRef>
              <c:f>Asesor!$L$105</c:f>
              <c:strCache>
                <c:ptCount val="1"/>
                <c:pt idx="0">
                  <c:v>max 4.7%</c:v>
                </c:pt>
              </c:strCache>
            </c:strRef>
          </c:tx>
          <c:spPr>
            <a:ln w="19050" cap="rnd" cmpd="sng" algn="ctr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tx1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Asesor!$M$103:$O$103</c:f>
              <c:strCache>
                <c:ptCount val="3"/>
                <c:pt idx="0">
                  <c:v>CH</c:v>
                </c:pt>
                <c:pt idx="1">
                  <c:v>M</c:v>
                </c:pt>
                <c:pt idx="2">
                  <c:v>G</c:v>
                </c:pt>
              </c:strCache>
            </c:strRef>
          </c:cat>
          <c:val>
            <c:numRef>
              <c:f>Asesor!$M$105:$O$105</c:f>
              <c:numCache>
                <c:formatCode>0%</c:formatCode>
                <c:ptCount val="3"/>
                <c:pt idx="0">
                  <c:v>0.2986111111111111</c:v>
                </c:pt>
                <c:pt idx="1">
                  <c:v>0.64142857142857146</c:v>
                </c:pt>
                <c:pt idx="2">
                  <c:v>0.71987951807228912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1-4453-BD96-2005DCB82C54}"/>
            </c:ext>
          </c:extLst>
        </c:ser>
        <c:ser>
          <c:idx val="2"/>
          <c:order val="2"/>
          <c:tx>
            <c:strRef>
              <c:f>Asesor!$L$106</c:f>
              <c:strCache>
                <c:ptCount val="1"/>
                <c:pt idx="0">
                  <c:v>&gt; 4.7%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tint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Asesor!$M$103:$O$103</c:f>
              <c:strCache>
                <c:ptCount val="3"/>
                <c:pt idx="0">
                  <c:v>CH</c:v>
                </c:pt>
                <c:pt idx="1">
                  <c:v>M</c:v>
                </c:pt>
                <c:pt idx="2">
                  <c:v>G</c:v>
                </c:pt>
              </c:strCache>
            </c:strRef>
          </c:cat>
          <c:val>
            <c:numRef>
              <c:f>Asesor!$M$106:$O$106</c:f>
              <c:numCache>
                <c:formatCode>0%</c:formatCode>
                <c:ptCount val="3"/>
                <c:pt idx="0">
                  <c:v>0.1076388888888889</c:v>
                </c:pt>
                <c:pt idx="1">
                  <c:v>0.19285714285714287</c:v>
                </c:pt>
                <c:pt idx="2">
                  <c:v>0.19277108433734941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3-4A0E-9120-5A13099AC8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3540703"/>
        <c:axId val="1448031743"/>
      </c:lineChart>
      <c:catAx>
        <c:axId val="104354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 cartera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031743"/>
        <c:crosses val="autoZero"/>
        <c:auto val="1"/>
        <c:lblAlgn val="ctr"/>
        <c:lblOffset val="100"/>
        <c:noMultiLvlLbl val="0"/>
      </c:catAx>
      <c:valAx>
        <c:axId val="144803174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435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MX"/>
              <a:t>CR 31 a 90 por tamaño de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Asesor!$J$62</c:f>
              <c:strCache>
                <c:ptCount val="1"/>
                <c:pt idx="0">
                  <c:v>max 1.6%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tint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Asesor!$K$61:$M$61</c:f>
              <c:strCache>
                <c:ptCount val="3"/>
                <c:pt idx="0">
                  <c:v>CH</c:v>
                </c:pt>
                <c:pt idx="1">
                  <c:v>M</c:v>
                </c:pt>
                <c:pt idx="2">
                  <c:v>G</c:v>
                </c:pt>
              </c:strCache>
            </c:strRef>
          </c:cat>
          <c:val>
            <c:numRef>
              <c:f>Asesor!$K$62:$M$62</c:f>
              <c:numCache>
                <c:formatCode>0%</c:formatCode>
                <c:ptCount val="3"/>
                <c:pt idx="0">
                  <c:v>0.63142857142857145</c:v>
                </c:pt>
                <c:pt idx="1">
                  <c:v>0.2742857142857143</c:v>
                </c:pt>
                <c:pt idx="2">
                  <c:v>0.18975903614457831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0-41B6-A0E4-848CE32706EC}"/>
            </c:ext>
          </c:extLst>
        </c:ser>
        <c:ser>
          <c:idx val="1"/>
          <c:order val="1"/>
          <c:tx>
            <c:strRef>
              <c:f>Asesor!$J$63</c:f>
              <c:strCache>
                <c:ptCount val="1"/>
                <c:pt idx="0">
                  <c:v>max 3.2%</c:v>
                </c:pt>
              </c:strCache>
            </c:strRef>
          </c:tx>
          <c:spPr>
            <a:ln w="19050" cap="rnd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Asesor!$K$61:$M$61</c:f>
              <c:strCache>
                <c:ptCount val="3"/>
                <c:pt idx="0">
                  <c:v>CH</c:v>
                </c:pt>
                <c:pt idx="1">
                  <c:v>M</c:v>
                </c:pt>
                <c:pt idx="2">
                  <c:v>G</c:v>
                </c:pt>
              </c:strCache>
            </c:strRef>
          </c:cat>
          <c:val>
            <c:numRef>
              <c:f>Asesor!$K$63:$M$63</c:f>
              <c:numCache>
                <c:formatCode>0%</c:formatCode>
                <c:ptCount val="3"/>
                <c:pt idx="0">
                  <c:v>0.15714285714285714</c:v>
                </c:pt>
                <c:pt idx="1">
                  <c:v>0.50714285714285712</c:v>
                </c:pt>
                <c:pt idx="2">
                  <c:v>0.67168674698795183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0-41B6-A0E4-848CE32706EC}"/>
            </c:ext>
          </c:extLst>
        </c:ser>
        <c:ser>
          <c:idx val="2"/>
          <c:order val="2"/>
          <c:tx>
            <c:strRef>
              <c:f>Asesor!$J$64</c:f>
              <c:strCache>
                <c:ptCount val="1"/>
                <c:pt idx="0">
                  <c:v>max 9.1%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shade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Asesor!$K$61:$M$61</c:f>
              <c:strCache>
                <c:ptCount val="3"/>
                <c:pt idx="0">
                  <c:v>CH</c:v>
                </c:pt>
                <c:pt idx="1">
                  <c:v>M</c:v>
                </c:pt>
                <c:pt idx="2">
                  <c:v>G</c:v>
                </c:pt>
              </c:strCache>
            </c:strRef>
          </c:cat>
          <c:val>
            <c:numRef>
              <c:f>Asesor!$K$64:$M$64</c:f>
              <c:numCache>
                <c:formatCode>0%</c:formatCode>
                <c:ptCount val="3"/>
                <c:pt idx="0">
                  <c:v>0.10142857142857142</c:v>
                </c:pt>
                <c:pt idx="1">
                  <c:v>0.20428571428571429</c:v>
                </c:pt>
                <c:pt idx="2">
                  <c:v>0.13554216867469879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0-41B6-A0E4-848CE32706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3540703"/>
        <c:axId val="1448031743"/>
      </c:lineChart>
      <c:catAx>
        <c:axId val="104354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 cartera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031743"/>
        <c:crosses val="autoZero"/>
        <c:auto val="1"/>
        <c:lblAlgn val="ctr"/>
        <c:lblOffset val="100"/>
        <c:noMultiLvlLbl val="0"/>
      </c:catAx>
      <c:valAx>
        <c:axId val="144803174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435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1600"/>
              <a:t>%CR</a:t>
            </a:r>
            <a:r>
              <a:rPr lang="es-MX" sz="1600" baseline="0"/>
              <a:t> 31 a 90 último mes</a:t>
            </a:r>
            <a:endParaRPr lang="es-MX" sz="1600"/>
          </a:p>
        </c:rich>
      </c:tx>
      <c:layout>
        <c:manualLayout>
          <c:xMode val="edge"/>
          <c:yMode val="edge"/>
          <c:x val="0.3011248906386701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28248031496063"/>
          <c:w val="0.87232174103237092"/>
          <c:h val="0.594960994459026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Asesor!$D$123</c:f>
              <c:strCache>
                <c:ptCount val="1"/>
                <c:pt idx="0">
                  <c:v>Q40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Asesor!$C$124:$C$127</c:f>
              <c:strCache>
                <c:ptCount val="4"/>
                <c:pt idx="0">
                  <c:v>a.3m</c:v>
                </c:pt>
                <c:pt idx="1">
                  <c:v>a.6m</c:v>
                </c:pt>
                <c:pt idx="2">
                  <c:v>a.9m</c:v>
                </c:pt>
                <c:pt idx="3">
                  <c:v>10+</c:v>
                </c:pt>
              </c:strCache>
            </c:strRef>
          </c:cat>
          <c:val>
            <c:numRef>
              <c:f>Asesor!$D$124:$D$127</c:f>
              <c:numCache>
                <c:formatCode>0%</c:formatCode>
                <c:ptCount val="4"/>
                <c:pt idx="0">
                  <c:v>0.86868686868686873</c:v>
                </c:pt>
                <c:pt idx="1">
                  <c:v>0.69736842105263153</c:v>
                </c:pt>
                <c:pt idx="2">
                  <c:v>0.48062015503875971</c:v>
                </c:pt>
                <c:pt idx="3">
                  <c:v>0.30424710424710427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F-4359-B5C1-F36452A0D9FA}"/>
            </c:ext>
          </c:extLst>
        </c:ser>
        <c:ser>
          <c:idx val="1"/>
          <c:order val="1"/>
          <c:tx>
            <c:strRef>
              <c:f>Asesor!$E$123</c:f>
              <c:strCache>
                <c:ptCount val="1"/>
                <c:pt idx="0">
                  <c:v>Q60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Asesor!$C$124:$C$127</c:f>
              <c:strCache>
                <c:ptCount val="4"/>
                <c:pt idx="0">
                  <c:v>a.3m</c:v>
                </c:pt>
                <c:pt idx="1">
                  <c:v>a.6m</c:v>
                </c:pt>
                <c:pt idx="2">
                  <c:v>a.9m</c:v>
                </c:pt>
                <c:pt idx="3">
                  <c:v>10+</c:v>
                </c:pt>
              </c:strCache>
            </c:strRef>
          </c:cat>
          <c:val>
            <c:numRef>
              <c:f>Asesor!$E$124:$E$127</c:f>
              <c:numCache>
                <c:formatCode>0%</c:formatCode>
                <c:ptCount val="4"/>
                <c:pt idx="0">
                  <c:v>5.0505050505050504E-2</c:v>
                </c:pt>
                <c:pt idx="1">
                  <c:v>9.6491228070175433E-2</c:v>
                </c:pt>
                <c:pt idx="2">
                  <c:v>0.13178294573643412</c:v>
                </c:pt>
                <c:pt idx="3">
                  <c:v>0.2362934362934363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F-4359-B5C1-F36452A0D9FA}"/>
            </c:ext>
          </c:extLst>
        </c:ser>
        <c:ser>
          <c:idx val="2"/>
          <c:order val="2"/>
          <c:tx>
            <c:strRef>
              <c:f>Asesor!$F$123</c:f>
              <c:strCache>
                <c:ptCount val="1"/>
                <c:pt idx="0">
                  <c:v>Q80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Asesor!$C$124:$C$127</c:f>
              <c:strCache>
                <c:ptCount val="4"/>
                <c:pt idx="0">
                  <c:v>a.3m</c:v>
                </c:pt>
                <c:pt idx="1">
                  <c:v>a.6m</c:v>
                </c:pt>
                <c:pt idx="2">
                  <c:v>a.9m</c:v>
                </c:pt>
                <c:pt idx="3">
                  <c:v>10+</c:v>
                </c:pt>
              </c:strCache>
            </c:strRef>
          </c:cat>
          <c:val>
            <c:numRef>
              <c:f>Asesor!$F$124:$F$127</c:f>
              <c:numCache>
                <c:formatCode>0%</c:formatCode>
                <c:ptCount val="4"/>
                <c:pt idx="0">
                  <c:v>4.0404040404040407E-2</c:v>
                </c:pt>
                <c:pt idx="1">
                  <c:v>0.13596491228070176</c:v>
                </c:pt>
                <c:pt idx="2">
                  <c:v>0.17829457364341086</c:v>
                </c:pt>
                <c:pt idx="3">
                  <c:v>0.22548262548262549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F-4359-B5C1-F36452A0D9FA}"/>
            </c:ext>
          </c:extLst>
        </c:ser>
        <c:ser>
          <c:idx val="3"/>
          <c:order val="3"/>
          <c:tx>
            <c:strRef>
              <c:f>Asesor!$G$123</c:f>
              <c:strCache>
                <c:ptCount val="1"/>
                <c:pt idx="0">
                  <c:v>Q95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Asesor!$C$124:$C$127</c:f>
              <c:strCache>
                <c:ptCount val="4"/>
                <c:pt idx="0">
                  <c:v>a.3m</c:v>
                </c:pt>
                <c:pt idx="1">
                  <c:v>a.6m</c:v>
                </c:pt>
                <c:pt idx="2">
                  <c:v>a.9m</c:v>
                </c:pt>
                <c:pt idx="3">
                  <c:v>10+</c:v>
                </c:pt>
              </c:strCache>
            </c:strRef>
          </c:cat>
          <c:val>
            <c:numRef>
              <c:f>Asesor!$G$124:$G$127</c:f>
              <c:numCache>
                <c:formatCode>0%</c:formatCode>
                <c:ptCount val="4"/>
                <c:pt idx="0">
                  <c:v>2.0202020202020204E-2</c:v>
                </c:pt>
                <c:pt idx="1">
                  <c:v>5.701754385964912E-2</c:v>
                </c:pt>
                <c:pt idx="2">
                  <c:v>0.17829457364341086</c:v>
                </c:pt>
                <c:pt idx="3">
                  <c:v>0.17297297297297298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F-4359-B5C1-F36452A0D9FA}"/>
            </c:ext>
          </c:extLst>
        </c:ser>
        <c:ser>
          <c:idx val="4"/>
          <c:order val="4"/>
          <c:tx>
            <c:strRef>
              <c:f>Asesor!$H$123</c:f>
              <c:strCache>
                <c:ptCount val="1"/>
                <c:pt idx="0">
                  <c:v>Q99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Asesor!$C$124:$C$127</c:f>
              <c:strCache>
                <c:ptCount val="4"/>
                <c:pt idx="0">
                  <c:v>a.3m</c:v>
                </c:pt>
                <c:pt idx="1">
                  <c:v>a.6m</c:v>
                </c:pt>
                <c:pt idx="2">
                  <c:v>a.9m</c:v>
                </c:pt>
                <c:pt idx="3">
                  <c:v>10+</c:v>
                </c:pt>
              </c:strCache>
            </c:strRef>
          </c:cat>
          <c:val>
            <c:numRef>
              <c:f>Asesor!$H$124:$H$127</c:f>
              <c:numCache>
                <c:formatCode>0%</c:formatCode>
                <c:ptCount val="4"/>
                <c:pt idx="0">
                  <c:v>2.0202020202020204E-2</c:v>
                </c:pt>
                <c:pt idx="1">
                  <c:v>1.3157894736842105E-2</c:v>
                </c:pt>
                <c:pt idx="2">
                  <c:v>3.1007751937984496E-2</c:v>
                </c:pt>
                <c:pt idx="3">
                  <c:v>6.1003861003861001E-2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F-4359-B5C1-F36452A0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100"/>
        <c:axId val="639584880"/>
        <c:axId val="598382048"/>
      </c:barChart>
      <c:catAx>
        <c:axId val="63958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Antigüedad del</a:t>
                </a:r>
                <a:r>
                  <a:rPr lang="es-MX" baseline="0"/>
                  <a:t> asesor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0.35507524059492562"/>
              <c:y val="0.9120370370370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382048"/>
        <c:crosses val="autoZero"/>
        <c:auto val="1"/>
        <c:lblAlgn val="ctr"/>
        <c:lblOffset val="100"/>
        <c:noMultiLvlLbl val="0"/>
      </c:catAx>
      <c:valAx>
        <c:axId val="5983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95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512773403324583"/>
          <c:y val="0.12692147856517935"/>
          <c:w val="0.4176929133858267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1400"/>
              <a:t>%CR</a:t>
            </a:r>
            <a:r>
              <a:rPr lang="es-MX" sz="1400" baseline="0"/>
              <a:t> 31 a 90 - Promedio 3 meses</a:t>
            </a:r>
            <a:endParaRPr lang="es-MX" sz="1400"/>
          </a:p>
        </c:rich>
      </c:tx>
      <c:layout>
        <c:manualLayout>
          <c:xMode val="edge"/>
          <c:yMode val="edge"/>
          <c:x val="0.176124890638670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28248031496063"/>
          <c:w val="0.87232174103237092"/>
          <c:h val="0.594960994459026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Asesor!$E$159</c:f>
              <c:strCache>
                <c:ptCount val="1"/>
                <c:pt idx="0">
                  <c:v>Q40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Asesor!$D$160:$D$163</c:f>
              <c:strCache>
                <c:ptCount val="4"/>
                <c:pt idx="0">
                  <c:v>a.3m</c:v>
                </c:pt>
                <c:pt idx="1">
                  <c:v>b.6m</c:v>
                </c:pt>
                <c:pt idx="2">
                  <c:v>c.9m</c:v>
                </c:pt>
                <c:pt idx="3">
                  <c:v>d.10+</c:v>
                </c:pt>
              </c:strCache>
            </c:strRef>
          </c:cat>
          <c:val>
            <c:numRef>
              <c:f>Asesor!$E$160:$E$163</c:f>
              <c:numCache>
                <c:formatCode>0%</c:formatCode>
                <c:ptCount val="4"/>
                <c:pt idx="0">
                  <c:v>0.7807017543859649</c:v>
                </c:pt>
                <c:pt idx="1">
                  <c:v>0.47286821705426357</c:v>
                </c:pt>
                <c:pt idx="2">
                  <c:v>0.34196891191709844</c:v>
                </c:pt>
                <c:pt idx="3">
                  <c:v>0.27883742052679383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F-4216-9F15-FC27A77362E3}"/>
            </c:ext>
          </c:extLst>
        </c:ser>
        <c:ser>
          <c:idx val="1"/>
          <c:order val="1"/>
          <c:tx>
            <c:strRef>
              <c:f>Asesor!$F$159</c:f>
              <c:strCache>
                <c:ptCount val="1"/>
                <c:pt idx="0">
                  <c:v>Q60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Asesor!$D$160:$D$163</c:f>
              <c:strCache>
                <c:ptCount val="4"/>
                <c:pt idx="0">
                  <c:v>a.3m</c:v>
                </c:pt>
                <c:pt idx="1">
                  <c:v>b.6m</c:v>
                </c:pt>
                <c:pt idx="2">
                  <c:v>c.9m</c:v>
                </c:pt>
                <c:pt idx="3">
                  <c:v>d.10+</c:v>
                </c:pt>
              </c:strCache>
            </c:strRef>
          </c:cat>
          <c:val>
            <c:numRef>
              <c:f>Asesor!$F$160:$F$163</c:f>
              <c:numCache>
                <c:formatCode>0%</c:formatCode>
                <c:ptCount val="4"/>
                <c:pt idx="0">
                  <c:v>0.10087719298245613</c:v>
                </c:pt>
                <c:pt idx="1">
                  <c:v>0.18604651162790697</c:v>
                </c:pt>
                <c:pt idx="2">
                  <c:v>0.21761658031088082</c:v>
                </c:pt>
                <c:pt idx="3">
                  <c:v>0.23160762942779292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F-4216-9F15-FC27A77362E3}"/>
            </c:ext>
          </c:extLst>
        </c:ser>
        <c:ser>
          <c:idx val="2"/>
          <c:order val="2"/>
          <c:tx>
            <c:strRef>
              <c:f>Asesor!$G$159</c:f>
              <c:strCache>
                <c:ptCount val="1"/>
                <c:pt idx="0">
                  <c:v>Q80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Asesor!$D$160:$D$163</c:f>
              <c:strCache>
                <c:ptCount val="4"/>
                <c:pt idx="0">
                  <c:v>a.3m</c:v>
                </c:pt>
                <c:pt idx="1">
                  <c:v>b.6m</c:v>
                </c:pt>
                <c:pt idx="2">
                  <c:v>c.9m</c:v>
                </c:pt>
                <c:pt idx="3">
                  <c:v>d.10+</c:v>
                </c:pt>
              </c:strCache>
            </c:strRef>
          </c:cat>
          <c:val>
            <c:numRef>
              <c:f>Asesor!$G$160:$G$163</c:f>
              <c:numCache>
                <c:formatCode>0%</c:formatCode>
                <c:ptCount val="4"/>
                <c:pt idx="0">
                  <c:v>7.0175438596491224E-2</c:v>
                </c:pt>
                <c:pt idx="1">
                  <c:v>0.16279069767441862</c:v>
                </c:pt>
                <c:pt idx="2">
                  <c:v>0.21243523316062177</c:v>
                </c:pt>
                <c:pt idx="3">
                  <c:v>0.24432334241598547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F-4216-9F15-FC27A77362E3}"/>
            </c:ext>
          </c:extLst>
        </c:ser>
        <c:ser>
          <c:idx val="3"/>
          <c:order val="3"/>
          <c:tx>
            <c:strRef>
              <c:f>Asesor!$H$159</c:f>
              <c:strCache>
                <c:ptCount val="1"/>
                <c:pt idx="0">
                  <c:v>Q95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Asesor!$D$160:$D$163</c:f>
              <c:strCache>
                <c:ptCount val="4"/>
                <c:pt idx="0">
                  <c:v>a.3m</c:v>
                </c:pt>
                <c:pt idx="1">
                  <c:v>b.6m</c:v>
                </c:pt>
                <c:pt idx="2">
                  <c:v>c.9m</c:v>
                </c:pt>
                <c:pt idx="3">
                  <c:v>d.10+</c:v>
                </c:pt>
              </c:strCache>
            </c:strRef>
          </c:cat>
          <c:val>
            <c:numRef>
              <c:f>Asesor!$H$160:$H$163</c:f>
              <c:numCache>
                <c:formatCode>0%</c:formatCode>
                <c:ptCount val="4"/>
                <c:pt idx="0">
                  <c:v>3.9473684210526314E-2</c:v>
                </c:pt>
                <c:pt idx="1">
                  <c:v>0.17054263565891473</c:v>
                </c:pt>
                <c:pt idx="2">
                  <c:v>0.20725388601036268</c:v>
                </c:pt>
                <c:pt idx="3">
                  <c:v>0.17347865576748411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F-4216-9F15-FC27A77362E3}"/>
            </c:ext>
          </c:extLst>
        </c:ser>
        <c:ser>
          <c:idx val="4"/>
          <c:order val="4"/>
          <c:tx>
            <c:strRef>
              <c:f>Asesor!$I$159</c:f>
              <c:strCache>
                <c:ptCount val="1"/>
                <c:pt idx="0">
                  <c:v>Q99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Asesor!$D$160:$D$163</c:f>
              <c:strCache>
                <c:ptCount val="4"/>
                <c:pt idx="0">
                  <c:v>a.3m</c:v>
                </c:pt>
                <c:pt idx="1">
                  <c:v>b.6m</c:v>
                </c:pt>
                <c:pt idx="2">
                  <c:v>c.9m</c:v>
                </c:pt>
                <c:pt idx="3">
                  <c:v>d.10+</c:v>
                </c:pt>
              </c:strCache>
            </c:strRef>
          </c:cat>
          <c:val>
            <c:numRef>
              <c:f>Asesor!$I$160:$I$163</c:f>
              <c:numCache>
                <c:formatCode>0%</c:formatCode>
                <c:ptCount val="4"/>
                <c:pt idx="0">
                  <c:v>8.771929824561403E-3</c:v>
                </c:pt>
                <c:pt idx="1">
                  <c:v>7.7519379844961239E-3</c:v>
                </c:pt>
                <c:pt idx="2">
                  <c:v>2.072538860103627E-2</c:v>
                </c:pt>
                <c:pt idx="3">
                  <c:v>7.1752951861943692E-2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BF-4216-9F15-FC27A773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100"/>
        <c:axId val="639584880"/>
        <c:axId val="598382048"/>
      </c:barChart>
      <c:catAx>
        <c:axId val="63958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Antigüedad del</a:t>
                </a:r>
                <a:r>
                  <a:rPr lang="es-MX" baseline="0"/>
                  <a:t> asesor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0.35507524059492562"/>
              <c:y val="0.9120370370370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382048"/>
        <c:crosses val="autoZero"/>
        <c:auto val="1"/>
        <c:lblAlgn val="ctr"/>
        <c:lblOffset val="100"/>
        <c:noMultiLvlLbl val="0"/>
      </c:catAx>
      <c:valAx>
        <c:axId val="5983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95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512773403324583"/>
          <c:y val="0.12692147856517935"/>
          <c:w val="0.4176929133858267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1400"/>
              <a:t>%CR</a:t>
            </a:r>
            <a:r>
              <a:rPr lang="es-MX" sz="1400" baseline="0"/>
              <a:t> 31 a 90 - Promedio 6 meses</a:t>
            </a:r>
            <a:endParaRPr lang="es-MX" sz="1400"/>
          </a:p>
        </c:rich>
      </c:tx>
      <c:layout>
        <c:manualLayout>
          <c:xMode val="edge"/>
          <c:yMode val="edge"/>
          <c:x val="0.2289026684164479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28248031496063"/>
          <c:w val="0.87232174103237092"/>
          <c:h val="0.594960994459026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Asesor!$S$159</c:f>
              <c:strCache>
                <c:ptCount val="1"/>
                <c:pt idx="0">
                  <c:v>Q40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Asesor!$R$161:$R$163</c:f>
              <c:strCache>
                <c:ptCount val="3"/>
                <c:pt idx="0">
                  <c:v>b.6m</c:v>
                </c:pt>
                <c:pt idx="1">
                  <c:v>c.9m</c:v>
                </c:pt>
                <c:pt idx="2">
                  <c:v>d.10+</c:v>
                </c:pt>
              </c:strCache>
            </c:strRef>
          </c:cat>
          <c:val>
            <c:numRef>
              <c:f>Asesor!$S$161:$S$163</c:f>
              <c:numCache>
                <c:formatCode>0%</c:formatCode>
                <c:ptCount val="3"/>
                <c:pt idx="0">
                  <c:v>0.47286821705426357</c:v>
                </c:pt>
                <c:pt idx="1">
                  <c:v>0.34715025906735753</c:v>
                </c:pt>
                <c:pt idx="2">
                  <c:v>0.28792007266121705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7-4449-BD87-78B076EE7DAA}"/>
            </c:ext>
          </c:extLst>
        </c:ser>
        <c:ser>
          <c:idx val="1"/>
          <c:order val="1"/>
          <c:tx>
            <c:strRef>
              <c:f>Asesor!$T$159</c:f>
              <c:strCache>
                <c:ptCount val="1"/>
                <c:pt idx="0">
                  <c:v>Q60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Asesor!$R$161:$R$163</c:f>
              <c:strCache>
                <c:ptCount val="3"/>
                <c:pt idx="0">
                  <c:v>b.6m</c:v>
                </c:pt>
                <c:pt idx="1">
                  <c:v>c.9m</c:v>
                </c:pt>
                <c:pt idx="2">
                  <c:v>d.10+</c:v>
                </c:pt>
              </c:strCache>
            </c:strRef>
          </c:cat>
          <c:val>
            <c:numRef>
              <c:f>Asesor!$T$161:$T$163</c:f>
              <c:numCache>
                <c:formatCode>0%</c:formatCode>
                <c:ptCount val="3"/>
                <c:pt idx="0">
                  <c:v>0.15503875968992248</c:v>
                </c:pt>
                <c:pt idx="1">
                  <c:v>0.19689119170984457</c:v>
                </c:pt>
                <c:pt idx="2">
                  <c:v>0.18346957311534967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7-4449-BD87-78B076EE7DAA}"/>
            </c:ext>
          </c:extLst>
        </c:ser>
        <c:ser>
          <c:idx val="2"/>
          <c:order val="2"/>
          <c:tx>
            <c:strRef>
              <c:f>Asesor!$U$159</c:f>
              <c:strCache>
                <c:ptCount val="1"/>
                <c:pt idx="0">
                  <c:v>Q80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Asesor!$R$161:$R$163</c:f>
              <c:strCache>
                <c:ptCount val="3"/>
                <c:pt idx="0">
                  <c:v>b.6m</c:v>
                </c:pt>
                <c:pt idx="1">
                  <c:v>c.9m</c:v>
                </c:pt>
                <c:pt idx="2">
                  <c:v>d.10+</c:v>
                </c:pt>
              </c:strCache>
            </c:strRef>
          </c:cat>
          <c:val>
            <c:numRef>
              <c:f>Asesor!$U$161:$U$163</c:f>
              <c:numCache>
                <c:formatCode>0%</c:formatCode>
                <c:ptCount val="3"/>
                <c:pt idx="0">
                  <c:v>0.13953488372093023</c:v>
                </c:pt>
                <c:pt idx="1">
                  <c:v>0.18134715025906736</c:v>
                </c:pt>
                <c:pt idx="2">
                  <c:v>0.23796548592188918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B7-4449-BD87-78B076EE7DAA}"/>
            </c:ext>
          </c:extLst>
        </c:ser>
        <c:ser>
          <c:idx val="3"/>
          <c:order val="3"/>
          <c:tx>
            <c:strRef>
              <c:f>Asesor!$V$159</c:f>
              <c:strCache>
                <c:ptCount val="1"/>
                <c:pt idx="0">
                  <c:v>Q95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Asesor!$R$161:$R$163</c:f>
              <c:strCache>
                <c:ptCount val="3"/>
                <c:pt idx="0">
                  <c:v>b.6m</c:v>
                </c:pt>
                <c:pt idx="1">
                  <c:v>c.9m</c:v>
                </c:pt>
                <c:pt idx="2">
                  <c:v>d.10+</c:v>
                </c:pt>
              </c:strCache>
            </c:strRef>
          </c:cat>
          <c:val>
            <c:numRef>
              <c:f>Asesor!$V$161:$V$163</c:f>
              <c:numCache>
                <c:formatCode>0%</c:formatCode>
                <c:ptCount val="3"/>
                <c:pt idx="0">
                  <c:v>0.22480620155038761</c:v>
                </c:pt>
                <c:pt idx="1">
                  <c:v>0.25388601036269431</c:v>
                </c:pt>
                <c:pt idx="2">
                  <c:v>0.21889191643960038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7-4449-BD87-78B076EE7DAA}"/>
            </c:ext>
          </c:extLst>
        </c:ser>
        <c:ser>
          <c:idx val="4"/>
          <c:order val="4"/>
          <c:tx>
            <c:strRef>
              <c:f>Asesor!$W$159</c:f>
              <c:strCache>
                <c:ptCount val="1"/>
                <c:pt idx="0">
                  <c:v>Q99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Asesor!$R$161:$R$163</c:f>
              <c:strCache>
                <c:ptCount val="3"/>
                <c:pt idx="0">
                  <c:v>b.6m</c:v>
                </c:pt>
                <c:pt idx="1">
                  <c:v>c.9m</c:v>
                </c:pt>
                <c:pt idx="2">
                  <c:v>d.10+</c:v>
                </c:pt>
              </c:strCache>
            </c:strRef>
          </c:cat>
          <c:val>
            <c:numRef>
              <c:f>Asesor!$W$161:$W$163</c:f>
              <c:numCache>
                <c:formatCode>0%</c:formatCode>
                <c:ptCount val="3"/>
                <c:pt idx="0">
                  <c:v>7.7519379844961239E-3</c:v>
                </c:pt>
                <c:pt idx="1">
                  <c:v>2.072538860103627E-2</c:v>
                </c:pt>
                <c:pt idx="2">
                  <c:v>7.1752951861943692E-2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B7-4449-BD87-78B076EE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100"/>
        <c:axId val="639584880"/>
        <c:axId val="598382048"/>
      </c:barChart>
      <c:catAx>
        <c:axId val="63958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Antigüedad del</a:t>
                </a:r>
                <a:r>
                  <a:rPr lang="es-MX" baseline="0"/>
                  <a:t> asesor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0.35507524059492562"/>
              <c:y val="0.91203703703703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8382048"/>
        <c:crosses val="autoZero"/>
        <c:auto val="1"/>
        <c:lblAlgn val="ctr"/>
        <c:lblOffset val="100"/>
        <c:noMultiLvlLbl val="0"/>
      </c:catAx>
      <c:valAx>
        <c:axId val="5983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95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512773403324583"/>
          <c:y val="0.12692147856517935"/>
          <c:w val="0.4176929133858267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Asesor!$E$192</c:f>
              <c:strCache>
                <c:ptCount val="1"/>
                <c:pt idx="0">
                  <c:v>a.3m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Asesor!$D$193:$D$195</c:f>
              <c:strCache>
                <c:ptCount val="3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</c:strCache>
            </c:strRef>
          </c:cat>
          <c:val>
            <c:numRef>
              <c:f>Asesor!$E$193:$E$195</c:f>
              <c:numCache>
                <c:formatCode>0%</c:formatCode>
                <c:ptCount val="3"/>
                <c:pt idx="0">
                  <c:v>5.8156028368794327E-2</c:v>
                </c:pt>
                <c:pt idx="1">
                  <c:v>5.730659025787966E-2</c:v>
                </c:pt>
                <c:pt idx="2">
                  <c:v>5.1873198847262249E-2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3-4199-8714-AD21395E7842}"/>
            </c:ext>
          </c:extLst>
        </c:ser>
        <c:ser>
          <c:idx val="1"/>
          <c:order val="1"/>
          <c:tx>
            <c:strRef>
              <c:f>Asesor!$F$192</c:f>
              <c:strCache>
                <c:ptCount val="1"/>
                <c:pt idx="0">
                  <c:v>a.6m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Asesor!$D$193:$D$195</c:f>
              <c:strCache>
                <c:ptCount val="3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</c:strCache>
            </c:strRef>
          </c:cat>
          <c:val>
            <c:numRef>
              <c:f>Asesor!$F$193:$F$195</c:f>
              <c:numCache>
                <c:formatCode>0%</c:formatCode>
                <c:ptCount val="3"/>
                <c:pt idx="0">
                  <c:v>0.13191489361702127</c:v>
                </c:pt>
                <c:pt idx="1">
                  <c:v>0.13037249283667621</c:v>
                </c:pt>
                <c:pt idx="2">
                  <c:v>0.12680115273775217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3-4199-8714-AD21395E7842}"/>
            </c:ext>
          </c:extLst>
        </c:ser>
        <c:ser>
          <c:idx val="2"/>
          <c:order val="2"/>
          <c:tx>
            <c:strRef>
              <c:f>Asesor!$G$192</c:f>
              <c:strCache>
                <c:ptCount val="1"/>
                <c:pt idx="0">
                  <c:v>a.9m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Asesor!$D$193:$D$195</c:f>
              <c:strCache>
                <c:ptCount val="3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</c:strCache>
            </c:strRef>
          </c:cat>
          <c:val>
            <c:numRef>
              <c:f>Asesor!$G$193:$G$195</c:f>
              <c:numCache>
                <c:formatCode>0%</c:formatCode>
                <c:ptCount val="3"/>
                <c:pt idx="0">
                  <c:v>7.3758865248226946E-2</c:v>
                </c:pt>
                <c:pt idx="1">
                  <c:v>7.4498567335243557E-2</c:v>
                </c:pt>
                <c:pt idx="2">
                  <c:v>7.2046109510086456E-2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3-4199-8714-AD21395E7842}"/>
            </c:ext>
          </c:extLst>
        </c:ser>
        <c:ser>
          <c:idx val="3"/>
          <c:order val="3"/>
          <c:tx>
            <c:strRef>
              <c:f>Asesor!$H$192</c:f>
              <c:strCache>
                <c:ptCount val="1"/>
                <c:pt idx="0">
                  <c:v>b.10a12m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Asesor!$D$193:$D$195</c:f>
              <c:strCache>
                <c:ptCount val="3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</c:strCache>
            </c:strRef>
          </c:cat>
          <c:val>
            <c:numRef>
              <c:f>Asesor!$H$193:$H$195</c:f>
              <c:numCache>
                <c:formatCode>0%</c:formatCode>
                <c:ptCount val="3"/>
                <c:pt idx="0">
                  <c:v>0.10921985815602837</c:v>
                </c:pt>
                <c:pt idx="1">
                  <c:v>0.10888252148997135</c:v>
                </c:pt>
                <c:pt idx="2">
                  <c:v>0.11527377521613832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3-4199-8714-AD21395E7842}"/>
            </c:ext>
          </c:extLst>
        </c:ser>
        <c:ser>
          <c:idx val="4"/>
          <c:order val="4"/>
          <c:tx>
            <c:strRef>
              <c:f>Asesor!$I$192</c:f>
              <c:strCache>
                <c:ptCount val="1"/>
                <c:pt idx="0">
                  <c:v>c.13a36m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Asesor!$D$193:$D$195</c:f>
              <c:strCache>
                <c:ptCount val="3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</c:strCache>
            </c:strRef>
          </c:cat>
          <c:val>
            <c:numRef>
              <c:f>Asesor!$I$193:$I$195</c:f>
              <c:numCache>
                <c:formatCode>0%</c:formatCode>
                <c:ptCount val="3"/>
                <c:pt idx="0">
                  <c:v>0.14184397163120568</c:v>
                </c:pt>
                <c:pt idx="1">
                  <c:v>0.14183381088825214</c:v>
                </c:pt>
                <c:pt idx="2">
                  <c:v>0.14121037463976946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3-4199-8714-AD21395E7842}"/>
            </c:ext>
          </c:extLst>
        </c:ser>
        <c:ser>
          <c:idx val="5"/>
          <c:order val="5"/>
          <c:tx>
            <c:strRef>
              <c:f>Asesor!$J$192</c:f>
              <c:strCache>
                <c:ptCount val="1"/>
                <c:pt idx="0">
                  <c:v>d.37a72m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Asesor!$D$193:$D$195</c:f>
              <c:strCache>
                <c:ptCount val="3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</c:strCache>
            </c:strRef>
          </c:cat>
          <c:val>
            <c:numRef>
              <c:f>Asesor!$J$193:$J$195</c:f>
              <c:numCache>
                <c:formatCode>0%</c:formatCode>
                <c:ptCount val="3"/>
                <c:pt idx="0">
                  <c:v>0.13758865248226951</c:v>
                </c:pt>
                <c:pt idx="1">
                  <c:v>0.13610315186246419</c:v>
                </c:pt>
                <c:pt idx="2">
                  <c:v>0.14121037463976946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3-4199-8714-AD21395E7842}"/>
            </c:ext>
          </c:extLst>
        </c:ser>
        <c:ser>
          <c:idx val="6"/>
          <c:order val="6"/>
          <c:tx>
            <c:strRef>
              <c:f>Asesor!$K$192</c:f>
              <c:strCache>
                <c:ptCount val="1"/>
                <c:pt idx="0">
                  <c:v>e.73m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Asesor!$D$193:$D$195</c:f>
              <c:strCache>
                <c:ptCount val="3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</c:strCache>
            </c:strRef>
          </c:cat>
          <c:val>
            <c:numRef>
              <c:f>Asesor!$K$193:$K$195</c:f>
              <c:numCache>
                <c:formatCode>0%</c:formatCode>
                <c:ptCount val="3"/>
                <c:pt idx="0">
                  <c:v>0.3475177304964539</c:v>
                </c:pt>
                <c:pt idx="1">
                  <c:v>0.35100286532951291</c:v>
                </c:pt>
                <c:pt idx="2">
                  <c:v>0.35158501440922191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3-4199-8714-AD21395E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696032"/>
        <c:axId val="469480383"/>
      </c:barChart>
      <c:catAx>
        <c:axId val="6426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9480383"/>
        <c:crosses val="autoZero"/>
        <c:auto val="1"/>
        <c:lblAlgn val="ctr"/>
        <c:lblOffset val="100"/>
        <c:noMultiLvlLbl val="0"/>
      </c:catAx>
      <c:valAx>
        <c:axId val="4694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6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1"/>
              <a:t>CR 1 a 7</a:t>
            </a:r>
          </a:p>
        </c:rich>
      </c:tx>
      <c:layout>
        <c:manualLayout>
          <c:xMode val="edge"/>
          <c:yMode val="edge"/>
          <c:x val="0.41245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 experiencia'!$B$87</c:f>
              <c:strCache>
                <c:ptCount val="1"/>
                <c:pt idx="0">
                  <c:v>jul-23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experiencia'!$K$88:$K$94</c:f>
              <c:numCache>
                <c:formatCode>0.0%</c:formatCode>
                <c:ptCount val="7"/>
                <c:pt idx="0">
                  <c:v>1.0441248445430882E-2</c:v>
                </c:pt>
                <c:pt idx="1">
                  <c:v>1.3805961418380728E-2</c:v>
                </c:pt>
                <c:pt idx="2">
                  <c:v>1.2877655516646797E-2</c:v>
                </c:pt>
                <c:pt idx="3">
                  <c:v>1.0375284643260489E-2</c:v>
                </c:pt>
                <c:pt idx="4">
                  <c:v>1.1552154220519452E-2</c:v>
                </c:pt>
                <c:pt idx="5">
                  <c:v>7.3933561195493845E-3</c:v>
                </c:pt>
                <c:pt idx="6">
                  <c:v>7.0884835919470595E-3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AD-4DAD-B410-D54F65758587}"/>
            </c:ext>
          </c:extLst>
        </c:ser>
        <c:ser>
          <c:idx val="1"/>
          <c:order val="1"/>
          <c:tx>
            <c:strRef>
              <c:f>'Def experiencia'!$B$95</c:f>
              <c:strCache>
                <c:ptCount val="1"/>
                <c:pt idx="0">
                  <c:v>ago-23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experiencia'!$K$96:$K$102</c:f>
              <c:numCache>
                <c:formatCode>0.0%</c:formatCode>
                <c:ptCount val="7"/>
                <c:pt idx="0">
                  <c:v>1.8043932302873274E-2</c:v>
                </c:pt>
                <c:pt idx="1">
                  <c:v>1.7891151486780044E-2</c:v>
                </c:pt>
                <c:pt idx="2">
                  <c:v>1.5922668759831053E-2</c:v>
                </c:pt>
                <c:pt idx="3">
                  <c:v>1.6111119267540795E-2</c:v>
                </c:pt>
                <c:pt idx="4">
                  <c:v>1.6261645739855311E-2</c:v>
                </c:pt>
                <c:pt idx="5">
                  <c:v>1.2290245263488271E-2</c:v>
                </c:pt>
                <c:pt idx="6">
                  <c:v>1.158524135568639E-2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6AD-4DAD-B410-D54F65758587}"/>
            </c:ext>
          </c:extLst>
        </c:ser>
        <c:ser>
          <c:idx val="2"/>
          <c:order val="2"/>
          <c:tx>
            <c:strRef>
              <c:f>'Def experiencia'!$B$103</c:f>
              <c:strCache>
                <c:ptCount val="1"/>
                <c:pt idx="0">
                  <c:v>sep-23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experiencia'!$K$104:$K$110</c:f>
              <c:numCache>
                <c:formatCode>0.0%</c:formatCode>
                <c:ptCount val="7"/>
                <c:pt idx="0">
                  <c:v>1.3897119818173442E-2</c:v>
                </c:pt>
                <c:pt idx="1">
                  <c:v>1.6534578947823692E-2</c:v>
                </c:pt>
                <c:pt idx="2">
                  <c:v>1.6715664796562151E-2</c:v>
                </c:pt>
                <c:pt idx="3">
                  <c:v>1.4834600726578988E-2</c:v>
                </c:pt>
                <c:pt idx="4">
                  <c:v>1.6251611046963058E-2</c:v>
                </c:pt>
                <c:pt idx="5">
                  <c:v>1.707646159712602E-2</c:v>
                </c:pt>
                <c:pt idx="6">
                  <c:v>1.2149561300552012E-2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AD-4DAD-B410-D54F65758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986496"/>
        <c:axId val="809851056"/>
      </c:lineChart>
      <c:catAx>
        <c:axId val="16189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851056"/>
        <c:crosses val="autoZero"/>
        <c:auto val="1"/>
        <c:lblAlgn val="ctr"/>
        <c:lblOffset val="100"/>
        <c:noMultiLvlLbl val="0"/>
      </c:catAx>
      <c:valAx>
        <c:axId val="8098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9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1"/>
              <a:t>CR 8 a 90</a:t>
            </a:r>
          </a:p>
        </c:rich>
      </c:tx>
      <c:layout>
        <c:manualLayout>
          <c:xMode val="edge"/>
          <c:yMode val="edge"/>
          <c:x val="0.41245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 experiencia'!$B$87</c:f>
              <c:strCache>
                <c:ptCount val="1"/>
                <c:pt idx="0">
                  <c:v>jul-23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experiencia'!$P$88:$P$94</c:f>
              <c:numCache>
                <c:formatCode>0.0%</c:formatCode>
                <c:ptCount val="7"/>
                <c:pt idx="0">
                  <c:v>3.7141393071383137E-2</c:v>
                </c:pt>
                <c:pt idx="1">
                  <c:v>3.6733771088224815E-2</c:v>
                </c:pt>
                <c:pt idx="2">
                  <c:v>3.289288536457928E-2</c:v>
                </c:pt>
                <c:pt idx="3">
                  <c:v>3.1204918452607314E-2</c:v>
                </c:pt>
                <c:pt idx="4">
                  <c:v>2.5117034363076246E-2</c:v>
                </c:pt>
                <c:pt idx="5">
                  <c:v>1.9985535170241188E-2</c:v>
                </c:pt>
                <c:pt idx="6">
                  <c:v>1.2895747399210872E-2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3-4E50-A385-2D25BDE59F76}"/>
            </c:ext>
          </c:extLst>
        </c:ser>
        <c:ser>
          <c:idx val="1"/>
          <c:order val="1"/>
          <c:tx>
            <c:strRef>
              <c:f>'Def experiencia'!$B$95</c:f>
              <c:strCache>
                <c:ptCount val="1"/>
                <c:pt idx="0">
                  <c:v>ago-23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experiencia'!$P$96:$P$102</c:f>
              <c:numCache>
                <c:formatCode>0.0%</c:formatCode>
                <c:ptCount val="7"/>
                <c:pt idx="0">
                  <c:v>3.8104127399426174E-2</c:v>
                </c:pt>
                <c:pt idx="1">
                  <c:v>4.0485666018827984E-2</c:v>
                </c:pt>
                <c:pt idx="2">
                  <c:v>3.5707744163550117E-2</c:v>
                </c:pt>
                <c:pt idx="3">
                  <c:v>2.9531371099445147E-2</c:v>
                </c:pt>
                <c:pt idx="4">
                  <c:v>2.5414153367164558E-2</c:v>
                </c:pt>
                <c:pt idx="5">
                  <c:v>2.151542596904548E-2</c:v>
                </c:pt>
                <c:pt idx="6">
                  <c:v>1.2873609540910692E-2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3-4E50-A385-2D25BDE59F76}"/>
            </c:ext>
          </c:extLst>
        </c:ser>
        <c:ser>
          <c:idx val="2"/>
          <c:order val="2"/>
          <c:tx>
            <c:strRef>
              <c:f>'Def experiencia'!$B$103</c:f>
              <c:strCache>
                <c:ptCount val="1"/>
                <c:pt idx="0">
                  <c:v>sep-23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experiencia'!$P$104:$P$110</c:f>
              <c:numCache>
                <c:formatCode>0.0%</c:formatCode>
                <c:ptCount val="7"/>
                <c:pt idx="0">
                  <c:v>4.549465856536497E-2</c:v>
                </c:pt>
                <c:pt idx="1">
                  <c:v>4.3054414530265983E-2</c:v>
                </c:pt>
                <c:pt idx="2">
                  <c:v>3.9257587662658584E-2</c:v>
                </c:pt>
                <c:pt idx="3">
                  <c:v>3.1940464265137226E-2</c:v>
                </c:pt>
                <c:pt idx="4">
                  <c:v>2.53756090913736E-2</c:v>
                </c:pt>
                <c:pt idx="5">
                  <c:v>2.2351211046238738E-2</c:v>
                </c:pt>
                <c:pt idx="6">
                  <c:v>1.471267558067502E-2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3-4E50-A385-2D25BDE5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986496"/>
        <c:axId val="809851056"/>
      </c:lineChart>
      <c:catAx>
        <c:axId val="161898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Ciclos 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851056"/>
        <c:crosses val="autoZero"/>
        <c:auto val="1"/>
        <c:lblAlgn val="ctr"/>
        <c:lblOffset val="100"/>
        <c:noMultiLvlLbl val="0"/>
      </c:catAx>
      <c:valAx>
        <c:axId val="8098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9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1"/>
              <a:t>CR 90+</a:t>
            </a:r>
          </a:p>
        </c:rich>
      </c:tx>
      <c:layout>
        <c:manualLayout>
          <c:xMode val="edge"/>
          <c:yMode val="edge"/>
          <c:x val="0.412458223972003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 experiencia'!$B$87</c:f>
              <c:strCache>
                <c:ptCount val="1"/>
                <c:pt idx="0">
                  <c:v>jul-23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experiencia'!$N$88:$N$94</c:f>
              <c:numCache>
                <c:formatCode>0.0%</c:formatCode>
                <c:ptCount val="7"/>
                <c:pt idx="0">
                  <c:v>3.2274207001852261E-2</c:v>
                </c:pt>
                <c:pt idx="1">
                  <c:v>3.3447849873470686E-2</c:v>
                </c:pt>
                <c:pt idx="2">
                  <c:v>3.3841237599824658E-2</c:v>
                </c:pt>
                <c:pt idx="3">
                  <c:v>2.9271261735487254E-2</c:v>
                </c:pt>
                <c:pt idx="4">
                  <c:v>2.3932520027397746E-2</c:v>
                </c:pt>
                <c:pt idx="5">
                  <c:v>2.0251891540705658E-2</c:v>
                </c:pt>
                <c:pt idx="6">
                  <c:v>1.26647560599612E-2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4F44-B6EE-C8DE9EC9F469}"/>
            </c:ext>
          </c:extLst>
        </c:ser>
        <c:ser>
          <c:idx val="1"/>
          <c:order val="1"/>
          <c:tx>
            <c:strRef>
              <c:f>'Def experiencia'!$B$95</c:f>
              <c:strCache>
                <c:ptCount val="1"/>
                <c:pt idx="0">
                  <c:v>ago-23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experiencia'!$N$96:$N$102</c:f>
              <c:numCache>
                <c:formatCode>0.0%</c:formatCode>
                <c:ptCount val="7"/>
                <c:pt idx="0">
                  <c:v>3.1911469105950267E-2</c:v>
                </c:pt>
                <c:pt idx="1">
                  <c:v>3.2114315192033935E-2</c:v>
                </c:pt>
                <c:pt idx="2">
                  <c:v>3.2309191559466009E-2</c:v>
                </c:pt>
                <c:pt idx="3">
                  <c:v>3.0128960815715967E-2</c:v>
                </c:pt>
                <c:pt idx="4">
                  <c:v>2.3152390059738827E-2</c:v>
                </c:pt>
                <c:pt idx="5">
                  <c:v>2.1354679788616781E-2</c:v>
                </c:pt>
                <c:pt idx="6">
                  <c:v>1.3177314271356612E-2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2-4F44-B6EE-C8DE9EC9F469}"/>
            </c:ext>
          </c:extLst>
        </c:ser>
        <c:ser>
          <c:idx val="2"/>
          <c:order val="2"/>
          <c:tx>
            <c:strRef>
              <c:f>'Def experiencia'!$B$103</c:f>
              <c:strCache>
                <c:ptCount val="1"/>
                <c:pt idx="0">
                  <c:v>sep-23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'Def experiencia'!$C$88:$C$94</c:f>
              <c:strCache>
                <c:ptCount val="7"/>
                <c:pt idx="0">
                  <c:v>b.1</c:v>
                </c:pt>
                <c:pt idx="1">
                  <c:v>c.2</c:v>
                </c:pt>
                <c:pt idx="2">
                  <c:v>d.3</c:v>
                </c:pt>
                <c:pt idx="3">
                  <c:v>e.4</c:v>
                </c:pt>
                <c:pt idx="4">
                  <c:v>f.5</c:v>
                </c:pt>
                <c:pt idx="5">
                  <c:v>g.6</c:v>
                </c:pt>
                <c:pt idx="6">
                  <c:v>h.7+</c:v>
                </c:pt>
              </c:strCache>
            </c:strRef>
          </c:cat>
          <c:val>
            <c:numRef>
              <c:f>'Def experiencia'!$N$104:$N$110</c:f>
              <c:numCache>
                <c:formatCode>0.0%</c:formatCode>
                <c:ptCount val="7"/>
                <c:pt idx="0">
                  <c:v>3.0409401039200416E-2</c:v>
                </c:pt>
                <c:pt idx="1">
                  <c:v>3.0793663048238478E-2</c:v>
                </c:pt>
                <c:pt idx="2">
                  <c:v>3.1391609231514163E-2</c:v>
                </c:pt>
                <c:pt idx="3">
                  <c:v>2.816190994343748E-2</c:v>
                </c:pt>
                <c:pt idx="4">
                  <c:v>2.3558025635243725E-2</c:v>
                </c:pt>
                <c:pt idx="5">
                  <c:v>2.0648016492620335E-2</c:v>
                </c:pt>
                <c:pt idx="6">
                  <c:v>1.2534954741455362E-2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2-4F44-B6EE-C8DE9EC9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986496"/>
        <c:axId val="809851056"/>
      </c:lineChart>
      <c:catAx>
        <c:axId val="161898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Ciclos 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9851056"/>
        <c:crosses val="autoZero"/>
        <c:auto val="1"/>
        <c:lblAlgn val="ctr"/>
        <c:lblOffset val="100"/>
        <c:noMultiLvlLbl val="0"/>
      </c:catAx>
      <c:valAx>
        <c:axId val="8098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89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097222222222226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'Experiencia Grafs'!$I$66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'Experiencia Grafs'!$H$67:$H$78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'Experiencia Grafs'!$I$67:$I$78</c:f>
              <c:numCache>
                <c:formatCode>General</c:formatCode>
                <c:ptCount val="12"/>
                <c:pt idx="8">
                  <c:v>1.4527173980408199</c:v>
                </c:pt>
                <c:pt idx="9">
                  <c:v>1.4832891362680101</c:v>
                </c:pt>
                <c:pt idx="10">
                  <c:v>1.3748373320495699</c:v>
                </c:pt>
                <c:pt idx="11">
                  <c:v>1.27278155640948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7B-44D9-A901-239381232220}"/>
            </c:ext>
          </c:extLst>
        </c:ser>
        <c:ser>
          <c:idx val="1"/>
          <c:order val="1"/>
          <c:tx>
            <c:strRef>
              <c:f>'Experiencia Grafs'!$J$66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'Experiencia Grafs'!$H$67:$H$78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'Experiencia Grafs'!$J$67:$J$78</c:f>
              <c:numCache>
                <c:formatCode>General</c:formatCode>
                <c:ptCount val="12"/>
                <c:pt idx="0">
                  <c:v>1.2480060304845599</c:v>
                </c:pt>
                <c:pt idx="1">
                  <c:v>1.3961160772382299</c:v>
                </c:pt>
                <c:pt idx="2">
                  <c:v>1.4675972387988101</c:v>
                </c:pt>
                <c:pt idx="3">
                  <c:v>1.3759485111029801</c:v>
                </c:pt>
                <c:pt idx="4">
                  <c:v>1.2071826582396199</c:v>
                </c:pt>
                <c:pt idx="5">
                  <c:v>1.34434561463705</c:v>
                </c:pt>
                <c:pt idx="6">
                  <c:v>1.41878182160044</c:v>
                </c:pt>
                <c:pt idx="7">
                  <c:v>1.3072482099885201</c:v>
                </c:pt>
                <c:pt idx="8">
                  <c:v>1.5331738570850599</c:v>
                </c:pt>
                <c:pt idx="9">
                  <c:v>1.67639054739031</c:v>
                </c:pt>
                <c:pt idx="10">
                  <c:v>1.7891194429150501</c:v>
                </c:pt>
                <c:pt idx="11">
                  <c:v>1.8846391238939399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7B-44D9-A901-239381232220}"/>
            </c:ext>
          </c:extLst>
        </c:ser>
        <c:ser>
          <c:idx val="2"/>
          <c:order val="2"/>
          <c:tx>
            <c:strRef>
              <c:f>'Experiencia Grafs'!$K$66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'Experiencia Grafs'!$H$67:$H$78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'Experiencia Grafs'!$K$67:$K$78</c:f>
              <c:numCache>
                <c:formatCode>General</c:formatCode>
                <c:ptCount val="12"/>
                <c:pt idx="0">
                  <c:v>1.55380037188299</c:v>
                </c:pt>
                <c:pt idx="1">
                  <c:v>1.4851716610824599</c:v>
                </c:pt>
                <c:pt idx="2">
                  <c:v>1.58509363963606</c:v>
                </c:pt>
                <c:pt idx="3">
                  <c:v>1.8204928343176201</c:v>
                </c:pt>
                <c:pt idx="4">
                  <c:v>1.5868571256394699</c:v>
                </c:pt>
                <c:pt idx="5">
                  <c:v>1.6041959820137499</c:v>
                </c:pt>
                <c:pt idx="6">
                  <c:v>1.7577870566340299</c:v>
                </c:pt>
                <c:pt idx="7">
                  <c:v>1.7560573928614001</c:v>
                </c:pt>
                <c:pt idx="8">
                  <c:v>1.9548743264025199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E7B-44D9-A901-23938123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364848"/>
        <c:axId val="892013584"/>
      </c:lineChart>
      <c:catAx>
        <c:axId val="8033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2013584"/>
        <c:crosses val="autoZero"/>
        <c:auto val="1"/>
        <c:lblAlgn val="ctr"/>
        <c:lblOffset val="100"/>
        <c:noMultiLvlLbl val="0"/>
      </c:catAx>
      <c:valAx>
        <c:axId val="8920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33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  31 a 90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'Experiencia Grafs'!$C$116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'Experiencia Grafs'!$B$117:$B$141</c:f>
              <c:strCache>
                <c:ptCount val="25"/>
                <c:pt idx="0">
                  <c:v>202109</c:v>
                </c:pt>
                <c:pt idx="1">
                  <c:v>202110</c:v>
                </c:pt>
                <c:pt idx="2">
                  <c:v>202111</c:v>
                </c:pt>
                <c:pt idx="3">
                  <c:v>202112</c:v>
                </c:pt>
                <c:pt idx="4">
                  <c:v>202201</c:v>
                </c:pt>
                <c:pt idx="5">
                  <c:v>202202</c:v>
                </c:pt>
                <c:pt idx="6">
                  <c:v>202203</c:v>
                </c:pt>
                <c:pt idx="7">
                  <c:v>202204</c:v>
                </c:pt>
                <c:pt idx="8">
                  <c:v>202205</c:v>
                </c:pt>
                <c:pt idx="9">
                  <c:v>202206</c:v>
                </c:pt>
                <c:pt idx="10">
                  <c:v>202207</c:v>
                </c:pt>
                <c:pt idx="11">
                  <c:v>202208</c:v>
                </c:pt>
                <c:pt idx="12">
                  <c:v>202209</c:v>
                </c:pt>
                <c:pt idx="13">
                  <c:v>202210</c:v>
                </c:pt>
                <c:pt idx="14">
                  <c:v>202211</c:v>
                </c:pt>
                <c:pt idx="15">
                  <c:v>202212</c:v>
                </c:pt>
                <c:pt idx="16">
                  <c:v>202301</c:v>
                </c:pt>
                <c:pt idx="17">
                  <c:v>202302</c:v>
                </c:pt>
                <c:pt idx="18">
                  <c:v>202303</c:v>
                </c:pt>
                <c:pt idx="19">
                  <c:v>202304</c:v>
                </c:pt>
                <c:pt idx="20">
                  <c:v>202305</c:v>
                </c:pt>
                <c:pt idx="21">
                  <c:v>202306</c:v>
                </c:pt>
                <c:pt idx="22">
                  <c:v>202307</c:v>
                </c:pt>
                <c:pt idx="23">
                  <c:v>202308</c:v>
                </c:pt>
                <c:pt idx="24">
                  <c:v>202309</c:v>
                </c:pt>
              </c:strCache>
            </c:strRef>
          </c:cat>
          <c:val>
            <c:numRef>
              <c:f>'Experiencia Grafs'!$C$117:$C$141</c:f>
              <c:numCache>
                <c:formatCode>#,##0.00</c:formatCode>
                <c:ptCount val="25"/>
                <c:pt idx="0">
                  <c:v>1.4014473212507834</c:v>
                </c:pt>
                <c:pt idx="1">
                  <c:v>1.4370259413659552</c:v>
                </c:pt>
                <c:pt idx="2">
                  <c:v>1.3331768664101942</c:v>
                </c:pt>
                <c:pt idx="3">
                  <c:v>1.2244606706439085</c:v>
                </c:pt>
                <c:pt idx="4">
                  <c:v>1.2067005172992524</c:v>
                </c:pt>
                <c:pt idx="5">
                  <c:v>1.3315200699835357</c:v>
                </c:pt>
                <c:pt idx="6">
                  <c:v>1.2473697094440006</c:v>
                </c:pt>
                <c:pt idx="7">
                  <c:v>1.1431363926243516</c:v>
                </c:pt>
                <c:pt idx="8">
                  <c:v>1.0256308651354606</c:v>
                </c:pt>
                <c:pt idx="9">
                  <c:v>1.1412994396059288</c:v>
                </c:pt>
                <c:pt idx="10">
                  <c:v>1.2145105367606222</c:v>
                </c:pt>
                <c:pt idx="11">
                  <c:v>1.1717154168759174</c:v>
                </c:pt>
                <c:pt idx="12">
                  <c:v>1.4148501475697861</c:v>
                </c:pt>
                <c:pt idx="13">
                  <c:v>1.5669451047034082</c:v>
                </c:pt>
                <c:pt idx="14">
                  <c:v>1.3740289691946106</c:v>
                </c:pt>
                <c:pt idx="15">
                  <c:v>1.3320865687003358</c:v>
                </c:pt>
                <c:pt idx="16">
                  <c:v>1.1336967065465087</c:v>
                </c:pt>
                <c:pt idx="17">
                  <c:v>1.1048056084456535</c:v>
                </c:pt>
                <c:pt idx="18">
                  <c:v>1.172354034273662</c:v>
                </c:pt>
                <c:pt idx="19">
                  <c:v>1.3789409343834877</c:v>
                </c:pt>
                <c:pt idx="20">
                  <c:v>1.2658167647407885</c:v>
                </c:pt>
                <c:pt idx="21">
                  <c:v>1.2317695079873814</c:v>
                </c:pt>
                <c:pt idx="22">
                  <c:v>1.3355464843789158</c:v>
                </c:pt>
                <c:pt idx="23">
                  <c:v>1.3538780848649115</c:v>
                </c:pt>
                <c:pt idx="24">
                  <c:v>1.5494540041414304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81-4C13-B4C2-323B04DDC51A}"/>
            </c:ext>
          </c:extLst>
        </c:ser>
        <c:ser>
          <c:idx val="1"/>
          <c:order val="1"/>
          <c:tx>
            <c:strRef>
              <c:f>'Experiencia Grafs'!$D$116</c:f>
              <c:strCache>
                <c:ptCount val="1"/>
                <c:pt idx="0">
                  <c:v>DESV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'Experiencia Grafs'!$B$117:$B$141</c:f>
              <c:strCache>
                <c:ptCount val="25"/>
                <c:pt idx="0">
                  <c:v>202109</c:v>
                </c:pt>
                <c:pt idx="1">
                  <c:v>202110</c:v>
                </c:pt>
                <c:pt idx="2">
                  <c:v>202111</c:v>
                </c:pt>
                <c:pt idx="3">
                  <c:v>202112</c:v>
                </c:pt>
                <c:pt idx="4">
                  <c:v>202201</c:v>
                </c:pt>
                <c:pt idx="5">
                  <c:v>202202</c:v>
                </c:pt>
                <c:pt idx="6">
                  <c:v>202203</c:v>
                </c:pt>
                <c:pt idx="7">
                  <c:v>202204</c:v>
                </c:pt>
                <c:pt idx="8">
                  <c:v>202205</c:v>
                </c:pt>
                <c:pt idx="9">
                  <c:v>202206</c:v>
                </c:pt>
                <c:pt idx="10">
                  <c:v>202207</c:v>
                </c:pt>
                <c:pt idx="11">
                  <c:v>202208</c:v>
                </c:pt>
                <c:pt idx="12">
                  <c:v>202209</c:v>
                </c:pt>
                <c:pt idx="13">
                  <c:v>202210</c:v>
                </c:pt>
                <c:pt idx="14">
                  <c:v>202211</c:v>
                </c:pt>
                <c:pt idx="15">
                  <c:v>202212</c:v>
                </c:pt>
                <c:pt idx="16">
                  <c:v>202301</c:v>
                </c:pt>
                <c:pt idx="17">
                  <c:v>202302</c:v>
                </c:pt>
                <c:pt idx="18">
                  <c:v>202303</c:v>
                </c:pt>
                <c:pt idx="19">
                  <c:v>202304</c:v>
                </c:pt>
                <c:pt idx="20">
                  <c:v>202305</c:v>
                </c:pt>
                <c:pt idx="21">
                  <c:v>202306</c:v>
                </c:pt>
                <c:pt idx="22">
                  <c:v>202307</c:v>
                </c:pt>
                <c:pt idx="23">
                  <c:v>202308</c:v>
                </c:pt>
                <c:pt idx="24">
                  <c:v>202309</c:v>
                </c:pt>
              </c:strCache>
            </c:strRef>
          </c:cat>
          <c:val>
            <c:numRef>
              <c:f>'Experiencia Grafs'!$D$117:$D$141</c:f>
              <c:numCache>
                <c:formatCode>#,##0.0</c:formatCode>
                <c:ptCount val="25"/>
                <c:pt idx="0">
                  <c:v>1.32306637208994</c:v>
                </c:pt>
                <c:pt idx="1">
                  <c:v>1.29470224738281</c:v>
                </c:pt>
                <c:pt idx="2">
                  <c:v>1.2105365952454099</c:v>
                </c:pt>
                <c:pt idx="3">
                  <c:v>1.1828992102306899</c:v>
                </c:pt>
                <c:pt idx="4">
                  <c:v>1.1475539870257201</c:v>
                </c:pt>
                <c:pt idx="5">
                  <c:v>1.4225018749320899</c:v>
                </c:pt>
                <c:pt idx="6">
                  <c:v>1.40242726081106</c:v>
                </c:pt>
                <c:pt idx="7">
                  <c:v>1.3054730116506701</c:v>
                </c:pt>
                <c:pt idx="8">
                  <c:v>1.1559497969322401</c:v>
                </c:pt>
                <c:pt idx="9">
                  <c:v>1.2127680095054201</c:v>
                </c:pt>
                <c:pt idx="10">
                  <c:v>1.27454394078764</c:v>
                </c:pt>
                <c:pt idx="11">
                  <c:v>1.23250951157441</c:v>
                </c:pt>
                <c:pt idx="12">
                  <c:v>1.39620741730378</c:v>
                </c:pt>
                <c:pt idx="13">
                  <c:v>1.48532932644867</c:v>
                </c:pt>
                <c:pt idx="14">
                  <c:v>1.5519087707600601</c:v>
                </c:pt>
                <c:pt idx="15">
                  <c:v>1.57061389533666</c:v>
                </c:pt>
                <c:pt idx="16">
                  <c:v>1.4625913125501699</c:v>
                </c:pt>
                <c:pt idx="17">
                  <c:v>1.4125324913922099</c:v>
                </c:pt>
                <c:pt idx="18">
                  <c:v>1.47353491663477</c:v>
                </c:pt>
                <c:pt idx="19">
                  <c:v>1.63544212393599</c:v>
                </c:pt>
                <c:pt idx="20">
                  <c:v>1.57221962892131</c:v>
                </c:pt>
                <c:pt idx="21">
                  <c:v>1.4989809965685501</c:v>
                </c:pt>
                <c:pt idx="22">
                  <c:v>1.5221268779069399</c:v>
                </c:pt>
                <c:pt idx="23">
                  <c:v>1.61623999256831</c:v>
                </c:pt>
                <c:pt idx="24">
                  <c:v>1.7745169129470399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081-4C13-B4C2-323B04DDC51A}"/>
            </c:ext>
          </c:extLst>
        </c:ser>
        <c:ser>
          <c:idx val="2"/>
          <c:order val="2"/>
          <c:tx>
            <c:strRef>
              <c:f>'Experiencia Grafs'!$E$116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'Experiencia Grafs'!$B$117:$B$141</c:f>
              <c:strCache>
                <c:ptCount val="25"/>
                <c:pt idx="0">
                  <c:v>202109</c:v>
                </c:pt>
                <c:pt idx="1">
                  <c:v>202110</c:v>
                </c:pt>
                <c:pt idx="2">
                  <c:v>202111</c:v>
                </c:pt>
                <c:pt idx="3">
                  <c:v>202112</c:v>
                </c:pt>
                <c:pt idx="4">
                  <c:v>202201</c:v>
                </c:pt>
                <c:pt idx="5">
                  <c:v>202202</c:v>
                </c:pt>
                <c:pt idx="6">
                  <c:v>202203</c:v>
                </c:pt>
                <c:pt idx="7">
                  <c:v>202204</c:v>
                </c:pt>
                <c:pt idx="8">
                  <c:v>202205</c:v>
                </c:pt>
                <c:pt idx="9">
                  <c:v>202206</c:v>
                </c:pt>
                <c:pt idx="10">
                  <c:v>202207</c:v>
                </c:pt>
                <c:pt idx="11">
                  <c:v>202208</c:v>
                </c:pt>
                <c:pt idx="12">
                  <c:v>202209</c:v>
                </c:pt>
                <c:pt idx="13">
                  <c:v>202210</c:v>
                </c:pt>
                <c:pt idx="14">
                  <c:v>202211</c:v>
                </c:pt>
                <c:pt idx="15">
                  <c:v>202212</c:v>
                </c:pt>
                <c:pt idx="16">
                  <c:v>202301</c:v>
                </c:pt>
                <c:pt idx="17">
                  <c:v>202302</c:v>
                </c:pt>
                <c:pt idx="18">
                  <c:v>202303</c:v>
                </c:pt>
                <c:pt idx="19">
                  <c:v>202304</c:v>
                </c:pt>
                <c:pt idx="20">
                  <c:v>202305</c:v>
                </c:pt>
                <c:pt idx="21">
                  <c:v>202306</c:v>
                </c:pt>
                <c:pt idx="22">
                  <c:v>202307</c:v>
                </c:pt>
                <c:pt idx="23">
                  <c:v>202308</c:v>
                </c:pt>
                <c:pt idx="24">
                  <c:v>202309</c:v>
                </c:pt>
              </c:strCache>
            </c:strRef>
          </c:cat>
          <c:val>
            <c:numRef>
              <c:f>'Experiencia Grafs'!$E$117:$E$141</c:f>
              <c:numCache>
                <c:formatCode>#,##0.0</c:formatCode>
                <c:ptCount val="25"/>
                <c:pt idx="0">
                  <c:v>1.4527173980408199</c:v>
                </c:pt>
                <c:pt idx="1">
                  <c:v>1.4832891362680101</c:v>
                </c:pt>
                <c:pt idx="2">
                  <c:v>1.3748373320495699</c:v>
                </c:pt>
                <c:pt idx="3">
                  <c:v>1.27278155640948</c:v>
                </c:pt>
                <c:pt idx="4">
                  <c:v>1.2480060304845599</c:v>
                </c:pt>
                <c:pt idx="5">
                  <c:v>1.3961160772382299</c:v>
                </c:pt>
                <c:pt idx="6">
                  <c:v>1.4675972387988101</c:v>
                </c:pt>
                <c:pt idx="7">
                  <c:v>1.3759485111029801</c:v>
                </c:pt>
                <c:pt idx="8">
                  <c:v>1.2071826582396199</c:v>
                </c:pt>
                <c:pt idx="9">
                  <c:v>1.34434561463705</c:v>
                </c:pt>
                <c:pt idx="10">
                  <c:v>1.41878182160044</c:v>
                </c:pt>
                <c:pt idx="11">
                  <c:v>1.3072482099885201</c:v>
                </c:pt>
                <c:pt idx="12">
                  <c:v>1.5331738570850599</c:v>
                </c:pt>
                <c:pt idx="13">
                  <c:v>1.67639054739031</c:v>
                </c:pt>
                <c:pt idx="14">
                  <c:v>1.7891194429150501</c:v>
                </c:pt>
                <c:pt idx="15">
                  <c:v>1.8846391238939399</c:v>
                </c:pt>
                <c:pt idx="16">
                  <c:v>1.55380037188299</c:v>
                </c:pt>
                <c:pt idx="17">
                  <c:v>1.4851716610824599</c:v>
                </c:pt>
                <c:pt idx="18">
                  <c:v>1.58509363963606</c:v>
                </c:pt>
                <c:pt idx="19">
                  <c:v>1.8204928343176201</c:v>
                </c:pt>
                <c:pt idx="20">
                  <c:v>1.5868571256394699</c:v>
                </c:pt>
                <c:pt idx="21">
                  <c:v>1.6041959820137499</c:v>
                </c:pt>
                <c:pt idx="22">
                  <c:v>1.7577870566340299</c:v>
                </c:pt>
                <c:pt idx="23">
                  <c:v>1.7560573928614001</c:v>
                </c:pt>
                <c:pt idx="24">
                  <c:v>1.9548743264025199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081-4C13-B4C2-323B04DD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307504"/>
        <c:axId val="595690464"/>
      </c:lineChart>
      <c:catAx>
        <c:axId val="8873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5690464"/>
        <c:crosses val="autoZero"/>
        <c:auto val="1"/>
        <c:lblAlgn val="ctr"/>
        <c:lblOffset val="100"/>
        <c:noMultiLvlLbl val="0"/>
      </c:catAx>
      <c:valAx>
        <c:axId val="595690464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73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CR 31 a 90 por tamaño de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Asesor!$J$62</c:f>
              <c:strCache>
                <c:ptCount val="1"/>
                <c:pt idx="0">
                  <c:v>max 1.6%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Asesor!$K$61:$N$61</c:f>
              <c:strCache>
                <c:ptCount val="4"/>
                <c:pt idx="0">
                  <c:v>CH</c:v>
                </c:pt>
                <c:pt idx="1">
                  <c:v>M</c:v>
                </c:pt>
                <c:pt idx="2">
                  <c:v>G</c:v>
                </c:pt>
                <c:pt idx="3">
                  <c:v>Outlier</c:v>
                </c:pt>
              </c:strCache>
            </c:strRef>
          </c:cat>
          <c:val>
            <c:numRef>
              <c:f>Asesor!$K$62:$N$62</c:f>
              <c:numCache>
                <c:formatCode>0%</c:formatCode>
                <c:ptCount val="4"/>
                <c:pt idx="0">
                  <c:v>0.63142857142857145</c:v>
                </c:pt>
                <c:pt idx="1">
                  <c:v>0.2742857142857143</c:v>
                </c:pt>
                <c:pt idx="2">
                  <c:v>0.18975903614457831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5-41E4-8B52-A77542D7C079}"/>
            </c:ext>
          </c:extLst>
        </c:ser>
        <c:ser>
          <c:idx val="1"/>
          <c:order val="1"/>
          <c:tx>
            <c:strRef>
              <c:f>Asesor!$J$63</c:f>
              <c:strCache>
                <c:ptCount val="1"/>
                <c:pt idx="0">
                  <c:v>max 3.2%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Asesor!$K$61:$N$61</c:f>
              <c:strCache>
                <c:ptCount val="4"/>
                <c:pt idx="0">
                  <c:v>CH</c:v>
                </c:pt>
                <c:pt idx="1">
                  <c:v>M</c:v>
                </c:pt>
                <c:pt idx="2">
                  <c:v>G</c:v>
                </c:pt>
                <c:pt idx="3">
                  <c:v>Outlier</c:v>
                </c:pt>
              </c:strCache>
            </c:strRef>
          </c:cat>
          <c:val>
            <c:numRef>
              <c:f>Asesor!$K$63:$N$63</c:f>
              <c:numCache>
                <c:formatCode>0%</c:formatCode>
                <c:ptCount val="4"/>
                <c:pt idx="0">
                  <c:v>0.15714285714285714</c:v>
                </c:pt>
                <c:pt idx="1">
                  <c:v>0.50714285714285712</c:v>
                </c:pt>
                <c:pt idx="2">
                  <c:v>0.67168674698795183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5-41E4-8B52-A77542D7C079}"/>
            </c:ext>
          </c:extLst>
        </c:ser>
        <c:ser>
          <c:idx val="2"/>
          <c:order val="2"/>
          <c:tx>
            <c:strRef>
              <c:f>Asesor!$J$64</c:f>
              <c:strCache>
                <c:ptCount val="1"/>
                <c:pt idx="0">
                  <c:v>max 9.1%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Asesor!$K$61:$N$61</c:f>
              <c:strCache>
                <c:ptCount val="4"/>
                <c:pt idx="0">
                  <c:v>CH</c:v>
                </c:pt>
                <c:pt idx="1">
                  <c:v>M</c:v>
                </c:pt>
                <c:pt idx="2">
                  <c:v>G</c:v>
                </c:pt>
                <c:pt idx="3">
                  <c:v>Outlier</c:v>
                </c:pt>
              </c:strCache>
            </c:strRef>
          </c:cat>
          <c:val>
            <c:numRef>
              <c:f>Asesor!$K$64:$N$64</c:f>
              <c:numCache>
                <c:formatCode>0%</c:formatCode>
                <c:ptCount val="4"/>
                <c:pt idx="0">
                  <c:v>0.10142857142857142</c:v>
                </c:pt>
                <c:pt idx="1">
                  <c:v>0.20428571428571429</c:v>
                </c:pt>
                <c:pt idx="2">
                  <c:v>0.13554216867469879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5-41E4-8B52-A77542D7C079}"/>
            </c:ext>
          </c:extLst>
        </c:ser>
        <c:ser>
          <c:idx val="3"/>
          <c:order val="3"/>
          <c:tx>
            <c:strRef>
              <c:f>Asesor!$J$65</c:f>
              <c:strCache>
                <c:ptCount val="1"/>
                <c:pt idx="0">
                  <c:v>&gt;9.1%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Asesor!$K$61:$N$61</c:f>
              <c:strCache>
                <c:ptCount val="4"/>
                <c:pt idx="0">
                  <c:v>CH</c:v>
                </c:pt>
                <c:pt idx="1">
                  <c:v>M</c:v>
                </c:pt>
                <c:pt idx="2">
                  <c:v>G</c:v>
                </c:pt>
                <c:pt idx="3">
                  <c:v>Outlier</c:v>
                </c:pt>
              </c:strCache>
            </c:strRef>
          </c:cat>
          <c:val>
            <c:numRef>
              <c:f>Asesor!$K$65:$N$65</c:f>
              <c:numCache>
                <c:formatCode>0%</c:formatCode>
                <c:ptCount val="4"/>
                <c:pt idx="0">
                  <c:v>0.11</c:v>
                </c:pt>
                <c:pt idx="1">
                  <c:v>1.4285714285714285E-2</c:v>
                </c:pt>
                <c:pt idx="2">
                  <c:v>3.0120481927710845E-3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5-41E4-8B52-A77542D7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3540703"/>
        <c:axId val="1448031743"/>
      </c:barChart>
      <c:catAx>
        <c:axId val="104354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 de cartera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8031743"/>
        <c:crosses val="autoZero"/>
        <c:auto val="1"/>
        <c:lblAlgn val="ctr"/>
        <c:lblOffset val="100"/>
        <c:noMultiLvlLbl val="0"/>
      </c:catAx>
      <c:valAx>
        <c:axId val="144803174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435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% Cartera</a:t>
            </a:r>
            <a:r>
              <a:rPr lang="es-MX" baseline="0"/>
              <a:t> de clientes sin experiencia</a:t>
            </a:r>
            <a:endParaRPr lang="es-MX"/>
          </a:p>
        </c:rich>
      </c:tx>
      <c:layout>
        <c:manualLayout>
          <c:xMode val="edge"/>
          <c:yMode val="edge"/>
          <c:x val="7.3141827779302448E-2"/>
          <c:y val="3.2407306156947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Asesor!$K$7:$K$12</c:f>
              <c:strCache>
                <c:ptCount val="6"/>
                <c:pt idx="0">
                  <c:v>Q2</c:v>
                </c:pt>
                <c:pt idx="1">
                  <c:v>Q4</c:v>
                </c:pt>
                <c:pt idx="2">
                  <c:v>Q6</c:v>
                </c:pt>
                <c:pt idx="3">
                  <c:v>Q8</c:v>
                </c:pt>
                <c:pt idx="4">
                  <c:v>Q99</c:v>
                </c:pt>
                <c:pt idx="5">
                  <c:v>Q99m</c:v>
                </c:pt>
              </c:strCache>
            </c:strRef>
          </c:cat>
          <c:val>
            <c:numRef>
              <c:f>Asesor!$L$7:$L$12</c:f>
              <c:numCache>
                <c:formatCode>0%</c:formatCode>
                <c:ptCount val="6"/>
                <c:pt idx="0">
                  <c:v>1</c:v>
                </c:pt>
                <c:pt idx="1">
                  <c:v>0.95547555421772901</c:v>
                </c:pt>
                <c:pt idx="2">
                  <c:v>0.74927088329243197</c:v>
                </c:pt>
                <c:pt idx="3">
                  <c:v>0.484708991012059</c:v>
                </c:pt>
                <c:pt idx="4">
                  <c:v>0.462960584192605</c:v>
                </c:pt>
                <c:pt idx="5">
                  <c:v>0.4182960846887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3A-4B44-B92B-F5BB1DCD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824863"/>
        <c:axId val="1044800831"/>
      </c:lineChart>
      <c:catAx>
        <c:axId val="121482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 b="1"/>
                  <a:t>Rango Monto Cartera</a:t>
                </a:r>
              </a:p>
            </c:rich>
          </c:tx>
          <c:layout>
            <c:manualLayout>
              <c:xMode val="edge"/>
              <c:yMode val="edge"/>
              <c:x val="0.29932364963346542"/>
              <c:y val="0.88529938970330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800831"/>
        <c:crosses val="autoZero"/>
        <c:auto val="1"/>
        <c:lblAlgn val="ctr"/>
        <c:lblOffset val="100"/>
        <c:noMultiLvlLbl val="0"/>
      </c:catAx>
      <c:valAx>
        <c:axId val="104480083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1482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385762</xdr:colOff>
      <xdr:row>54</xdr:row>
      <xdr:rowOff>136071</xdr:rowOff>
    </xdr:from>
    <xdr:to>
      <xdr:col>28</xdr:col>
      <xdr:colOff>385762</xdr:colOff>
      <xdr:row>67</xdr:row>
      <xdr:rowOff>90486</xdr:rowOff>
    </xdr:to>
    <xdr:graphicFrame macro="">
      <xdr:nvGraphicFramePr>
        <xdr:cNvPr id="95" name="Gráfico 8">
          <a:extLst>
            <a:ext uri="{FF2B5EF4-FFF2-40B4-BE49-F238E27FC236}">
              <a16:creationId xmlns:a16="http://schemas.microsoft.com/office/drawing/2014/main" id="{A30B38A4-8E43-01D3-16CE-1C78B8A0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594014</xdr:colOff>
      <xdr:row>3</xdr:row>
      <xdr:rowOff>167986</xdr:rowOff>
    </xdr:from>
    <xdr:to>
      <xdr:col>12</xdr:col>
      <xdr:colOff>233424</xdr:colOff>
      <xdr:row>18</xdr:row>
      <xdr:rowOff>6061</xdr:rowOff>
    </xdr:to>
    <xdr:graphicFrame macro="">
      <xdr:nvGraphicFramePr>
        <xdr:cNvPr id="45" name="Gráfico 1">
          <a:extLst>
            <a:ext uri="{FF2B5EF4-FFF2-40B4-BE49-F238E27FC236}">
              <a16:creationId xmlns:a16="http://schemas.microsoft.com/office/drawing/2014/main" id="{D0DF2364-6043-4896-A0FC-CFA79DCCA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446377</xdr:colOff>
      <xdr:row>3</xdr:row>
      <xdr:rowOff>144174</xdr:rowOff>
    </xdr:from>
    <xdr:to>
      <xdr:col>18</xdr:col>
      <xdr:colOff>687224</xdr:colOff>
      <xdr:row>18</xdr:row>
      <xdr:rowOff>29874</xdr:rowOff>
    </xdr:to>
    <xdr:graphicFrame macro="">
      <xdr:nvGraphicFramePr>
        <xdr:cNvPr id="52" name="Gráfico 2">
          <a:extLst>
            <a:ext uri="{FF2B5EF4-FFF2-40B4-BE49-F238E27FC236}">
              <a16:creationId xmlns:a16="http://schemas.microsoft.com/office/drawing/2014/main" id="{4DE10B5F-F494-4E13-B2C7-AD77EF968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674977</xdr:colOff>
      <xdr:row>20</xdr:row>
      <xdr:rowOff>148936</xdr:rowOff>
    </xdr:from>
    <xdr:to>
      <xdr:col>12</xdr:col>
      <xdr:colOff>261937</xdr:colOff>
      <xdr:row>35</xdr:row>
      <xdr:rowOff>31234</xdr:rowOff>
    </xdr:to>
    <xdr:graphicFrame macro="">
      <xdr:nvGraphicFramePr>
        <xdr:cNvPr id="50" name="Gráfico 3">
          <a:extLst>
            <a:ext uri="{FF2B5EF4-FFF2-40B4-BE49-F238E27FC236}">
              <a16:creationId xmlns:a16="http://schemas.microsoft.com/office/drawing/2014/main" id="{0A1F2745-8139-4D42-8262-26D91530F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360652</xdr:colOff>
      <xdr:row>20</xdr:row>
      <xdr:rowOff>115599</xdr:rowOff>
    </xdr:from>
    <xdr:to>
      <xdr:col>19</xdr:col>
      <xdr:colOff>321670</xdr:colOff>
      <xdr:row>34</xdr:row>
      <xdr:rowOff>188397</xdr:rowOff>
    </xdr:to>
    <xdr:graphicFrame macro="">
      <xdr:nvGraphicFramePr>
        <xdr:cNvPr id="53" name="Gráfico 4">
          <a:extLst>
            <a:ext uri="{FF2B5EF4-FFF2-40B4-BE49-F238E27FC236}">
              <a16:creationId xmlns:a16="http://schemas.microsoft.com/office/drawing/2014/main" id="{2FFE1451-BBBB-49ED-99E5-DEFB7ECE4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64</xdr:row>
      <xdr:rowOff>33337</xdr:rowOff>
    </xdr:from>
    <xdr:to>
      <xdr:col>18</xdr:col>
      <xdr:colOff>0</xdr:colOff>
      <xdr:row>78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6506AD-5997-AE3A-3460-2FC8603EB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4761</xdr:colOff>
      <xdr:row>115</xdr:row>
      <xdr:rowOff>157161</xdr:rowOff>
    </xdr:from>
    <xdr:to>
      <xdr:col>33</xdr:col>
      <xdr:colOff>619125</xdr:colOff>
      <xdr:row>137</xdr:row>
      <xdr:rowOff>161924</xdr:rowOff>
    </xdr:to>
    <xdr:graphicFrame macro="">
      <xdr:nvGraphicFramePr>
        <xdr:cNvPr id="8" name="Gráfico 2">
          <a:extLst>
            <a:ext uri="{FF2B5EF4-FFF2-40B4-BE49-F238E27FC236}">
              <a16:creationId xmlns:a16="http://schemas.microsoft.com/office/drawing/2014/main" id="{5E2CAC54-2240-B093-6893-33ECF7675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354485</xdr:colOff>
      <xdr:row>70</xdr:row>
      <xdr:rowOff>104775</xdr:rowOff>
    </xdr:from>
    <xdr:to>
      <xdr:col>34</xdr:col>
      <xdr:colOff>571500</xdr:colOff>
      <xdr:row>87</xdr:row>
      <xdr:rowOff>119706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4445A8-92A0-4ABB-D78F-14CF055A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423475</xdr:colOff>
      <xdr:row>2</xdr:row>
      <xdr:rowOff>147252</xdr:rowOff>
    </xdr:from>
    <xdr:to>
      <xdr:col>20</xdr:col>
      <xdr:colOff>51486</xdr:colOff>
      <xdr:row>19</xdr:row>
      <xdr:rowOff>167331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DA900C-3743-4904-4061-28ADBD06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154459</xdr:colOff>
      <xdr:row>2</xdr:row>
      <xdr:rowOff>154458</xdr:rowOff>
    </xdr:from>
    <xdr:to>
      <xdr:col>24</xdr:col>
      <xdr:colOff>25744</xdr:colOff>
      <xdr:row>19</xdr:row>
      <xdr:rowOff>154458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1E441C-3E78-4DBB-8E72-4DF2D4D3D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316126</xdr:colOff>
      <xdr:row>38</xdr:row>
      <xdr:rowOff>41962</xdr:rowOff>
    </xdr:from>
    <xdr:to>
      <xdr:col>31</xdr:col>
      <xdr:colOff>67704</xdr:colOff>
      <xdr:row>52</xdr:row>
      <xdr:rowOff>82122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1A017A-F99D-7A55-559A-AEDA533F9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400050</xdr:colOff>
      <xdr:row>22</xdr:row>
      <xdr:rowOff>171450</xdr:rowOff>
    </xdr:from>
    <xdr:to>
      <xdr:col>31</xdr:col>
      <xdr:colOff>151628</xdr:colOff>
      <xdr:row>37</xdr:row>
      <xdr:rowOff>21110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8BDD0FF-4F18-4811-9501-B9DCE4C68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514350</xdr:colOff>
      <xdr:row>34</xdr:row>
      <xdr:rowOff>104775</xdr:rowOff>
    </xdr:from>
    <xdr:to>
      <xdr:col>14</xdr:col>
      <xdr:colOff>646928</xdr:colOff>
      <xdr:row>46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AB3FC86-CA2B-4BA8-954C-B96BD9AAD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69</xdr:row>
      <xdr:rowOff>161925</xdr:rowOff>
    </xdr:from>
    <xdr:to>
      <xdr:col>23</xdr:col>
      <xdr:colOff>417040</xdr:colOff>
      <xdr:row>86</xdr:row>
      <xdr:rowOff>176856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F9B7B75-458B-4CE3-85AB-C8D62EA7E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142875</xdr:colOff>
      <xdr:row>109</xdr:row>
      <xdr:rowOff>19050</xdr:rowOff>
    </xdr:from>
    <xdr:to>
      <xdr:col>23</xdr:col>
      <xdr:colOff>559915</xdr:colOff>
      <xdr:row>126</xdr:row>
      <xdr:rowOff>33981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0C16A4A-6687-4120-96B4-1396A406C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114300</xdr:colOff>
      <xdr:row>91</xdr:row>
      <xdr:rowOff>95250</xdr:rowOff>
    </xdr:from>
    <xdr:to>
      <xdr:col>23</xdr:col>
      <xdr:colOff>531340</xdr:colOff>
      <xdr:row>108</xdr:row>
      <xdr:rowOff>110181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FDD4159-4A83-48F3-A32A-62F59EC3C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962025</xdr:colOff>
      <xdr:row>91</xdr:row>
      <xdr:rowOff>38100</xdr:rowOff>
    </xdr:from>
    <xdr:to>
      <xdr:col>28</xdr:col>
      <xdr:colOff>407515</xdr:colOff>
      <xdr:row>108</xdr:row>
      <xdr:rowOff>53031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2B6F38E-5188-4300-80A4-242C16B5A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47</xdr:row>
      <xdr:rowOff>0</xdr:rowOff>
    </xdr:from>
    <xdr:to>
      <xdr:col>29</xdr:col>
      <xdr:colOff>247650</xdr:colOff>
      <xdr:row>64</xdr:row>
      <xdr:rowOff>14931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8AC2E2C-43EA-4CFE-98BA-0E64857E2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476250</xdr:colOff>
      <xdr:row>47</xdr:row>
      <xdr:rowOff>0</xdr:rowOff>
    </xdr:from>
    <xdr:to>
      <xdr:col>35</xdr:col>
      <xdr:colOff>476250</xdr:colOff>
      <xdr:row>64</xdr:row>
      <xdr:rowOff>14931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538C9DC-FCA7-4DB1-8D71-D2F025688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952500</xdr:colOff>
      <xdr:row>70</xdr:row>
      <xdr:rowOff>28575</xdr:rowOff>
    </xdr:from>
    <xdr:to>
      <xdr:col>28</xdr:col>
      <xdr:colOff>397990</xdr:colOff>
      <xdr:row>87</xdr:row>
      <xdr:rowOff>43506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936F40F-A2A5-45C0-B19B-2F2A8AAFA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304800</xdr:colOff>
      <xdr:row>49</xdr:row>
      <xdr:rowOff>38100</xdr:rowOff>
    </xdr:from>
    <xdr:to>
      <xdr:col>23</xdr:col>
      <xdr:colOff>721840</xdr:colOff>
      <xdr:row>66</xdr:row>
      <xdr:rowOff>53031</xdr:rowOff>
    </xdr:to>
    <xdr:graphicFrame macro="">
      <xdr:nvGraphicFramePr>
        <xdr:cNvPr id="22" name="Gráfico 15">
          <a:extLst>
            <a:ext uri="{FF2B5EF4-FFF2-40B4-BE49-F238E27FC236}">
              <a16:creationId xmlns:a16="http://schemas.microsoft.com/office/drawing/2014/main" id="{5AB9AD98-7241-4C6A-A0D3-B2F718C62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671512</xdr:colOff>
      <xdr:row>114</xdr:row>
      <xdr:rowOff>33337</xdr:rowOff>
    </xdr:from>
    <xdr:to>
      <xdr:col>15</xdr:col>
      <xdr:colOff>623887</xdr:colOff>
      <xdr:row>128</xdr:row>
      <xdr:rowOff>109537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B2FFC7C-E300-9143-D14F-03AE95690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371475</xdr:colOff>
      <xdr:row>149</xdr:row>
      <xdr:rowOff>152400</xdr:rowOff>
    </xdr:from>
    <xdr:to>
      <xdr:col>16</xdr:col>
      <xdr:colOff>342900</xdr:colOff>
      <xdr:row>164</xdr:row>
      <xdr:rowOff>38100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C87F135-D65D-491A-89B6-BDDDBD68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150</xdr:row>
      <xdr:rowOff>0</xdr:rowOff>
    </xdr:from>
    <xdr:to>
      <xdr:col>29</xdr:col>
      <xdr:colOff>247650</xdr:colOff>
      <xdr:row>164</xdr:row>
      <xdr:rowOff>76200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629B7E2-716A-42BD-9D94-84A02E612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442912</xdr:colOff>
      <xdr:row>181</xdr:row>
      <xdr:rowOff>119062</xdr:rowOff>
    </xdr:from>
    <xdr:to>
      <xdr:col>18</xdr:col>
      <xdr:colOff>490537</xdr:colOff>
      <xdr:row>196</xdr:row>
      <xdr:rowOff>4762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47F9FE2-FD25-77CF-5F20-65D3804C5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Gentera">
      <a:dk1>
        <a:srgbClr val="6E6156"/>
      </a:dk1>
      <a:lt1>
        <a:sysClr val="window" lastClr="FFFFFF"/>
      </a:lt1>
      <a:dk2>
        <a:srgbClr val="C5E0B3"/>
      </a:dk2>
      <a:lt2>
        <a:srgbClr val="E7E6E6"/>
      </a:lt2>
      <a:accent1>
        <a:srgbClr val="00AE9E"/>
      </a:accent1>
      <a:accent2>
        <a:srgbClr val="006990"/>
      </a:accent2>
      <a:accent3>
        <a:srgbClr val="652D89"/>
      </a:accent3>
      <a:accent4>
        <a:srgbClr val="E20177"/>
      </a:accent4>
      <a:accent5>
        <a:srgbClr val="F58025"/>
      </a:accent5>
      <a:accent6>
        <a:srgbClr val="B1005D"/>
      </a:accent6>
      <a:hlink>
        <a:srgbClr val="F58025"/>
      </a:hlink>
      <a:folHlink>
        <a:srgbClr val="9A8B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7B6D-E76D-4346-B9DC-C0AEBBDA2FF9}">
  <dimension ref="A1:V288"/>
  <sheetViews>
    <sheetView showGridLines="0" zoomScale="85" zoomScaleNormal="85" workbookViewId="0">
      <selection activeCell="B61" sqref="B61"/>
    </sheetView>
  </sheetViews>
  <sheetFormatPr baseColWidth="10" defaultColWidth="11.42578125" defaultRowHeight="15" x14ac:dyDescent="0.25"/>
  <cols>
    <col min="1" max="1" width="60" style="165" bestFit="1" customWidth="1"/>
    <col min="2" max="2" width="36.28515625" style="165" bestFit="1" customWidth="1"/>
    <col min="3" max="3" width="16.28515625" style="165" customWidth="1"/>
    <col min="4" max="4" width="34.28515625" style="165" customWidth="1"/>
    <col min="5" max="5" width="23.7109375" style="165" bestFit="1" customWidth="1"/>
    <col min="6" max="7" width="21.42578125" style="165" customWidth="1"/>
    <col min="8" max="8" width="45.85546875" style="165" bestFit="1" customWidth="1"/>
    <col min="9" max="9" width="45.85546875" style="165" customWidth="1"/>
    <col min="10" max="10" width="11.42578125" style="165"/>
    <col min="11" max="11" width="38.42578125" style="165" bestFit="1" customWidth="1"/>
    <col min="12" max="14" width="11.42578125" style="165"/>
    <col min="15" max="15" width="17.5703125" style="165" bestFit="1" customWidth="1"/>
    <col min="16" max="16" width="18.140625" style="165" bestFit="1" customWidth="1"/>
    <col min="17" max="17" width="23.140625" style="165" customWidth="1"/>
    <col min="18" max="18" width="39.5703125" style="165" bestFit="1" customWidth="1"/>
    <col min="19" max="19" width="119.5703125" style="165" bestFit="1" customWidth="1"/>
    <col min="20" max="20" width="43.5703125" style="165" bestFit="1" customWidth="1"/>
    <col min="21" max="21" width="108.7109375" style="166" bestFit="1" customWidth="1"/>
    <col min="22" max="22" width="37.140625" style="165" customWidth="1"/>
    <col min="23" max="23" width="15.5703125" style="165" bestFit="1" customWidth="1"/>
    <col min="24" max="16384" width="11.42578125" style="165"/>
  </cols>
  <sheetData>
    <row r="1" spans="1:22" x14ac:dyDescent="0.25">
      <c r="A1" s="176" t="s">
        <v>600</v>
      </c>
      <c r="B1" s="176" t="s">
        <v>592</v>
      </c>
      <c r="C1" s="176" t="s">
        <v>0</v>
      </c>
      <c r="D1" s="176" t="s">
        <v>593</v>
      </c>
      <c r="E1" s="176" t="s">
        <v>596</v>
      </c>
      <c r="F1" s="177" t="s">
        <v>2</v>
      </c>
      <c r="G1" s="178" t="s">
        <v>3</v>
      </c>
      <c r="H1" s="179" t="s">
        <v>4</v>
      </c>
    </row>
    <row r="2" spans="1:22" x14ac:dyDescent="0.25">
      <c r="A2" s="165" t="s">
        <v>601</v>
      </c>
      <c r="B2" s="167" t="s">
        <v>5</v>
      </c>
      <c r="C2" s="167" t="s">
        <v>6</v>
      </c>
      <c r="D2" s="165" t="s">
        <v>594</v>
      </c>
      <c r="E2" s="165" t="s">
        <v>597</v>
      </c>
    </row>
    <row r="3" spans="1:22" x14ac:dyDescent="0.25">
      <c r="A3" s="165" t="s">
        <v>601</v>
      </c>
      <c r="B3" s="168" t="s">
        <v>14</v>
      </c>
      <c r="C3" s="168" t="s">
        <v>6</v>
      </c>
      <c r="D3" s="165" t="s">
        <v>594</v>
      </c>
      <c r="E3" s="165" t="s">
        <v>597</v>
      </c>
      <c r="F3" s="167"/>
      <c r="G3" s="169"/>
      <c r="I3" s="167"/>
      <c r="V3" s="165" t="s">
        <v>13</v>
      </c>
    </row>
    <row r="4" spans="1:22" x14ac:dyDescent="0.25">
      <c r="A4" s="165" t="s">
        <v>601</v>
      </c>
      <c r="B4" s="168" t="s">
        <v>22</v>
      </c>
      <c r="C4" s="168" t="s">
        <v>23</v>
      </c>
      <c r="D4" s="165" t="s">
        <v>594</v>
      </c>
      <c r="E4" s="165" t="s">
        <v>597</v>
      </c>
      <c r="F4" s="168"/>
      <c r="I4" s="168"/>
      <c r="V4" s="165" t="s">
        <v>21</v>
      </c>
    </row>
    <row r="5" spans="1:22" x14ac:dyDescent="0.25">
      <c r="A5" s="165" t="s">
        <v>601</v>
      </c>
      <c r="B5" s="168" t="s">
        <v>29</v>
      </c>
      <c r="C5" s="168" t="s">
        <v>6</v>
      </c>
      <c r="D5" s="165" t="s">
        <v>594</v>
      </c>
      <c r="E5" s="165" t="s">
        <v>597</v>
      </c>
      <c r="F5" s="168"/>
      <c r="I5" s="168"/>
    </row>
    <row r="6" spans="1:22" x14ac:dyDescent="0.25">
      <c r="A6" s="165" t="s">
        <v>601</v>
      </c>
      <c r="B6" s="168" t="s">
        <v>35</v>
      </c>
      <c r="C6" s="168" t="s">
        <v>23</v>
      </c>
      <c r="D6" s="165" t="s">
        <v>594</v>
      </c>
      <c r="E6" s="165" t="s">
        <v>597</v>
      </c>
      <c r="F6" s="168"/>
      <c r="I6" s="168"/>
    </row>
    <row r="7" spans="1:22" x14ac:dyDescent="0.25">
      <c r="A7" s="165" t="s">
        <v>601</v>
      </c>
      <c r="B7" s="168" t="s">
        <v>41</v>
      </c>
      <c r="C7" s="168" t="s">
        <v>42</v>
      </c>
      <c r="D7" s="165" t="s">
        <v>594</v>
      </c>
      <c r="E7" s="165" t="s">
        <v>597</v>
      </c>
      <c r="F7" s="168"/>
      <c r="I7" s="168"/>
    </row>
    <row r="8" spans="1:22" x14ac:dyDescent="0.25">
      <c r="A8" s="165" t="s">
        <v>601</v>
      </c>
      <c r="B8" s="168" t="s">
        <v>48</v>
      </c>
      <c r="C8" s="168" t="s">
        <v>42</v>
      </c>
      <c r="D8" s="165" t="s">
        <v>594</v>
      </c>
      <c r="E8" s="165" t="s">
        <v>597</v>
      </c>
      <c r="F8" s="168"/>
      <c r="I8" s="168"/>
    </row>
    <row r="9" spans="1:22" x14ac:dyDescent="0.25">
      <c r="A9" s="165" t="s">
        <v>601</v>
      </c>
      <c r="B9" s="168" t="s">
        <v>54</v>
      </c>
      <c r="C9" s="168" t="s">
        <v>42</v>
      </c>
      <c r="D9" s="165" t="s">
        <v>594</v>
      </c>
      <c r="E9" s="165" t="s">
        <v>597</v>
      </c>
      <c r="F9" s="168"/>
      <c r="I9" s="168"/>
    </row>
    <row r="10" spans="1:22" x14ac:dyDescent="0.25">
      <c r="A10" s="165" t="s">
        <v>601</v>
      </c>
      <c r="B10" s="168" t="s">
        <v>60</v>
      </c>
      <c r="C10" s="168" t="s">
        <v>42</v>
      </c>
      <c r="D10" s="165" t="s">
        <v>594</v>
      </c>
      <c r="E10" s="165" t="s">
        <v>597</v>
      </c>
      <c r="F10" s="168"/>
      <c r="I10" s="168"/>
    </row>
    <row r="11" spans="1:22" x14ac:dyDescent="0.25">
      <c r="A11" s="165" t="s">
        <v>601</v>
      </c>
      <c r="B11" s="168" t="s">
        <v>15</v>
      </c>
      <c r="C11" s="168" t="s">
        <v>42</v>
      </c>
      <c r="D11" s="165" t="s">
        <v>594</v>
      </c>
      <c r="E11" s="165" t="s">
        <v>597</v>
      </c>
      <c r="F11" s="168"/>
      <c r="I11" s="168"/>
    </row>
    <row r="12" spans="1:22" x14ac:dyDescent="0.25">
      <c r="A12" s="165" t="s">
        <v>601</v>
      </c>
      <c r="B12" s="168" t="s">
        <v>71</v>
      </c>
      <c r="C12" s="168" t="s">
        <v>42</v>
      </c>
      <c r="D12" s="165" t="s">
        <v>594</v>
      </c>
      <c r="E12" s="165" t="s">
        <v>597</v>
      </c>
      <c r="F12" s="168"/>
      <c r="I12" s="168"/>
    </row>
    <row r="13" spans="1:22" x14ac:dyDescent="0.25">
      <c r="A13" s="165" t="s">
        <v>601</v>
      </c>
      <c r="B13" s="168" t="s">
        <v>77</v>
      </c>
      <c r="C13" s="168" t="s">
        <v>42</v>
      </c>
      <c r="D13" s="165" t="s">
        <v>594</v>
      </c>
      <c r="E13" s="165" t="s">
        <v>597</v>
      </c>
      <c r="F13" s="168"/>
      <c r="I13" s="168"/>
    </row>
    <row r="14" spans="1:22" x14ac:dyDescent="0.25">
      <c r="A14" s="165" t="s">
        <v>601</v>
      </c>
      <c r="B14" s="168" t="s">
        <v>83</v>
      </c>
      <c r="C14" s="168" t="s">
        <v>42</v>
      </c>
      <c r="D14" s="165" t="s">
        <v>594</v>
      </c>
      <c r="E14" s="165" t="s">
        <v>597</v>
      </c>
      <c r="F14" s="168"/>
      <c r="I14" s="168"/>
    </row>
    <row r="15" spans="1:22" x14ac:dyDescent="0.25">
      <c r="A15" s="165" t="s">
        <v>601</v>
      </c>
      <c r="B15" s="168" t="s">
        <v>89</v>
      </c>
      <c r="C15" s="168" t="s">
        <v>90</v>
      </c>
      <c r="D15" s="165" t="s">
        <v>594</v>
      </c>
      <c r="E15" s="165" t="s">
        <v>597</v>
      </c>
      <c r="F15" s="168"/>
      <c r="I15" s="168"/>
    </row>
    <row r="16" spans="1:22" x14ac:dyDescent="0.25">
      <c r="A16" s="165" t="s">
        <v>601</v>
      </c>
      <c r="B16" s="168" t="s">
        <v>96</v>
      </c>
      <c r="C16" s="168" t="s">
        <v>23</v>
      </c>
      <c r="D16" s="165" t="s">
        <v>594</v>
      </c>
      <c r="E16" s="165" t="s">
        <v>597</v>
      </c>
      <c r="F16" s="168"/>
      <c r="I16" s="168"/>
    </row>
    <row r="17" spans="1:9" x14ac:dyDescent="0.25">
      <c r="A17" s="165" t="s">
        <v>601</v>
      </c>
      <c r="B17" s="168" t="s">
        <v>102</v>
      </c>
      <c r="C17" s="168" t="s">
        <v>23</v>
      </c>
      <c r="D17" s="165" t="s">
        <v>594</v>
      </c>
      <c r="E17" s="165" t="s">
        <v>597</v>
      </c>
      <c r="F17" s="168"/>
      <c r="I17" s="168"/>
    </row>
    <row r="18" spans="1:9" x14ac:dyDescent="0.25">
      <c r="A18" s="165" t="s">
        <v>601</v>
      </c>
      <c r="B18" s="168" t="s">
        <v>108</v>
      </c>
      <c r="C18" s="168" t="s">
        <v>6</v>
      </c>
      <c r="D18" s="165" t="s">
        <v>594</v>
      </c>
      <c r="E18" s="165" t="s">
        <v>597</v>
      </c>
      <c r="F18" s="168"/>
      <c r="I18" s="168"/>
    </row>
    <row r="19" spans="1:9" x14ac:dyDescent="0.25">
      <c r="A19" s="165" t="s">
        <v>601</v>
      </c>
      <c r="B19" s="168" t="s">
        <v>114</v>
      </c>
      <c r="C19" s="168" t="s">
        <v>23</v>
      </c>
      <c r="D19" s="165" t="s">
        <v>594</v>
      </c>
      <c r="E19" s="165" t="s">
        <v>597</v>
      </c>
      <c r="F19" s="168"/>
      <c r="I19" s="168"/>
    </row>
    <row r="20" spans="1:9" x14ac:dyDescent="0.25">
      <c r="A20" s="165" t="s">
        <v>601</v>
      </c>
      <c r="B20" s="168" t="s">
        <v>120</v>
      </c>
      <c r="C20" s="168" t="s">
        <v>23</v>
      </c>
      <c r="D20" s="165" t="s">
        <v>594</v>
      </c>
      <c r="E20" s="165" t="s">
        <v>597</v>
      </c>
      <c r="F20" s="168"/>
      <c r="I20" s="168"/>
    </row>
    <row r="21" spans="1:9" x14ac:dyDescent="0.25">
      <c r="A21" s="165" t="s">
        <v>601</v>
      </c>
      <c r="B21" s="168" t="s">
        <v>126</v>
      </c>
      <c r="C21" s="168" t="s">
        <v>23</v>
      </c>
      <c r="D21" s="165" t="s">
        <v>594</v>
      </c>
      <c r="E21" s="165" t="s">
        <v>597</v>
      </c>
      <c r="F21" s="168"/>
      <c r="I21" s="168"/>
    </row>
    <row r="22" spans="1:9" x14ac:dyDescent="0.25">
      <c r="A22" s="165" t="s">
        <v>601</v>
      </c>
      <c r="B22" s="168" t="s">
        <v>132</v>
      </c>
      <c r="C22" s="168" t="s">
        <v>23</v>
      </c>
      <c r="D22" s="165" t="s">
        <v>594</v>
      </c>
      <c r="E22" s="165" t="s">
        <v>597</v>
      </c>
      <c r="F22" s="168"/>
      <c r="I22" s="168"/>
    </row>
    <row r="23" spans="1:9" x14ac:dyDescent="0.25">
      <c r="A23" s="165" t="s">
        <v>601</v>
      </c>
      <c r="B23" s="168" t="s">
        <v>138</v>
      </c>
      <c r="C23" s="168" t="s">
        <v>519</v>
      </c>
      <c r="D23" s="165" t="s">
        <v>594</v>
      </c>
      <c r="E23" s="165" t="s">
        <v>597</v>
      </c>
      <c r="F23" s="168"/>
      <c r="I23" s="168"/>
    </row>
    <row r="24" spans="1:9" x14ac:dyDescent="0.25">
      <c r="A24" s="165" t="s">
        <v>601</v>
      </c>
      <c r="B24" s="168" t="s">
        <v>144</v>
      </c>
      <c r="C24" s="168" t="s">
        <v>23</v>
      </c>
      <c r="D24" s="165" t="s">
        <v>594</v>
      </c>
      <c r="E24" s="165" t="s">
        <v>597</v>
      </c>
      <c r="F24" s="168"/>
      <c r="I24" s="168"/>
    </row>
    <row r="25" spans="1:9" x14ac:dyDescent="0.25">
      <c r="A25" s="165" t="s">
        <v>601</v>
      </c>
      <c r="B25" s="168" t="s">
        <v>150</v>
      </c>
      <c r="C25" s="168" t="s">
        <v>151</v>
      </c>
      <c r="D25" s="165" t="s">
        <v>594</v>
      </c>
      <c r="E25" s="165" t="s">
        <v>597</v>
      </c>
      <c r="F25" s="168"/>
      <c r="I25" s="168"/>
    </row>
    <row r="26" spans="1:9" x14ac:dyDescent="0.25">
      <c r="A26" s="165" t="s">
        <v>601</v>
      </c>
      <c r="B26" s="168" t="s">
        <v>157</v>
      </c>
      <c r="C26" s="168" t="s">
        <v>151</v>
      </c>
      <c r="D26" s="165" t="s">
        <v>594</v>
      </c>
      <c r="E26" s="165" t="s">
        <v>597</v>
      </c>
      <c r="F26" s="168"/>
      <c r="I26" s="168"/>
    </row>
    <row r="27" spans="1:9" x14ac:dyDescent="0.25">
      <c r="A27" s="165" t="s">
        <v>601</v>
      </c>
      <c r="B27" s="168" t="s">
        <v>163</v>
      </c>
      <c r="C27" s="168" t="s">
        <v>23</v>
      </c>
      <c r="D27" s="165" t="s">
        <v>594</v>
      </c>
      <c r="E27" s="165" t="s">
        <v>597</v>
      </c>
      <c r="F27" s="168"/>
      <c r="I27" s="168"/>
    </row>
    <row r="28" spans="1:9" x14ac:dyDescent="0.25">
      <c r="A28" s="165" t="s">
        <v>601</v>
      </c>
      <c r="B28" s="168" t="s">
        <v>169</v>
      </c>
      <c r="C28" s="168" t="s">
        <v>23</v>
      </c>
      <c r="D28" s="165" t="s">
        <v>594</v>
      </c>
      <c r="E28" s="165" t="s">
        <v>597</v>
      </c>
      <c r="F28" s="168"/>
      <c r="I28" s="168"/>
    </row>
    <row r="29" spans="1:9" x14ac:dyDescent="0.25">
      <c r="A29" s="165" t="s">
        <v>601</v>
      </c>
      <c r="B29" s="168" t="s">
        <v>175</v>
      </c>
      <c r="C29" s="168" t="s">
        <v>23</v>
      </c>
      <c r="D29" s="165" t="s">
        <v>594</v>
      </c>
      <c r="E29" s="165" t="s">
        <v>597</v>
      </c>
      <c r="F29" s="168"/>
      <c r="I29" s="168"/>
    </row>
    <row r="30" spans="1:9" x14ac:dyDescent="0.25">
      <c r="A30" s="165" t="s">
        <v>601</v>
      </c>
      <c r="B30" s="167" t="s">
        <v>7</v>
      </c>
      <c r="D30" s="165" t="s">
        <v>595</v>
      </c>
      <c r="E30" s="165" t="s">
        <v>527</v>
      </c>
      <c r="F30" s="168"/>
      <c r="I30" s="168"/>
    </row>
    <row r="31" spans="1:9" x14ac:dyDescent="0.25">
      <c r="A31" s="165" t="s">
        <v>601</v>
      </c>
      <c r="B31" s="168" t="s">
        <v>15</v>
      </c>
      <c r="D31" s="165" t="s">
        <v>595</v>
      </c>
      <c r="E31" s="165" t="s">
        <v>527</v>
      </c>
      <c r="F31" s="168"/>
      <c r="I31" s="168"/>
    </row>
    <row r="32" spans="1:9" x14ac:dyDescent="0.25">
      <c r="A32" s="165" t="s">
        <v>601</v>
      </c>
      <c r="B32" s="168" t="s">
        <v>24</v>
      </c>
      <c r="D32" s="165" t="s">
        <v>595</v>
      </c>
      <c r="E32" s="165" t="s">
        <v>527</v>
      </c>
      <c r="F32" s="168"/>
      <c r="I32" s="168"/>
    </row>
    <row r="33" spans="1:22" x14ac:dyDescent="0.25">
      <c r="A33" s="165" t="s">
        <v>601</v>
      </c>
      <c r="B33" s="168" t="s">
        <v>30</v>
      </c>
      <c r="D33" s="165" t="s">
        <v>595</v>
      </c>
      <c r="E33" s="165" t="s">
        <v>527</v>
      </c>
      <c r="I33" s="168"/>
    </row>
    <row r="34" spans="1:22" x14ac:dyDescent="0.25">
      <c r="A34" s="165" t="s">
        <v>601</v>
      </c>
      <c r="B34" s="168" t="s">
        <v>36</v>
      </c>
      <c r="D34" s="165" t="s">
        <v>595</v>
      </c>
      <c r="E34" s="165" t="s">
        <v>527</v>
      </c>
      <c r="I34" s="168"/>
    </row>
    <row r="35" spans="1:22" x14ac:dyDescent="0.25">
      <c r="A35" s="165" t="s">
        <v>601</v>
      </c>
      <c r="B35" s="168" t="s">
        <v>43</v>
      </c>
      <c r="D35" s="165" t="s">
        <v>595</v>
      </c>
      <c r="E35" s="165" t="s">
        <v>527</v>
      </c>
      <c r="I35" s="168"/>
    </row>
    <row r="36" spans="1:22" x14ac:dyDescent="0.25">
      <c r="A36" s="165" t="s">
        <v>601</v>
      </c>
      <c r="B36" s="168" t="s">
        <v>49</v>
      </c>
      <c r="D36" s="165" t="s">
        <v>595</v>
      </c>
      <c r="E36" s="165" t="s">
        <v>527</v>
      </c>
      <c r="I36" s="168"/>
    </row>
    <row r="37" spans="1:22" x14ac:dyDescent="0.25">
      <c r="A37" s="165" t="s">
        <v>601</v>
      </c>
      <c r="B37" s="168" t="s">
        <v>55</v>
      </c>
      <c r="D37" s="165" t="s">
        <v>595</v>
      </c>
      <c r="E37" s="165" t="s">
        <v>527</v>
      </c>
      <c r="I37" s="168"/>
    </row>
    <row r="38" spans="1:22" x14ac:dyDescent="0.25">
      <c r="A38" s="165" t="s">
        <v>601</v>
      </c>
      <c r="B38" s="168" t="s">
        <v>61</v>
      </c>
      <c r="D38" s="165" t="s">
        <v>595</v>
      </c>
      <c r="E38" s="165" t="s">
        <v>527</v>
      </c>
      <c r="I38" s="168"/>
    </row>
    <row r="39" spans="1:22" x14ac:dyDescent="0.25">
      <c r="A39" s="165" t="s">
        <v>601</v>
      </c>
      <c r="B39" s="168" t="s">
        <v>66</v>
      </c>
      <c r="D39" s="165" t="s">
        <v>595</v>
      </c>
      <c r="E39" s="165" t="s">
        <v>527</v>
      </c>
      <c r="I39" s="168"/>
    </row>
    <row r="40" spans="1:22" x14ac:dyDescent="0.25">
      <c r="A40" s="165" t="s">
        <v>601</v>
      </c>
      <c r="B40" s="168" t="s">
        <v>72</v>
      </c>
      <c r="D40" s="165" t="s">
        <v>595</v>
      </c>
      <c r="E40" s="165" t="s">
        <v>527</v>
      </c>
      <c r="I40" s="168"/>
    </row>
    <row r="41" spans="1:22" x14ac:dyDescent="0.25">
      <c r="A41" s="165" t="s">
        <v>601</v>
      </c>
      <c r="B41" s="168" t="s">
        <v>78</v>
      </c>
      <c r="D41" s="165" t="s">
        <v>595</v>
      </c>
      <c r="E41" s="165" t="s">
        <v>527</v>
      </c>
      <c r="I41" s="168"/>
    </row>
    <row r="42" spans="1:22" x14ac:dyDescent="0.25">
      <c r="A42" s="165" t="s">
        <v>601</v>
      </c>
      <c r="B42" s="168" t="s">
        <v>84</v>
      </c>
      <c r="D42" s="165" t="s">
        <v>595</v>
      </c>
      <c r="E42" s="165" t="s">
        <v>527</v>
      </c>
      <c r="I42" s="168"/>
    </row>
    <row r="43" spans="1:22" x14ac:dyDescent="0.25">
      <c r="A43" s="165" t="s">
        <v>601</v>
      </c>
      <c r="B43" s="168" t="s">
        <v>91</v>
      </c>
      <c r="D43" s="165" t="s">
        <v>595</v>
      </c>
      <c r="E43" s="165" t="s">
        <v>527</v>
      </c>
      <c r="I43" s="168"/>
    </row>
    <row r="44" spans="1:22" x14ac:dyDescent="0.25">
      <c r="A44" s="165" t="s">
        <v>601</v>
      </c>
      <c r="B44" s="168" t="s">
        <v>97</v>
      </c>
      <c r="D44" s="165" t="s">
        <v>595</v>
      </c>
      <c r="E44" s="165" t="s">
        <v>527</v>
      </c>
      <c r="I44" s="168"/>
    </row>
    <row r="45" spans="1:22" x14ac:dyDescent="0.25">
      <c r="A45" s="165" t="s">
        <v>601</v>
      </c>
      <c r="B45" s="168" t="s">
        <v>103</v>
      </c>
      <c r="D45" s="165" t="s">
        <v>595</v>
      </c>
      <c r="E45" s="165" t="s">
        <v>527</v>
      </c>
      <c r="I45" s="168"/>
    </row>
    <row r="46" spans="1:22" x14ac:dyDescent="0.25">
      <c r="A46" s="165" t="s">
        <v>601</v>
      </c>
      <c r="B46" s="168" t="s">
        <v>109</v>
      </c>
      <c r="D46" s="165" t="s">
        <v>595</v>
      </c>
      <c r="E46" s="165" t="s">
        <v>527</v>
      </c>
      <c r="I46" s="168"/>
    </row>
    <row r="47" spans="1:22" x14ac:dyDescent="0.25">
      <c r="A47" s="165" t="s">
        <v>602</v>
      </c>
      <c r="B47" s="168" t="s">
        <v>115</v>
      </c>
      <c r="D47" s="165" t="s">
        <v>595</v>
      </c>
      <c r="E47" s="165" t="s">
        <v>527</v>
      </c>
      <c r="I47" s="168"/>
      <c r="V47" s="165" t="s">
        <v>241</v>
      </c>
    </row>
    <row r="48" spans="1:22" x14ac:dyDescent="0.25">
      <c r="A48" s="165" t="s">
        <v>603</v>
      </c>
      <c r="B48" s="168" t="s">
        <v>121</v>
      </c>
      <c r="D48" s="165" t="s">
        <v>595</v>
      </c>
      <c r="E48" s="165" t="s">
        <v>527</v>
      </c>
      <c r="I48" s="168"/>
    </row>
    <row r="49" spans="1:22" x14ac:dyDescent="0.25">
      <c r="A49" s="165" t="s">
        <v>604</v>
      </c>
      <c r="B49" s="168" t="s">
        <v>127</v>
      </c>
      <c r="D49" s="165" t="s">
        <v>595</v>
      </c>
      <c r="E49" s="165" t="s">
        <v>527</v>
      </c>
      <c r="I49" s="168"/>
    </row>
    <row r="50" spans="1:22" x14ac:dyDescent="0.25">
      <c r="A50" s="165" t="s">
        <v>605</v>
      </c>
      <c r="B50" s="168" t="s">
        <v>133</v>
      </c>
      <c r="D50" s="165" t="s">
        <v>595</v>
      </c>
      <c r="E50" s="165" t="s">
        <v>527</v>
      </c>
      <c r="I50" s="168"/>
    </row>
    <row r="51" spans="1:22" x14ac:dyDescent="0.25">
      <c r="A51" s="165" t="s">
        <v>602</v>
      </c>
      <c r="B51" s="168" t="s">
        <v>139</v>
      </c>
      <c r="D51" s="165" t="s">
        <v>595</v>
      </c>
      <c r="E51" s="165" t="s">
        <v>527</v>
      </c>
      <c r="I51" s="168"/>
      <c r="V51" s="165" t="s">
        <v>246</v>
      </c>
    </row>
    <row r="52" spans="1:22" x14ac:dyDescent="0.25">
      <c r="A52" s="165" t="s">
        <v>603</v>
      </c>
      <c r="B52" s="168" t="s">
        <v>145</v>
      </c>
      <c r="D52" s="165" t="s">
        <v>595</v>
      </c>
      <c r="E52" s="165" t="s">
        <v>527</v>
      </c>
      <c r="I52" s="168"/>
    </row>
    <row r="53" spans="1:22" x14ac:dyDescent="0.25">
      <c r="A53" s="165" t="s">
        <v>604</v>
      </c>
      <c r="B53" s="168" t="s">
        <v>152</v>
      </c>
      <c r="D53" s="165" t="s">
        <v>595</v>
      </c>
      <c r="E53" s="165" t="s">
        <v>527</v>
      </c>
      <c r="I53" s="168"/>
    </row>
    <row r="54" spans="1:22" x14ac:dyDescent="0.25">
      <c r="A54" s="165" t="s">
        <v>605</v>
      </c>
      <c r="B54" s="168" t="s">
        <v>158</v>
      </c>
      <c r="D54" s="165" t="s">
        <v>595</v>
      </c>
      <c r="E54" s="165" t="s">
        <v>527</v>
      </c>
      <c r="I54" s="168"/>
    </row>
    <row r="55" spans="1:22" x14ac:dyDescent="0.25">
      <c r="A55" s="165" t="s">
        <v>602</v>
      </c>
      <c r="B55" s="168" t="s">
        <v>164</v>
      </c>
      <c r="D55" s="165" t="s">
        <v>595</v>
      </c>
      <c r="E55" s="165" t="s">
        <v>527</v>
      </c>
      <c r="I55" s="168"/>
    </row>
    <row r="56" spans="1:22" x14ac:dyDescent="0.25">
      <c r="A56" s="165" t="s">
        <v>603</v>
      </c>
      <c r="B56" s="168" t="s">
        <v>170</v>
      </c>
      <c r="D56" s="165" t="s">
        <v>595</v>
      </c>
      <c r="E56" s="165" t="s">
        <v>527</v>
      </c>
      <c r="I56" s="168"/>
    </row>
    <row r="57" spans="1:22" x14ac:dyDescent="0.25">
      <c r="A57" s="165" t="s">
        <v>604</v>
      </c>
      <c r="B57" s="168" t="s">
        <v>176</v>
      </c>
      <c r="D57" s="165" t="s">
        <v>595</v>
      </c>
      <c r="E57" s="165" t="s">
        <v>527</v>
      </c>
      <c r="I57" s="168"/>
    </row>
    <row r="58" spans="1:22" x14ac:dyDescent="0.25">
      <c r="A58" s="165" t="s">
        <v>605</v>
      </c>
      <c r="B58" s="168" t="s">
        <v>181</v>
      </c>
      <c r="D58" s="165" t="s">
        <v>595</v>
      </c>
      <c r="E58" s="165" t="s">
        <v>527</v>
      </c>
      <c r="I58" s="168"/>
    </row>
    <row r="59" spans="1:22" x14ac:dyDescent="0.25">
      <c r="A59" s="165" t="s">
        <v>601</v>
      </c>
      <c r="B59" s="168" t="s">
        <v>598</v>
      </c>
      <c r="D59" s="165" t="s">
        <v>595</v>
      </c>
      <c r="E59" s="165" t="s">
        <v>527</v>
      </c>
      <c r="I59" s="168"/>
    </row>
    <row r="60" spans="1:22" x14ac:dyDescent="0.25">
      <c r="A60" s="165" t="s">
        <v>601</v>
      </c>
      <c r="B60" s="168" t="s">
        <v>8</v>
      </c>
      <c r="D60" s="165" t="s">
        <v>599</v>
      </c>
      <c r="E60" s="165" t="s">
        <v>527</v>
      </c>
      <c r="I60" s="168"/>
    </row>
    <row r="61" spans="1:22" x14ac:dyDescent="0.25">
      <c r="A61" s="165" t="s">
        <v>606</v>
      </c>
      <c r="B61" s="168" t="s">
        <v>16</v>
      </c>
      <c r="D61" s="165" t="s">
        <v>599</v>
      </c>
      <c r="E61" s="165" t="s">
        <v>527</v>
      </c>
      <c r="I61" s="168"/>
    </row>
    <row r="62" spans="1:22" x14ac:dyDescent="0.25">
      <c r="A62" s="165" t="s">
        <v>606</v>
      </c>
      <c r="B62" s="168" t="s">
        <v>25</v>
      </c>
      <c r="D62" s="165" t="s">
        <v>599</v>
      </c>
      <c r="E62" s="165" t="s">
        <v>527</v>
      </c>
      <c r="I62" s="168"/>
    </row>
    <row r="63" spans="1:22" x14ac:dyDescent="0.25">
      <c r="A63" s="165" t="s">
        <v>606</v>
      </c>
      <c r="B63" s="168" t="s">
        <v>31</v>
      </c>
      <c r="D63" s="165" t="s">
        <v>599</v>
      </c>
      <c r="E63" s="165" t="s">
        <v>527</v>
      </c>
      <c r="I63" s="168"/>
    </row>
    <row r="64" spans="1:22" x14ac:dyDescent="0.25">
      <c r="A64" s="165" t="s">
        <v>606</v>
      </c>
      <c r="B64" s="168" t="s">
        <v>37</v>
      </c>
      <c r="D64" s="165" t="s">
        <v>599</v>
      </c>
      <c r="E64" s="165" t="s">
        <v>527</v>
      </c>
      <c r="I64" s="168"/>
    </row>
    <row r="65" spans="1:9" x14ac:dyDescent="0.25">
      <c r="A65" s="165" t="s">
        <v>606</v>
      </c>
      <c r="B65" s="168" t="s">
        <v>44</v>
      </c>
      <c r="D65" s="165" t="s">
        <v>599</v>
      </c>
      <c r="E65" s="165" t="s">
        <v>527</v>
      </c>
      <c r="I65" s="168"/>
    </row>
    <row r="66" spans="1:9" x14ac:dyDescent="0.25">
      <c r="A66" s="165" t="s">
        <v>606</v>
      </c>
      <c r="B66" s="168" t="s">
        <v>50</v>
      </c>
      <c r="D66" s="165" t="s">
        <v>599</v>
      </c>
      <c r="E66" s="165" t="s">
        <v>527</v>
      </c>
      <c r="I66" s="168"/>
    </row>
    <row r="67" spans="1:9" x14ac:dyDescent="0.25">
      <c r="A67" s="165" t="s">
        <v>606</v>
      </c>
      <c r="B67" s="168" t="s">
        <v>56</v>
      </c>
      <c r="D67" s="165" t="s">
        <v>599</v>
      </c>
      <c r="E67" s="165" t="s">
        <v>527</v>
      </c>
      <c r="I67" s="168"/>
    </row>
    <row r="68" spans="1:9" x14ac:dyDescent="0.25">
      <c r="A68" s="165" t="s">
        <v>606</v>
      </c>
      <c r="B68" s="168" t="s">
        <v>62</v>
      </c>
      <c r="D68" s="165" t="s">
        <v>599</v>
      </c>
      <c r="E68" s="165" t="s">
        <v>527</v>
      </c>
      <c r="I68" s="168"/>
    </row>
    <row r="69" spans="1:9" x14ac:dyDescent="0.25">
      <c r="A69" s="165" t="s">
        <v>606</v>
      </c>
      <c r="B69" s="168" t="s">
        <v>67</v>
      </c>
      <c r="D69" s="165" t="s">
        <v>599</v>
      </c>
      <c r="E69" s="165" t="s">
        <v>527</v>
      </c>
      <c r="I69" s="168"/>
    </row>
    <row r="70" spans="1:9" x14ac:dyDescent="0.25">
      <c r="A70" s="165" t="s">
        <v>606</v>
      </c>
      <c r="B70" s="168" t="s">
        <v>73</v>
      </c>
      <c r="D70" s="165" t="s">
        <v>599</v>
      </c>
      <c r="E70" s="165" t="s">
        <v>527</v>
      </c>
      <c r="I70" s="168"/>
    </row>
    <row r="71" spans="1:9" x14ac:dyDescent="0.25">
      <c r="A71" s="165" t="s">
        <v>606</v>
      </c>
      <c r="B71" s="168" t="s">
        <v>79</v>
      </c>
      <c r="D71" s="165" t="s">
        <v>599</v>
      </c>
      <c r="E71" s="165" t="s">
        <v>527</v>
      </c>
      <c r="I71" s="168"/>
    </row>
    <row r="72" spans="1:9" x14ac:dyDescent="0.25">
      <c r="A72" s="165" t="s">
        <v>606</v>
      </c>
      <c r="B72" s="168" t="s">
        <v>85</v>
      </c>
      <c r="D72" s="165" t="s">
        <v>599</v>
      </c>
      <c r="E72" s="165" t="s">
        <v>527</v>
      </c>
      <c r="I72" s="168"/>
    </row>
    <row r="73" spans="1:9" x14ac:dyDescent="0.25">
      <c r="A73" s="165" t="s">
        <v>606</v>
      </c>
      <c r="B73" s="168" t="s">
        <v>92</v>
      </c>
      <c r="D73" s="165" t="s">
        <v>599</v>
      </c>
      <c r="E73" s="165" t="s">
        <v>527</v>
      </c>
      <c r="I73" s="168"/>
    </row>
    <row r="74" spans="1:9" x14ac:dyDescent="0.25">
      <c r="A74" s="165" t="s">
        <v>606</v>
      </c>
      <c r="B74" s="168" t="s">
        <v>98</v>
      </c>
      <c r="D74" s="165" t="s">
        <v>599</v>
      </c>
      <c r="E74" s="165" t="s">
        <v>527</v>
      </c>
      <c r="I74" s="168"/>
    </row>
    <row r="75" spans="1:9" x14ac:dyDescent="0.25">
      <c r="A75" s="165" t="s">
        <v>606</v>
      </c>
      <c r="B75" s="168" t="s">
        <v>104</v>
      </c>
      <c r="D75" s="165" t="s">
        <v>599</v>
      </c>
      <c r="E75" s="165" t="s">
        <v>527</v>
      </c>
      <c r="I75" s="168"/>
    </row>
    <row r="76" spans="1:9" x14ac:dyDescent="0.25">
      <c r="A76" s="165" t="s">
        <v>607</v>
      </c>
      <c r="B76" s="168" t="s">
        <v>110</v>
      </c>
      <c r="D76" s="165" t="s">
        <v>599</v>
      </c>
      <c r="E76" s="165" t="s">
        <v>527</v>
      </c>
      <c r="I76" s="168"/>
    </row>
    <row r="77" spans="1:9" x14ac:dyDescent="0.25">
      <c r="A77" s="165" t="s">
        <v>607</v>
      </c>
      <c r="B77" s="168" t="s">
        <v>116</v>
      </c>
      <c r="D77" s="165" t="s">
        <v>599</v>
      </c>
      <c r="E77" s="165" t="s">
        <v>527</v>
      </c>
      <c r="I77" s="168"/>
    </row>
    <row r="78" spans="1:9" x14ac:dyDescent="0.25">
      <c r="A78" s="165" t="s">
        <v>607</v>
      </c>
      <c r="B78" s="168" t="s">
        <v>122</v>
      </c>
      <c r="D78" s="165" t="s">
        <v>599</v>
      </c>
      <c r="E78" s="165" t="s">
        <v>527</v>
      </c>
      <c r="I78" s="168"/>
    </row>
    <row r="79" spans="1:9" x14ac:dyDescent="0.25">
      <c r="A79" s="165" t="s">
        <v>607</v>
      </c>
      <c r="B79" s="168" t="s">
        <v>128</v>
      </c>
      <c r="D79" s="165" t="s">
        <v>599</v>
      </c>
      <c r="E79" s="165" t="s">
        <v>527</v>
      </c>
      <c r="I79" s="168"/>
    </row>
    <row r="80" spans="1:9" x14ac:dyDescent="0.25">
      <c r="A80" s="165" t="s">
        <v>607</v>
      </c>
      <c r="B80" s="168" t="s">
        <v>134</v>
      </c>
      <c r="D80" s="165" t="s">
        <v>599</v>
      </c>
      <c r="E80" s="165" t="s">
        <v>527</v>
      </c>
      <c r="I80" s="168"/>
    </row>
    <row r="81" spans="1:9" x14ac:dyDescent="0.25">
      <c r="A81" s="165" t="s">
        <v>607</v>
      </c>
      <c r="B81" s="168" t="s">
        <v>140</v>
      </c>
      <c r="D81" s="165" t="s">
        <v>599</v>
      </c>
      <c r="E81" s="165" t="s">
        <v>527</v>
      </c>
      <c r="I81" s="168"/>
    </row>
    <row r="82" spans="1:9" x14ac:dyDescent="0.25">
      <c r="A82" s="165" t="s">
        <v>607</v>
      </c>
      <c r="B82" s="168" t="s">
        <v>146</v>
      </c>
      <c r="D82" s="165" t="s">
        <v>599</v>
      </c>
      <c r="E82" s="165" t="s">
        <v>527</v>
      </c>
      <c r="I82" s="168"/>
    </row>
    <row r="83" spans="1:9" x14ac:dyDescent="0.25">
      <c r="A83" s="165" t="s">
        <v>607</v>
      </c>
      <c r="B83" s="168" t="s">
        <v>153</v>
      </c>
      <c r="D83" s="165" t="s">
        <v>599</v>
      </c>
      <c r="E83" s="165" t="s">
        <v>527</v>
      </c>
      <c r="I83" s="168"/>
    </row>
    <row r="84" spans="1:9" x14ac:dyDescent="0.25">
      <c r="A84" s="165" t="s">
        <v>607</v>
      </c>
      <c r="B84" s="168" t="s">
        <v>159</v>
      </c>
      <c r="D84" s="165" t="s">
        <v>599</v>
      </c>
      <c r="E84" s="165" t="s">
        <v>527</v>
      </c>
      <c r="I84" s="168"/>
    </row>
    <row r="85" spans="1:9" x14ac:dyDescent="0.25">
      <c r="A85" s="165" t="s">
        <v>607</v>
      </c>
      <c r="B85" s="168" t="s">
        <v>165</v>
      </c>
      <c r="D85" s="165" t="s">
        <v>599</v>
      </c>
      <c r="E85" s="165" t="s">
        <v>527</v>
      </c>
      <c r="I85" s="168"/>
    </row>
    <row r="86" spans="1:9" x14ac:dyDescent="0.25">
      <c r="A86" s="165" t="s">
        <v>607</v>
      </c>
      <c r="B86" s="168" t="s">
        <v>171</v>
      </c>
      <c r="D86" s="165" t="s">
        <v>599</v>
      </c>
      <c r="E86" s="165" t="s">
        <v>527</v>
      </c>
      <c r="I86" s="168"/>
    </row>
    <row r="87" spans="1:9" x14ac:dyDescent="0.25">
      <c r="A87" s="165" t="s">
        <v>607</v>
      </c>
      <c r="B87" s="168" t="s">
        <v>177</v>
      </c>
      <c r="D87" s="165" t="s">
        <v>599</v>
      </c>
      <c r="E87" s="165" t="s">
        <v>527</v>
      </c>
      <c r="I87" s="168"/>
    </row>
    <row r="88" spans="1:9" x14ac:dyDescent="0.25">
      <c r="A88" s="165" t="s">
        <v>607</v>
      </c>
      <c r="B88" s="168" t="s">
        <v>182</v>
      </c>
      <c r="D88" s="165" t="s">
        <v>599</v>
      </c>
      <c r="E88" s="165" t="s">
        <v>527</v>
      </c>
      <c r="I88" s="168"/>
    </row>
    <row r="89" spans="1:9" x14ac:dyDescent="0.25">
      <c r="A89" s="165" t="s">
        <v>607</v>
      </c>
      <c r="B89" s="168" t="s">
        <v>186</v>
      </c>
      <c r="D89" s="165" t="s">
        <v>599</v>
      </c>
      <c r="E89" s="165" t="s">
        <v>527</v>
      </c>
      <c r="I89" s="168"/>
    </row>
    <row r="90" spans="1:9" x14ac:dyDescent="0.25">
      <c r="A90" s="165" t="s">
        <v>607</v>
      </c>
      <c r="B90" s="168" t="s">
        <v>190</v>
      </c>
      <c r="D90" s="165" t="s">
        <v>599</v>
      </c>
      <c r="E90" s="165" t="s">
        <v>527</v>
      </c>
      <c r="I90" s="168"/>
    </row>
    <row r="91" spans="1:9" x14ac:dyDescent="0.25">
      <c r="A91" s="165" t="s">
        <v>608</v>
      </c>
      <c r="B91" s="168" t="s">
        <v>194</v>
      </c>
      <c r="D91" s="165" t="s">
        <v>599</v>
      </c>
      <c r="E91" s="165" t="s">
        <v>527</v>
      </c>
      <c r="I91" s="168"/>
    </row>
    <row r="92" spans="1:9" x14ac:dyDescent="0.25">
      <c r="A92" s="165" t="s">
        <v>608</v>
      </c>
      <c r="B92" s="168" t="s">
        <v>198</v>
      </c>
      <c r="D92" s="165" t="s">
        <v>599</v>
      </c>
      <c r="E92" s="165" t="s">
        <v>527</v>
      </c>
      <c r="I92" s="168"/>
    </row>
    <row r="93" spans="1:9" x14ac:dyDescent="0.25">
      <c r="A93" s="165" t="s">
        <v>608</v>
      </c>
      <c r="B93" s="168" t="s">
        <v>202</v>
      </c>
      <c r="D93" s="165" t="s">
        <v>599</v>
      </c>
      <c r="E93" s="165" t="s">
        <v>527</v>
      </c>
      <c r="I93" s="168"/>
    </row>
    <row r="94" spans="1:9" x14ac:dyDescent="0.25">
      <c r="A94" s="165" t="s">
        <v>609</v>
      </c>
      <c r="B94" s="168" t="s">
        <v>206</v>
      </c>
      <c r="D94" s="165" t="s">
        <v>599</v>
      </c>
      <c r="E94" s="165" t="s">
        <v>527</v>
      </c>
      <c r="I94" s="168"/>
    </row>
    <row r="95" spans="1:9" x14ac:dyDescent="0.25">
      <c r="A95" s="165" t="s">
        <v>609</v>
      </c>
      <c r="B95" s="168" t="s">
        <v>210</v>
      </c>
      <c r="D95" s="165" t="s">
        <v>599</v>
      </c>
      <c r="E95" s="165" t="s">
        <v>527</v>
      </c>
      <c r="I95" s="168"/>
    </row>
    <row r="96" spans="1:9" x14ac:dyDescent="0.25">
      <c r="A96" s="165" t="s">
        <v>609</v>
      </c>
      <c r="B96" s="168" t="s">
        <v>214</v>
      </c>
      <c r="D96" s="165" t="s">
        <v>599</v>
      </c>
      <c r="E96" s="165" t="s">
        <v>527</v>
      </c>
      <c r="I96" s="168"/>
    </row>
    <row r="97" spans="1:9" x14ac:dyDescent="0.25">
      <c r="A97" s="165" t="s">
        <v>610</v>
      </c>
      <c r="B97" s="168" t="s">
        <v>218</v>
      </c>
      <c r="D97" s="165" t="s">
        <v>599</v>
      </c>
      <c r="E97" s="165" t="s">
        <v>527</v>
      </c>
      <c r="I97" s="168"/>
    </row>
    <row r="98" spans="1:9" x14ac:dyDescent="0.25">
      <c r="A98" s="165" t="s">
        <v>610</v>
      </c>
      <c r="B98" s="168" t="s">
        <v>222</v>
      </c>
      <c r="D98" s="165" t="s">
        <v>599</v>
      </c>
      <c r="E98" s="165" t="s">
        <v>527</v>
      </c>
      <c r="I98" s="168"/>
    </row>
    <row r="99" spans="1:9" x14ac:dyDescent="0.25">
      <c r="A99" s="165" t="s">
        <v>610</v>
      </c>
      <c r="B99" s="168" t="s">
        <v>226</v>
      </c>
      <c r="D99" s="165" t="s">
        <v>599</v>
      </c>
      <c r="E99" s="165" t="s">
        <v>527</v>
      </c>
      <c r="I99" s="168"/>
    </row>
    <row r="100" spans="1:9" x14ac:dyDescent="0.25">
      <c r="A100" s="165" t="s">
        <v>611</v>
      </c>
      <c r="B100" s="168" t="s">
        <v>230</v>
      </c>
      <c r="D100" s="165" t="s">
        <v>599</v>
      </c>
      <c r="E100" s="165" t="s">
        <v>527</v>
      </c>
      <c r="I100" s="168"/>
    </row>
    <row r="101" spans="1:9" x14ac:dyDescent="0.25">
      <c r="A101" s="165" t="s">
        <v>611</v>
      </c>
      <c r="B101" s="168" t="s">
        <v>234</v>
      </c>
      <c r="D101" s="165" t="s">
        <v>599</v>
      </c>
      <c r="E101" s="165" t="s">
        <v>527</v>
      </c>
      <c r="I101" s="168"/>
    </row>
    <row r="102" spans="1:9" x14ac:dyDescent="0.25">
      <c r="A102" s="165" t="s">
        <v>611</v>
      </c>
      <c r="B102" s="168" t="s">
        <v>238</v>
      </c>
      <c r="D102" s="165" t="s">
        <v>599</v>
      </c>
      <c r="E102" s="165" t="s">
        <v>527</v>
      </c>
      <c r="I102" s="168"/>
    </row>
    <row r="103" spans="1:9" x14ac:dyDescent="0.25">
      <c r="A103" s="165" t="s">
        <v>612</v>
      </c>
      <c r="B103" s="168" t="s">
        <v>239</v>
      </c>
      <c r="D103" s="165" t="s">
        <v>599</v>
      </c>
      <c r="E103" s="165" t="s">
        <v>527</v>
      </c>
      <c r="I103" s="168"/>
    </row>
    <row r="104" spans="1:9" x14ac:dyDescent="0.25">
      <c r="A104" s="165" t="s">
        <v>612</v>
      </c>
      <c r="B104" s="168" t="s">
        <v>240</v>
      </c>
      <c r="D104" s="165" t="s">
        <v>599</v>
      </c>
      <c r="E104" s="165" t="s">
        <v>527</v>
      </c>
      <c r="I104" s="168"/>
    </row>
    <row r="105" spans="1:9" x14ac:dyDescent="0.25">
      <c r="A105" s="165" t="s">
        <v>612</v>
      </c>
      <c r="B105" s="168" t="s">
        <v>242</v>
      </c>
      <c r="D105" s="165" t="s">
        <v>599</v>
      </c>
      <c r="E105" s="165" t="s">
        <v>527</v>
      </c>
      <c r="I105" s="168"/>
    </row>
    <row r="106" spans="1:9" x14ac:dyDescent="0.25">
      <c r="A106" s="165" t="s">
        <v>613</v>
      </c>
      <c r="B106" s="168" t="s">
        <v>243</v>
      </c>
      <c r="D106" s="165" t="s">
        <v>599</v>
      </c>
      <c r="E106" s="165" t="s">
        <v>527</v>
      </c>
      <c r="I106" s="168"/>
    </row>
    <row r="107" spans="1:9" x14ac:dyDescent="0.25">
      <c r="A107" s="165" t="s">
        <v>613</v>
      </c>
      <c r="B107" s="168" t="s">
        <v>244</v>
      </c>
      <c r="D107" s="165" t="s">
        <v>599</v>
      </c>
      <c r="E107" s="165" t="s">
        <v>527</v>
      </c>
      <c r="I107" s="168"/>
    </row>
    <row r="108" spans="1:9" x14ac:dyDescent="0.25">
      <c r="A108" s="165" t="s">
        <v>613</v>
      </c>
      <c r="B108" s="168" t="s">
        <v>245</v>
      </c>
      <c r="D108" s="165" t="s">
        <v>599</v>
      </c>
      <c r="E108" s="165" t="s">
        <v>527</v>
      </c>
      <c r="I108" s="168"/>
    </row>
    <row r="109" spans="1:9" x14ac:dyDescent="0.25">
      <c r="A109" s="165" t="s">
        <v>614</v>
      </c>
      <c r="B109" s="168" t="s">
        <v>247</v>
      </c>
      <c r="D109" s="165" t="s">
        <v>599</v>
      </c>
      <c r="E109" s="165" t="s">
        <v>527</v>
      </c>
      <c r="I109" s="168"/>
    </row>
    <row r="110" spans="1:9" x14ac:dyDescent="0.25">
      <c r="A110" s="165" t="s">
        <v>614</v>
      </c>
      <c r="B110" s="168" t="s">
        <v>248</v>
      </c>
      <c r="D110" s="165" t="s">
        <v>599</v>
      </c>
      <c r="E110" s="165" t="s">
        <v>527</v>
      </c>
      <c r="I110" s="168"/>
    </row>
    <row r="111" spans="1:9" x14ac:dyDescent="0.25">
      <c r="A111" s="165" t="s">
        <v>614</v>
      </c>
      <c r="B111" s="168" t="s">
        <v>249</v>
      </c>
      <c r="D111" s="165" t="s">
        <v>599</v>
      </c>
      <c r="E111" s="165" t="s">
        <v>527</v>
      </c>
      <c r="I111" s="168"/>
    </row>
    <row r="112" spans="1:9" x14ac:dyDescent="0.25">
      <c r="A112" s="165" t="s">
        <v>615</v>
      </c>
      <c r="B112" s="168" t="s">
        <v>250</v>
      </c>
      <c r="D112" s="165" t="s">
        <v>599</v>
      </c>
      <c r="E112" s="165" t="s">
        <v>527</v>
      </c>
      <c r="I112" s="168"/>
    </row>
    <row r="113" spans="1:11" x14ac:dyDescent="0.25">
      <c r="A113" s="165" t="s">
        <v>615</v>
      </c>
      <c r="B113" s="168" t="s">
        <v>251</v>
      </c>
      <c r="D113" s="165" t="s">
        <v>599</v>
      </c>
      <c r="E113" s="165" t="s">
        <v>527</v>
      </c>
      <c r="I113" s="168"/>
    </row>
    <row r="114" spans="1:11" x14ac:dyDescent="0.25">
      <c r="A114" s="165" t="s">
        <v>616</v>
      </c>
      <c r="B114" s="168" t="s">
        <v>252</v>
      </c>
      <c r="D114" s="165" t="s">
        <v>599</v>
      </c>
      <c r="E114" s="165" t="s">
        <v>527</v>
      </c>
      <c r="I114" s="168"/>
    </row>
    <row r="115" spans="1:11" x14ac:dyDescent="0.25">
      <c r="A115" s="165" t="s">
        <v>616</v>
      </c>
      <c r="B115" s="168" t="s">
        <v>253</v>
      </c>
      <c r="D115" s="165" t="s">
        <v>599</v>
      </c>
      <c r="E115" s="165" t="s">
        <v>527</v>
      </c>
      <c r="I115" s="168"/>
    </row>
    <row r="116" spans="1:11" x14ac:dyDescent="0.25">
      <c r="A116" s="165" t="s">
        <v>615</v>
      </c>
      <c r="B116" s="168" t="s">
        <v>254</v>
      </c>
      <c r="D116" s="165" t="s">
        <v>599</v>
      </c>
      <c r="E116" s="165" t="s">
        <v>527</v>
      </c>
      <c r="I116" s="168"/>
    </row>
    <row r="117" spans="1:11" x14ac:dyDescent="0.25">
      <c r="A117" s="165" t="s">
        <v>601</v>
      </c>
      <c r="B117" s="168" t="s">
        <v>255</v>
      </c>
      <c r="D117" s="165" t="s">
        <v>599</v>
      </c>
      <c r="E117" s="165" t="s">
        <v>527</v>
      </c>
      <c r="I117" s="168"/>
    </row>
    <row r="118" spans="1:11" x14ac:dyDescent="0.25">
      <c r="A118" s="165" t="s">
        <v>601</v>
      </c>
      <c r="B118" s="168" t="s">
        <v>256</v>
      </c>
      <c r="D118" s="165" t="s">
        <v>599</v>
      </c>
      <c r="E118" s="165" t="s">
        <v>527</v>
      </c>
      <c r="I118" s="168"/>
    </row>
    <row r="119" spans="1:11" x14ac:dyDescent="0.25">
      <c r="A119" s="165" t="s">
        <v>617</v>
      </c>
      <c r="B119" s="168" t="s">
        <v>257</v>
      </c>
      <c r="D119" s="165" t="s">
        <v>599</v>
      </c>
      <c r="E119" s="165" t="s">
        <v>527</v>
      </c>
      <c r="I119" s="168"/>
    </row>
    <row r="120" spans="1:11" x14ac:dyDescent="0.25">
      <c r="A120" s="165" t="s">
        <v>617</v>
      </c>
      <c r="B120" s="168" t="s">
        <v>258</v>
      </c>
      <c r="D120" s="165" t="s">
        <v>599</v>
      </c>
      <c r="E120" s="165" t="s">
        <v>527</v>
      </c>
      <c r="I120" s="168"/>
    </row>
    <row r="121" spans="1:11" x14ac:dyDescent="0.25">
      <c r="A121" s="165" t="s">
        <v>617</v>
      </c>
      <c r="B121" s="168" t="s">
        <v>259</v>
      </c>
      <c r="D121" s="165" t="s">
        <v>599</v>
      </c>
      <c r="E121" s="165" t="s">
        <v>527</v>
      </c>
      <c r="I121" s="168"/>
    </row>
    <row r="122" spans="1:11" x14ac:dyDescent="0.25">
      <c r="A122" s="165" t="s">
        <v>617</v>
      </c>
      <c r="B122" s="168" t="s">
        <v>260</v>
      </c>
      <c r="D122" s="165" t="s">
        <v>599</v>
      </c>
      <c r="E122" s="165" t="s">
        <v>527</v>
      </c>
      <c r="I122" s="168"/>
    </row>
    <row r="123" spans="1:11" x14ac:dyDescent="0.25">
      <c r="A123" s="165" t="s">
        <v>617</v>
      </c>
      <c r="B123" s="168" t="s">
        <v>261</v>
      </c>
      <c r="D123" s="165" t="s">
        <v>599</v>
      </c>
      <c r="E123" s="165" t="s">
        <v>527</v>
      </c>
      <c r="I123" s="168"/>
    </row>
    <row r="124" spans="1:11" x14ac:dyDescent="0.25">
      <c r="A124" s="165" t="s">
        <v>618</v>
      </c>
      <c r="B124" s="168" t="s">
        <v>262</v>
      </c>
      <c r="D124" s="165" t="s">
        <v>599</v>
      </c>
      <c r="E124" s="165" t="s">
        <v>527</v>
      </c>
      <c r="I124" s="168"/>
    </row>
    <row r="125" spans="1:11" x14ac:dyDescent="0.25">
      <c r="A125" s="165" t="s">
        <v>618</v>
      </c>
      <c r="B125" s="168" t="s">
        <v>263</v>
      </c>
      <c r="D125" s="165" t="s">
        <v>599</v>
      </c>
      <c r="E125" s="165" t="s">
        <v>527</v>
      </c>
      <c r="I125" s="168"/>
    </row>
    <row r="126" spans="1:11" x14ac:dyDescent="0.25">
      <c r="A126" s="165" t="s">
        <v>618</v>
      </c>
      <c r="B126" s="168" t="s">
        <v>264</v>
      </c>
      <c r="D126" s="165" t="s">
        <v>599</v>
      </c>
      <c r="E126" s="165" t="s">
        <v>527</v>
      </c>
      <c r="I126" s="168"/>
    </row>
    <row r="127" spans="1:11" x14ac:dyDescent="0.25">
      <c r="A127" s="165" t="s">
        <v>618</v>
      </c>
      <c r="B127" s="168" t="s">
        <v>265</v>
      </c>
      <c r="D127" s="165" t="s">
        <v>599</v>
      </c>
      <c r="E127" s="165" t="s">
        <v>527</v>
      </c>
      <c r="I127" s="168"/>
    </row>
    <row r="128" spans="1:11" x14ac:dyDescent="0.25">
      <c r="A128" s="165" t="s">
        <v>618</v>
      </c>
      <c r="B128" s="168" t="s">
        <v>266</v>
      </c>
      <c r="D128" s="165" t="s">
        <v>599</v>
      </c>
      <c r="E128" s="165" t="s">
        <v>527</v>
      </c>
      <c r="I128" s="168"/>
      <c r="K128" s="174"/>
    </row>
    <row r="129" spans="1:11" x14ac:dyDescent="0.25">
      <c r="A129" s="165" t="s">
        <v>618</v>
      </c>
      <c r="B129" s="168" t="s">
        <v>267</v>
      </c>
      <c r="D129" s="165" t="s">
        <v>599</v>
      </c>
      <c r="E129" s="165" t="s">
        <v>527</v>
      </c>
      <c r="I129" s="168"/>
      <c r="K129" s="175"/>
    </row>
    <row r="130" spans="1:11" x14ac:dyDescent="0.25">
      <c r="A130" s="165" t="s">
        <v>622</v>
      </c>
      <c r="B130" s="168" t="s">
        <v>268</v>
      </c>
      <c r="D130" s="165" t="s">
        <v>599</v>
      </c>
      <c r="E130" s="165" t="s">
        <v>527</v>
      </c>
      <c r="I130" s="168"/>
    </row>
    <row r="131" spans="1:11" x14ac:dyDescent="0.25">
      <c r="A131" s="165" t="s">
        <v>622</v>
      </c>
      <c r="B131" s="168" t="s">
        <v>269</v>
      </c>
      <c r="D131" s="165" t="s">
        <v>599</v>
      </c>
      <c r="E131" s="165" t="s">
        <v>527</v>
      </c>
      <c r="I131" s="168"/>
    </row>
    <row r="132" spans="1:11" x14ac:dyDescent="0.25">
      <c r="A132" s="165" t="s">
        <v>622</v>
      </c>
      <c r="B132" s="168" t="s">
        <v>270</v>
      </c>
      <c r="D132" s="165" t="s">
        <v>599</v>
      </c>
      <c r="E132" s="165" t="s">
        <v>527</v>
      </c>
      <c r="I132" s="168"/>
    </row>
    <row r="133" spans="1:11" x14ac:dyDescent="0.25">
      <c r="A133" s="165" t="s">
        <v>622</v>
      </c>
      <c r="B133" s="168" t="s">
        <v>271</v>
      </c>
      <c r="D133" s="165" t="s">
        <v>599</v>
      </c>
      <c r="E133" s="165" t="s">
        <v>527</v>
      </c>
      <c r="I133" s="168"/>
    </row>
    <row r="134" spans="1:11" x14ac:dyDescent="0.25">
      <c r="A134" s="165" t="s">
        <v>622</v>
      </c>
      <c r="B134" s="168" t="s">
        <v>272</v>
      </c>
      <c r="D134" s="165" t="s">
        <v>599</v>
      </c>
      <c r="E134" s="165" t="s">
        <v>527</v>
      </c>
      <c r="I134" s="168"/>
    </row>
    <row r="135" spans="1:11" x14ac:dyDescent="0.25">
      <c r="A135" s="165" t="s">
        <v>622</v>
      </c>
      <c r="B135" s="168" t="s">
        <v>273</v>
      </c>
      <c r="D135" s="165" t="s">
        <v>599</v>
      </c>
      <c r="E135" s="165" t="s">
        <v>527</v>
      </c>
      <c r="I135" s="168"/>
    </row>
    <row r="136" spans="1:11" x14ac:dyDescent="0.25">
      <c r="A136" s="165" t="s">
        <v>622</v>
      </c>
      <c r="B136" s="168" t="s">
        <v>274</v>
      </c>
      <c r="D136" s="165" t="s">
        <v>599</v>
      </c>
      <c r="E136" s="165" t="s">
        <v>527</v>
      </c>
      <c r="I136" s="168"/>
    </row>
    <row r="137" spans="1:11" x14ac:dyDescent="0.25">
      <c r="A137" s="165" t="s">
        <v>622</v>
      </c>
      <c r="B137" s="168" t="s">
        <v>275</v>
      </c>
      <c r="D137" s="165" t="s">
        <v>599</v>
      </c>
      <c r="E137" s="165" t="s">
        <v>527</v>
      </c>
      <c r="I137" s="168"/>
    </row>
    <row r="138" spans="1:11" x14ac:dyDescent="0.25">
      <c r="A138" s="165" t="s">
        <v>622</v>
      </c>
      <c r="B138" s="168" t="s">
        <v>276</v>
      </c>
      <c r="D138" s="165" t="s">
        <v>599</v>
      </c>
      <c r="E138" s="165" t="s">
        <v>527</v>
      </c>
      <c r="I138" s="168"/>
    </row>
    <row r="139" spans="1:11" x14ac:dyDescent="0.25">
      <c r="A139" s="165" t="s">
        <v>622</v>
      </c>
      <c r="B139" s="168" t="s">
        <v>277</v>
      </c>
      <c r="D139" s="165" t="s">
        <v>599</v>
      </c>
      <c r="E139" s="165" t="s">
        <v>527</v>
      </c>
      <c r="I139" s="168"/>
    </row>
    <row r="140" spans="1:11" x14ac:dyDescent="0.25">
      <c r="A140" s="165" t="s">
        <v>622</v>
      </c>
      <c r="B140" s="168" t="s">
        <v>278</v>
      </c>
      <c r="D140" s="165" t="s">
        <v>599</v>
      </c>
      <c r="E140" s="165" t="s">
        <v>527</v>
      </c>
      <c r="I140" s="168"/>
    </row>
    <row r="141" spans="1:11" x14ac:dyDescent="0.25">
      <c r="A141" s="165" t="s">
        <v>622</v>
      </c>
      <c r="B141" s="168" t="s">
        <v>279</v>
      </c>
      <c r="D141" s="165" t="s">
        <v>599</v>
      </c>
      <c r="E141" s="165" t="s">
        <v>527</v>
      </c>
      <c r="I141" s="168"/>
    </row>
    <row r="142" spans="1:11" x14ac:dyDescent="0.25">
      <c r="A142" s="165" t="s">
        <v>622</v>
      </c>
      <c r="B142" s="168" t="s">
        <v>280</v>
      </c>
      <c r="D142" s="165" t="s">
        <v>599</v>
      </c>
      <c r="E142" s="165" t="s">
        <v>527</v>
      </c>
      <c r="I142" s="168"/>
    </row>
    <row r="143" spans="1:11" x14ac:dyDescent="0.25">
      <c r="A143" s="165" t="s">
        <v>622</v>
      </c>
      <c r="B143" s="168" t="s">
        <v>281</v>
      </c>
      <c r="D143" s="165" t="s">
        <v>599</v>
      </c>
      <c r="E143" s="165" t="s">
        <v>527</v>
      </c>
      <c r="I143" s="168"/>
    </row>
    <row r="144" spans="1:11" x14ac:dyDescent="0.25">
      <c r="A144" s="165" t="s">
        <v>622</v>
      </c>
      <c r="B144" s="168" t="s">
        <v>282</v>
      </c>
      <c r="D144" s="165" t="s">
        <v>599</v>
      </c>
      <c r="E144" s="165" t="s">
        <v>527</v>
      </c>
      <c r="I144" s="168"/>
    </row>
    <row r="145" spans="1:9" x14ac:dyDescent="0.25">
      <c r="A145" s="165" t="s">
        <v>622</v>
      </c>
      <c r="B145" s="168" t="s">
        <v>283</v>
      </c>
      <c r="D145" s="165" t="s">
        <v>599</v>
      </c>
      <c r="E145" s="165" t="s">
        <v>527</v>
      </c>
      <c r="I145" s="168"/>
    </row>
    <row r="146" spans="1:9" x14ac:dyDescent="0.25">
      <c r="A146" s="165" t="s">
        <v>622</v>
      </c>
      <c r="B146" s="168" t="s">
        <v>284</v>
      </c>
      <c r="D146" s="165" t="s">
        <v>599</v>
      </c>
      <c r="E146" s="165" t="s">
        <v>527</v>
      </c>
      <c r="I146" s="168"/>
    </row>
    <row r="147" spans="1:9" x14ac:dyDescent="0.25">
      <c r="A147" s="165" t="s">
        <v>622</v>
      </c>
      <c r="B147" s="168" t="s">
        <v>285</v>
      </c>
      <c r="D147" s="165" t="s">
        <v>599</v>
      </c>
      <c r="E147" s="165" t="s">
        <v>527</v>
      </c>
      <c r="I147" s="168"/>
    </row>
    <row r="148" spans="1:9" x14ac:dyDescent="0.25">
      <c r="A148" s="165" t="s">
        <v>622</v>
      </c>
      <c r="B148" s="168" t="s">
        <v>286</v>
      </c>
      <c r="D148" s="165" t="s">
        <v>599</v>
      </c>
      <c r="E148" s="165" t="s">
        <v>527</v>
      </c>
      <c r="I148" s="168"/>
    </row>
    <row r="149" spans="1:9" x14ac:dyDescent="0.25">
      <c r="A149" s="165" t="s">
        <v>622</v>
      </c>
      <c r="B149" s="168" t="s">
        <v>287</v>
      </c>
      <c r="D149" s="165" t="s">
        <v>599</v>
      </c>
      <c r="E149" s="165" t="s">
        <v>527</v>
      </c>
      <c r="I149" s="168"/>
    </row>
    <row r="150" spans="1:9" x14ac:dyDescent="0.25">
      <c r="A150" s="165" t="s">
        <v>622</v>
      </c>
      <c r="B150" s="168" t="s">
        <v>288</v>
      </c>
      <c r="D150" s="165" t="s">
        <v>599</v>
      </c>
      <c r="E150" s="165" t="s">
        <v>527</v>
      </c>
      <c r="I150" s="168"/>
    </row>
    <row r="151" spans="1:9" x14ac:dyDescent="0.25">
      <c r="A151" s="165" t="s">
        <v>622</v>
      </c>
      <c r="B151" s="168" t="s">
        <v>289</v>
      </c>
      <c r="D151" s="165" t="s">
        <v>599</v>
      </c>
      <c r="E151" s="165" t="s">
        <v>527</v>
      </c>
      <c r="I151" s="168"/>
    </row>
    <row r="152" spans="1:9" x14ac:dyDescent="0.25">
      <c r="A152" s="165" t="s">
        <v>622</v>
      </c>
      <c r="B152" s="168" t="s">
        <v>290</v>
      </c>
      <c r="D152" s="165" t="s">
        <v>599</v>
      </c>
      <c r="E152" s="165" t="s">
        <v>527</v>
      </c>
      <c r="I152" s="168"/>
    </row>
    <row r="153" spans="1:9" x14ac:dyDescent="0.25">
      <c r="A153" s="165" t="s">
        <v>622</v>
      </c>
      <c r="B153" s="168" t="s">
        <v>291</v>
      </c>
      <c r="D153" s="165" t="s">
        <v>599</v>
      </c>
      <c r="E153" s="165" t="s">
        <v>527</v>
      </c>
      <c r="I153" s="168"/>
    </row>
    <row r="154" spans="1:9" x14ac:dyDescent="0.25">
      <c r="A154" s="165" t="s">
        <v>622</v>
      </c>
      <c r="B154" s="168" t="s">
        <v>292</v>
      </c>
      <c r="D154" s="165" t="s">
        <v>599</v>
      </c>
      <c r="E154" s="165" t="s">
        <v>527</v>
      </c>
      <c r="I154" s="168"/>
    </row>
    <row r="155" spans="1:9" x14ac:dyDescent="0.25">
      <c r="A155" s="165" t="s">
        <v>622</v>
      </c>
      <c r="B155" s="168" t="s">
        <v>293</v>
      </c>
      <c r="D155" s="165" t="s">
        <v>599</v>
      </c>
      <c r="E155" s="165" t="s">
        <v>527</v>
      </c>
      <c r="I155" s="168"/>
    </row>
    <row r="156" spans="1:9" x14ac:dyDescent="0.25">
      <c r="A156" s="165" t="s">
        <v>622</v>
      </c>
      <c r="B156" s="168" t="s">
        <v>294</v>
      </c>
      <c r="D156" s="165" t="s">
        <v>599</v>
      </c>
      <c r="E156" s="165" t="s">
        <v>527</v>
      </c>
      <c r="I156" s="168"/>
    </row>
    <row r="157" spans="1:9" x14ac:dyDescent="0.25">
      <c r="A157" s="165" t="s">
        <v>622</v>
      </c>
      <c r="B157" s="168" t="s">
        <v>295</v>
      </c>
      <c r="D157" s="165" t="s">
        <v>599</v>
      </c>
      <c r="E157" s="165" t="s">
        <v>527</v>
      </c>
      <c r="I157" s="168"/>
    </row>
    <row r="158" spans="1:9" x14ac:dyDescent="0.25">
      <c r="A158" s="165" t="s">
        <v>622</v>
      </c>
      <c r="B158" s="168" t="s">
        <v>296</v>
      </c>
      <c r="D158" s="165" t="s">
        <v>599</v>
      </c>
      <c r="E158" s="165" t="s">
        <v>527</v>
      </c>
      <c r="I158" s="168"/>
    </row>
    <row r="159" spans="1:9" x14ac:dyDescent="0.25">
      <c r="A159" s="165" t="s">
        <v>622</v>
      </c>
      <c r="B159" s="168" t="s">
        <v>297</v>
      </c>
      <c r="D159" s="165" t="s">
        <v>599</v>
      </c>
      <c r="E159" s="165" t="s">
        <v>527</v>
      </c>
      <c r="I159" s="168"/>
    </row>
    <row r="160" spans="1:9" x14ac:dyDescent="0.25">
      <c r="A160" s="165" t="s">
        <v>601</v>
      </c>
      <c r="B160" s="168" t="s">
        <v>15</v>
      </c>
      <c r="D160" s="165" t="s">
        <v>599</v>
      </c>
      <c r="E160" s="165" t="s">
        <v>527</v>
      </c>
      <c r="F160" s="165" t="s">
        <v>619</v>
      </c>
      <c r="I160" s="168"/>
    </row>
    <row r="161" spans="1:9" x14ac:dyDescent="0.25">
      <c r="A161" s="165" t="s">
        <v>601</v>
      </c>
      <c r="B161" s="168" t="s">
        <v>66</v>
      </c>
      <c r="D161" s="165" t="s">
        <v>599</v>
      </c>
      <c r="E161" s="165" t="s">
        <v>527</v>
      </c>
      <c r="F161" s="165" t="s">
        <v>619</v>
      </c>
      <c r="I161" s="168"/>
    </row>
    <row r="162" spans="1:9" x14ac:dyDescent="0.25">
      <c r="A162" s="165" t="s">
        <v>601</v>
      </c>
      <c r="B162" s="168" t="s">
        <v>78</v>
      </c>
      <c r="D162" s="165" t="s">
        <v>599</v>
      </c>
      <c r="E162" s="165" t="s">
        <v>527</v>
      </c>
      <c r="F162" s="165" t="s">
        <v>619</v>
      </c>
      <c r="I162" s="168"/>
    </row>
    <row r="163" spans="1:9" x14ac:dyDescent="0.25">
      <c r="A163" s="165" t="s">
        <v>601</v>
      </c>
      <c r="B163" s="168" t="s">
        <v>298</v>
      </c>
      <c r="D163" s="165" t="s">
        <v>599</v>
      </c>
      <c r="E163" s="165" t="s">
        <v>527</v>
      </c>
      <c r="F163" s="165" t="s">
        <v>619</v>
      </c>
      <c r="I163" s="168"/>
    </row>
    <row r="164" spans="1:9" x14ac:dyDescent="0.25">
      <c r="A164" s="165" t="s">
        <v>601</v>
      </c>
      <c r="B164" s="168" t="s">
        <v>299</v>
      </c>
      <c r="D164" s="165" t="s">
        <v>599</v>
      </c>
      <c r="E164" s="165" t="s">
        <v>527</v>
      </c>
      <c r="F164" s="165" t="s">
        <v>619</v>
      </c>
      <c r="I164" s="168"/>
    </row>
    <row r="165" spans="1:9" x14ac:dyDescent="0.25">
      <c r="A165" s="165" t="s">
        <v>601</v>
      </c>
      <c r="B165" s="168" t="s">
        <v>300</v>
      </c>
      <c r="D165" s="165" t="s">
        <v>599</v>
      </c>
      <c r="E165" s="165" t="s">
        <v>527</v>
      </c>
      <c r="F165" s="165" t="s">
        <v>619</v>
      </c>
      <c r="I165" s="168"/>
    </row>
    <row r="166" spans="1:9" x14ac:dyDescent="0.25">
      <c r="A166" s="165" t="s">
        <v>601</v>
      </c>
      <c r="B166" s="168" t="s">
        <v>301</v>
      </c>
      <c r="D166" s="165" t="s">
        <v>599</v>
      </c>
      <c r="E166" s="165" t="s">
        <v>527</v>
      </c>
      <c r="F166" s="165" t="s">
        <v>619</v>
      </c>
      <c r="I166" s="168"/>
    </row>
    <row r="167" spans="1:9" x14ac:dyDescent="0.25">
      <c r="A167" s="165" t="s">
        <v>601</v>
      </c>
      <c r="B167" s="168" t="s">
        <v>302</v>
      </c>
      <c r="D167" s="165" t="s">
        <v>599</v>
      </c>
      <c r="E167" s="165" t="s">
        <v>527</v>
      </c>
      <c r="F167" s="165" t="s">
        <v>619</v>
      </c>
      <c r="I167" s="168"/>
    </row>
    <row r="168" spans="1:9" x14ac:dyDescent="0.25">
      <c r="A168" s="165" t="s">
        <v>601</v>
      </c>
      <c r="B168" s="168" t="s">
        <v>303</v>
      </c>
      <c r="D168" s="165" t="s">
        <v>599</v>
      </c>
      <c r="E168" s="165" t="s">
        <v>527</v>
      </c>
      <c r="F168" s="165" t="s">
        <v>619</v>
      </c>
      <c r="I168" s="168"/>
    </row>
    <row r="169" spans="1:9" x14ac:dyDescent="0.25">
      <c r="A169" s="165" t="s">
        <v>601</v>
      </c>
      <c r="B169" s="168" t="s">
        <v>304</v>
      </c>
      <c r="D169" s="165" t="s">
        <v>599</v>
      </c>
      <c r="E169" s="165" t="s">
        <v>527</v>
      </c>
      <c r="F169" s="165" t="s">
        <v>619</v>
      </c>
      <c r="I169" s="168"/>
    </row>
    <row r="170" spans="1:9" x14ac:dyDescent="0.25">
      <c r="A170" s="165" t="s">
        <v>601</v>
      </c>
      <c r="B170" s="168" t="s">
        <v>305</v>
      </c>
      <c r="D170" s="165" t="s">
        <v>599</v>
      </c>
      <c r="E170" s="165" t="s">
        <v>527</v>
      </c>
      <c r="F170" s="165" t="s">
        <v>619</v>
      </c>
      <c r="I170" s="168"/>
    </row>
    <row r="171" spans="1:9" x14ac:dyDescent="0.25">
      <c r="A171" s="165" t="s">
        <v>601</v>
      </c>
      <c r="B171" s="168" t="s">
        <v>306</v>
      </c>
      <c r="D171" s="165" t="s">
        <v>599</v>
      </c>
      <c r="E171" s="165" t="s">
        <v>527</v>
      </c>
      <c r="F171" s="165" t="s">
        <v>619</v>
      </c>
      <c r="I171" s="168"/>
    </row>
    <row r="172" spans="1:9" x14ac:dyDescent="0.25">
      <c r="A172" s="165" t="s">
        <v>601</v>
      </c>
      <c r="B172" s="168" t="s">
        <v>307</v>
      </c>
      <c r="D172" s="165" t="s">
        <v>599</v>
      </c>
      <c r="E172" s="165" t="s">
        <v>527</v>
      </c>
      <c r="F172" s="165" t="s">
        <v>619</v>
      </c>
      <c r="I172" s="168"/>
    </row>
    <row r="173" spans="1:9" x14ac:dyDescent="0.25">
      <c r="A173" s="165" t="s">
        <v>601</v>
      </c>
      <c r="B173" s="168" t="s">
        <v>308</v>
      </c>
      <c r="D173" s="165" t="s">
        <v>599</v>
      </c>
      <c r="E173" s="165" t="s">
        <v>527</v>
      </c>
      <c r="F173" s="165" t="s">
        <v>619</v>
      </c>
      <c r="I173" s="168"/>
    </row>
    <row r="174" spans="1:9" x14ac:dyDescent="0.25">
      <c r="A174" s="165" t="s">
        <v>601</v>
      </c>
      <c r="B174" s="168" t="s">
        <v>309</v>
      </c>
      <c r="D174" s="165" t="s">
        <v>599</v>
      </c>
      <c r="E174" s="165" t="s">
        <v>527</v>
      </c>
      <c r="F174" s="165" t="s">
        <v>619</v>
      </c>
      <c r="I174" s="168"/>
    </row>
    <row r="175" spans="1:9" x14ac:dyDescent="0.25">
      <c r="A175" s="165" t="s">
        <v>621</v>
      </c>
      <c r="B175" s="168" t="s">
        <v>310</v>
      </c>
      <c r="D175" s="165" t="s">
        <v>599</v>
      </c>
      <c r="E175" s="165" t="s">
        <v>527</v>
      </c>
      <c r="I175" s="168"/>
    </row>
    <row r="176" spans="1:9" x14ac:dyDescent="0.25">
      <c r="A176" s="165" t="s">
        <v>621</v>
      </c>
      <c r="B176" s="168" t="s">
        <v>311</v>
      </c>
      <c r="D176" s="165" t="s">
        <v>599</v>
      </c>
      <c r="E176" s="165" t="s">
        <v>527</v>
      </c>
      <c r="I176" s="168"/>
    </row>
    <row r="177" spans="1:9" x14ac:dyDescent="0.25">
      <c r="A177" s="165" t="s">
        <v>621</v>
      </c>
      <c r="B177" s="168" t="s">
        <v>312</v>
      </c>
      <c r="D177" s="165" t="s">
        <v>599</v>
      </c>
      <c r="E177" s="165" t="s">
        <v>527</v>
      </c>
      <c r="I177" s="168"/>
    </row>
    <row r="178" spans="1:9" x14ac:dyDescent="0.25">
      <c r="A178" s="165" t="s">
        <v>621</v>
      </c>
      <c r="B178" s="168" t="s">
        <v>313</v>
      </c>
      <c r="D178" s="165" t="s">
        <v>599</v>
      </c>
      <c r="E178" s="165" t="s">
        <v>527</v>
      </c>
      <c r="I178" s="168"/>
    </row>
    <row r="179" spans="1:9" x14ac:dyDescent="0.25">
      <c r="A179" s="165" t="s">
        <v>621</v>
      </c>
      <c r="B179" s="168" t="s">
        <v>314</v>
      </c>
      <c r="D179" s="165" t="s">
        <v>599</v>
      </c>
      <c r="E179" s="165" t="s">
        <v>527</v>
      </c>
      <c r="I179" s="168"/>
    </row>
    <row r="180" spans="1:9" x14ac:dyDescent="0.25">
      <c r="A180" s="165" t="s">
        <v>621</v>
      </c>
      <c r="B180" s="168" t="s">
        <v>315</v>
      </c>
      <c r="D180" s="165" t="s">
        <v>599</v>
      </c>
      <c r="E180" s="165" t="s">
        <v>527</v>
      </c>
      <c r="I180" s="168"/>
    </row>
    <row r="181" spans="1:9" x14ac:dyDescent="0.25">
      <c r="A181" s="165" t="s">
        <v>620</v>
      </c>
      <c r="B181" s="168" t="s">
        <v>316</v>
      </c>
      <c r="D181" s="165" t="s">
        <v>599</v>
      </c>
      <c r="E181" s="165" t="s">
        <v>527</v>
      </c>
      <c r="I181" s="168"/>
    </row>
    <row r="182" spans="1:9" x14ac:dyDescent="0.25">
      <c r="A182" s="165" t="s">
        <v>620</v>
      </c>
      <c r="B182" s="168" t="s">
        <v>317</v>
      </c>
      <c r="D182" s="165" t="s">
        <v>599</v>
      </c>
      <c r="E182" s="165" t="s">
        <v>527</v>
      </c>
      <c r="I182" s="168"/>
    </row>
    <row r="183" spans="1:9" x14ac:dyDescent="0.25">
      <c r="A183" s="165" t="s">
        <v>620</v>
      </c>
      <c r="B183" s="168" t="s">
        <v>318</v>
      </c>
      <c r="D183" s="165" t="s">
        <v>599</v>
      </c>
      <c r="E183" s="165" t="s">
        <v>527</v>
      </c>
      <c r="I183" s="168"/>
    </row>
    <row r="184" spans="1:9" x14ac:dyDescent="0.25">
      <c r="A184" s="165" t="s">
        <v>620</v>
      </c>
      <c r="B184" s="168" t="s">
        <v>319</v>
      </c>
      <c r="D184" s="165" t="s">
        <v>599</v>
      </c>
      <c r="E184" s="165" t="s">
        <v>527</v>
      </c>
      <c r="I184" s="168"/>
    </row>
    <row r="185" spans="1:9" x14ac:dyDescent="0.25">
      <c r="A185" s="165" t="s">
        <v>620</v>
      </c>
      <c r="B185" s="168" t="s">
        <v>320</v>
      </c>
      <c r="D185" s="165" t="s">
        <v>599</v>
      </c>
      <c r="E185" s="165" t="s">
        <v>527</v>
      </c>
      <c r="I185" s="168"/>
    </row>
    <row r="186" spans="1:9" x14ac:dyDescent="0.25">
      <c r="A186" s="165" t="s">
        <v>620</v>
      </c>
      <c r="B186" s="168" t="s">
        <v>321</v>
      </c>
      <c r="D186" s="165" t="s">
        <v>599</v>
      </c>
      <c r="E186" s="165" t="s">
        <v>527</v>
      </c>
      <c r="I186" s="168"/>
    </row>
    <row r="187" spans="1:9" x14ac:dyDescent="0.25">
      <c r="A187" s="165" t="s">
        <v>623</v>
      </c>
      <c r="B187" s="168" t="s">
        <v>322</v>
      </c>
      <c r="D187" s="165" t="s">
        <v>599</v>
      </c>
      <c r="E187" s="165" t="s">
        <v>527</v>
      </c>
      <c r="I187" s="168"/>
    </row>
    <row r="188" spans="1:9" x14ac:dyDescent="0.25">
      <c r="A188" s="165" t="s">
        <v>623</v>
      </c>
      <c r="B188" s="168" t="s">
        <v>323</v>
      </c>
      <c r="D188" s="165" t="s">
        <v>599</v>
      </c>
      <c r="E188" s="165" t="s">
        <v>527</v>
      </c>
      <c r="I188" s="168"/>
    </row>
    <row r="189" spans="1:9" x14ac:dyDescent="0.25">
      <c r="A189" s="165" t="s">
        <v>623</v>
      </c>
      <c r="B189" s="168" t="s">
        <v>324</v>
      </c>
      <c r="D189" s="165" t="s">
        <v>599</v>
      </c>
      <c r="E189" s="165" t="s">
        <v>527</v>
      </c>
      <c r="I189" s="168"/>
    </row>
    <row r="190" spans="1:9" x14ac:dyDescent="0.25">
      <c r="A190" s="165" t="s">
        <v>623</v>
      </c>
      <c r="B190" s="168" t="s">
        <v>325</v>
      </c>
      <c r="D190" s="165" t="s">
        <v>599</v>
      </c>
      <c r="E190" s="165" t="s">
        <v>527</v>
      </c>
    </row>
    <row r="191" spans="1:9" x14ac:dyDescent="0.25">
      <c r="A191" s="165" t="s">
        <v>623</v>
      </c>
      <c r="B191" s="168" t="s">
        <v>326</v>
      </c>
      <c r="D191" s="165" t="s">
        <v>599</v>
      </c>
      <c r="E191" s="165" t="s">
        <v>527</v>
      </c>
    </row>
    <row r="192" spans="1:9" x14ac:dyDescent="0.25">
      <c r="A192" s="165" t="s">
        <v>623</v>
      </c>
      <c r="B192" s="168" t="s">
        <v>327</v>
      </c>
      <c r="D192" s="165" t="s">
        <v>599</v>
      </c>
      <c r="E192" s="165" t="s">
        <v>527</v>
      </c>
    </row>
    <row r="193" spans="1:5" x14ac:dyDescent="0.25">
      <c r="A193" s="165" t="s">
        <v>623</v>
      </c>
      <c r="B193" s="168" t="s">
        <v>328</v>
      </c>
      <c r="D193" s="165" t="s">
        <v>599</v>
      </c>
      <c r="E193" s="165" t="s">
        <v>527</v>
      </c>
    </row>
    <row r="194" spans="1:5" x14ac:dyDescent="0.25">
      <c r="A194" s="165" t="s">
        <v>623</v>
      </c>
      <c r="B194" s="168" t="s">
        <v>329</v>
      </c>
      <c r="D194" s="165" t="s">
        <v>599</v>
      </c>
      <c r="E194" s="165" t="s">
        <v>527</v>
      </c>
    </row>
    <row r="195" spans="1:5" x14ac:dyDescent="0.25">
      <c r="A195" s="165" t="s">
        <v>623</v>
      </c>
      <c r="B195" s="168" t="s">
        <v>330</v>
      </c>
      <c r="D195" s="165" t="s">
        <v>599</v>
      </c>
      <c r="E195" s="165" t="s">
        <v>527</v>
      </c>
    </row>
    <row r="196" spans="1:5" x14ac:dyDescent="0.25">
      <c r="A196" s="165" t="s">
        <v>623</v>
      </c>
      <c r="B196" s="168" t="s">
        <v>331</v>
      </c>
      <c r="D196" s="165" t="s">
        <v>599</v>
      </c>
      <c r="E196" s="165" t="s">
        <v>527</v>
      </c>
    </row>
    <row r="197" spans="1:5" x14ac:dyDescent="0.25">
      <c r="A197" s="165" t="s">
        <v>623</v>
      </c>
      <c r="B197" s="168" t="s">
        <v>332</v>
      </c>
      <c r="D197" s="165" t="s">
        <v>599</v>
      </c>
      <c r="E197" s="165" t="s">
        <v>527</v>
      </c>
    </row>
    <row r="198" spans="1:5" x14ac:dyDescent="0.25">
      <c r="A198" s="165" t="s">
        <v>623</v>
      </c>
      <c r="B198" s="168" t="s">
        <v>333</v>
      </c>
      <c r="D198" s="165" t="s">
        <v>599</v>
      </c>
      <c r="E198" s="165" t="s">
        <v>527</v>
      </c>
    </row>
    <row r="199" spans="1:5" x14ac:dyDescent="0.25">
      <c r="A199" s="165" t="s">
        <v>623</v>
      </c>
      <c r="B199" s="168" t="s">
        <v>334</v>
      </c>
      <c r="D199" s="165" t="s">
        <v>599</v>
      </c>
      <c r="E199" s="165" t="s">
        <v>527</v>
      </c>
    </row>
    <row r="200" spans="1:5" x14ac:dyDescent="0.25">
      <c r="A200" s="165" t="s">
        <v>623</v>
      </c>
      <c r="B200" s="168" t="s">
        <v>335</v>
      </c>
      <c r="D200" s="165" t="s">
        <v>599</v>
      </c>
      <c r="E200" s="165" t="s">
        <v>527</v>
      </c>
    </row>
    <row r="201" spans="1:5" x14ac:dyDescent="0.25">
      <c r="A201" s="165" t="s">
        <v>623</v>
      </c>
      <c r="B201" s="168" t="s">
        <v>336</v>
      </c>
      <c r="D201" s="165" t="s">
        <v>599</v>
      </c>
      <c r="E201" s="165" t="s">
        <v>527</v>
      </c>
    </row>
    <row r="202" spans="1:5" x14ac:dyDescent="0.25">
      <c r="A202" s="165" t="s">
        <v>623</v>
      </c>
      <c r="B202" s="168" t="s">
        <v>337</v>
      </c>
      <c r="D202" s="165" t="s">
        <v>599</v>
      </c>
      <c r="E202" s="165" t="s">
        <v>527</v>
      </c>
    </row>
    <row r="203" spans="1:5" x14ac:dyDescent="0.25">
      <c r="A203" s="165" t="s">
        <v>623</v>
      </c>
      <c r="B203" s="168" t="s">
        <v>338</v>
      </c>
      <c r="D203" s="165" t="s">
        <v>599</v>
      </c>
      <c r="E203" s="165" t="s">
        <v>527</v>
      </c>
    </row>
    <row r="204" spans="1:5" x14ac:dyDescent="0.25">
      <c r="A204" s="165" t="s">
        <v>623</v>
      </c>
      <c r="B204" s="168" t="s">
        <v>339</v>
      </c>
      <c r="D204" s="165" t="s">
        <v>599</v>
      </c>
      <c r="E204" s="165" t="s">
        <v>527</v>
      </c>
    </row>
    <row r="205" spans="1:5" x14ac:dyDescent="0.25">
      <c r="A205" s="165" t="s">
        <v>623</v>
      </c>
      <c r="B205" s="168" t="s">
        <v>340</v>
      </c>
      <c r="D205" s="165" t="s">
        <v>599</v>
      </c>
      <c r="E205" s="165" t="s">
        <v>527</v>
      </c>
    </row>
    <row r="206" spans="1:5" x14ac:dyDescent="0.25">
      <c r="A206" s="165" t="s">
        <v>623</v>
      </c>
      <c r="B206" s="168" t="s">
        <v>341</v>
      </c>
      <c r="D206" s="165" t="s">
        <v>599</v>
      </c>
      <c r="E206" s="165" t="s">
        <v>527</v>
      </c>
    </row>
    <row r="207" spans="1:5" x14ac:dyDescent="0.25">
      <c r="A207" s="165" t="s">
        <v>623</v>
      </c>
      <c r="B207" s="168" t="s">
        <v>342</v>
      </c>
      <c r="D207" s="165" t="s">
        <v>599</v>
      </c>
      <c r="E207" s="165" t="s">
        <v>527</v>
      </c>
    </row>
    <row r="208" spans="1:5" x14ac:dyDescent="0.25">
      <c r="A208" s="165" t="s">
        <v>623</v>
      </c>
      <c r="B208" s="168" t="s">
        <v>343</v>
      </c>
      <c r="D208" s="165" t="s">
        <v>599</v>
      </c>
      <c r="E208" s="165" t="s">
        <v>527</v>
      </c>
    </row>
    <row r="209" spans="1:5" x14ac:dyDescent="0.25">
      <c r="A209" s="165" t="s">
        <v>623</v>
      </c>
      <c r="B209" s="168" t="s">
        <v>344</v>
      </c>
      <c r="D209" s="165" t="s">
        <v>599</v>
      </c>
      <c r="E209" s="165" t="s">
        <v>527</v>
      </c>
    </row>
    <row r="210" spans="1:5" x14ac:dyDescent="0.25">
      <c r="A210" s="165" t="s">
        <v>623</v>
      </c>
      <c r="B210" s="168" t="s">
        <v>345</v>
      </c>
      <c r="D210" s="165" t="s">
        <v>599</v>
      </c>
      <c r="E210" s="165" t="s">
        <v>527</v>
      </c>
    </row>
    <row r="211" spans="1:5" x14ac:dyDescent="0.25">
      <c r="A211" s="165" t="s">
        <v>623</v>
      </c>
      <c r="B211" s="168" t="s">
        <v>346</v>
      </c>
      <c r="D211" s="165" t="s">
        <v>599</v>
      </c>
      <c r="E211" s="165" t="s">
        <v>527</v>
      </c>
    </row>
    <row r="212" spans="1:5" x14ac:dyDescent="0.25">
      <c r="A212" s="165" t="s">
        <v>623</v>
      </c>
      <c r="B212" s="168" t="s">
        <v>347</v>
      </c>
      <c r="D212" s="165" t="s">
        <v>599</v>
      </c>
      <c r="E212" s="165" t="s">
        <v>527</v>
      </c>
    </row>
    <row r="213" spans="1:5" x14ac:dyDescent="0.25">
      <c r="A213" s="165" t="s">
        <v>623</v>
      </c>
      <c r="B213" s="168" t="s">
        <v>348</v>
      </c>
      <c r="D213" s="165" t="s">
        <v>599</v>
      </c>
      <c r="E213" s="165" t="s">
        <v>527</v>
      </c>
    </row>
    <row r="214" spans="1:5" x14ac:dyDescent="0.25">
      <c r="A214" s="165" t="s">
        <v>623</v>
      </c>
      <c r="B214" s="168" t="s">
        <v>349</v>
      </c>
      <c r="D214" s="165" t="s">
        <v>599</v>
      </c>
      <c r="E214" s="165" t="s">
        <v>527</v>
      </c>
    </row>
    <row r="215" spans="1:5" x14ac:dyDescent="0.25">
      <c r="A215" s="165" t="s">
        <v>623</v>
      </c>
      <c r="B215" s="168" t="s">
        <v>350</v>
      </c>
      <c r="D215" s="165" t="s">
        <v>599</v>
      </c>
      <c r="E215" s="165" t="s">
        <v>527</v>
      </c>
    </row>
    <row r="216" spans="1:5" x14ac:dyDescent="0.25">
      <c r="A216" s="165" t="s">
        <v>623</v>
      </c>
      <c r="B216" s="168" t="s">
        <v>351</v>
      </c>
      <c r="D216" s="165" t="s">
        <v>599</v>
      </c>
      <c r="E216" s="165" t="s">
        <v>527</v>
      </c>
    </row>
    <row r="217" spans="1:5" x14ac:dyDescent="0.25">
      <c r="A217" s="165" t="s">
        <v>624</v>
      </c>
      <c r="B217" s="168" t="s">
        <v>352</v>
      </c>
      <c r="D217" s="165" t="s">
        <v>599</v>
      </c>
      <c r="E217" s="165" t="s">
        <v>527</v>
      </c>
    </row>
    <row r="218" spans="1:5" x14ac:dyDescent="0.25">
      <c r="A218" s="165" t="s">
        <v>624</v>
      </c>
      <c r="B218" s="168" t="s">
        <v>353</v>
      </c>
      <c r="D218" s="165" t="s">
        <v>599</v>
      </c>
      <c r="E218" s="165" t="s">
        <v>527</v>
      </c>
    </row>
    <row r="219" spans="1:5" x14ac:dyDescent="0.25">
      <c r="A219" s="165" t="s">
        <v>624</v>
      </c>
      <c r="B219" s="168" t="s">
        <v>354</v>
      </c>
      <c r="D219" s="165" t="s">
        <v>599</v>
      </c>
      <c r="E219" s="165" t="s">
        <v>527</v>
      </c>
    </row>
    <row r="220" spans="1:5" x14ac:dyDescent="0.25">
      <c r="A220" s="165" t="s">
        <v>624</v>
      </c>
      <c r="B220" s="168" t="s">
        <v>355</v>
      </c>
      <c r="D220" s="165" t="s">
        <v>599</v>
      </c>
      <c r="E220" s="165" t="s">
        <v>527</v>
      </c>
    </row>
    <row r="221" spans="1:5" x14ac:dyDescent="0.25">
      <c r="A221" s="165" t="s">
        <v>624</v>
      </c>
      <c r="B221" s="168" t="s">
        <v>356</v>
      </c>
      <c r="D221" s="165" t="s">
        <v>599</v>
      </c>
      <c r="E221" s="165" t="s">
        <v>527</v>
      </c>
    </row>
    <row r="222" spans="1:5" x14ac:dyDescent="0.25">
      <c r="A222" s="165" t="s">
        <v>624</v>
      </c>
      <c r="B222" s="168" t="s">
        <v>357</v>
      </c>
      <c r="D222" s="165" t="s">
        <v>599</v>
      </c>
      <c r="E222" s="165" t="s">
        <v>527</v>
      </c>
    </row>
    <row r="223" spans="1:5" x14ac:dyDescent="0.25">
      <c r="A223" s="165" t="s">
        <v>624</v>
      </c>
      <c r="B223" s="168" t="s">
        <v>358</v>
      </c>
      <c r="D223" s="165" t="s">
        <v>599</v>
      </c>
      <c r="E223" s="165" t="s">
        <v>527</v>
      </c>
    </row>
    <row r="224" spans="1:5" x14ac:dyDescent="0.25">
      <c r="A224" s="165" t="s">
        <v>624</v>
      </c>
      <c r="B224" s="168" t="s">
        <v>359</v>
      </c>
      <c r="D224" s="165" t="s">
        <v>599</v>
      </c>
      <c r="E224" s="165" t="s">
        <v>527</v>
      </c>
    </row>
    <row r="225" spans="1:5" x14ac:dyDescent="0.25">
      <c r="A225" s="165" t="s">
        <v>624</v>
      </c>
      <c r="B225" s="168" t="s">
        <v>360</v>
      </c>
      <c r="D225" s="165" t="s">
        <v>599</v>
      </c>
      <c r="E225" s="165" t="s">
        <v>527</v>
      </c>
    </row>
    <row r="226" spans="1:5" x14ac:dyDescent="0.25">
      <c r="A226" s="165" t="s">
        <v>624</v>
      </c>
      <c r="B226" s="168" t="s">
        <v>361</v>
      </c>
      <c r="D226" s="165" t="s">
        <v>599</v>
      </c>
      <c r="E226" s="165" t="s">
        <v>527</v>
      </c>
    </row>
    <row r="227" spans="1:5" x14ac:dyDescent="0.25">
      <c r="A227" s="165" t="s">
        <v>624</v>
      </c>
      <c r="B227" s="168" t="s">
        <v>362</v>
      </c>
      <c r="D227" s="165" t="s">
        <v>599</v>
      </c>
      <c r="E227" s="165" t="s">
        <v>527</v>
      </c>
    </row>
    <row r="228" spans="1:5" x14ac:dyDescent="0.25">
      <c r="A228" s="165" t="s">
        <v>624</v>
      </c>
      <c r="B228" s="168" t="s">
        <v>363</v>
      </c>
      <c r="D228" s="165" t="s">
        <v>599</v>
      </c>
      <c r="E228" s="165" t="s">
        <v>527</v>
      </c>
    </row>
    <row r="229" spans="1:5" x14ac:dyDescent="0.25">
      <c r="A229" s="165" t="s">
        <v>624</v>
      </c>
      <c r="B229" s="168" t="s">
        <v>364</v>
      </c>
      <c r="D229" s="165" t="s">
        <v>599</v>
      </c>
      <c r="E229" s="165" t="s">
        <v>527</v>
      </c>
    </row>
    <row r="230" spans="1:5" x14ac:dyDescent="0.25">
      <c r="A230" s="165" t="s">
        <v>624</v>
      </c>
      <c r="B230" s="168" t="s">
        <v>365</v>
      </c>
      <c r="D230" s="165" t="s">
        <v>599</v>
      </c>
      <c r="E230" s="165" t="s">
        <v>527</v>
      </c>
    </row>
    <row r="231" spans="1:5" x14ac:dyDescent="0.25">
      <c r="A231" s="165" t="s">
        <v>624</v>
      </c>
      <c r="B231" s="168" t="s">
        <v>366</v>
      </c>
      <c r="D231" s="165" t="s">
        <v>599</v>
      </c>
      <c r="E231" s="165" t="s">
        <v>527</v>
      </c>
    </row>
    <row r="232" spans="1:5" x14ac:dyDescent="0.25">
      <c r="A232" s="165" t="s">
        <v>624</v>
      </c>
      <c r="B232" s="168" t="s">
        <v>367</v>
      </c>
      <c r="D232" s="165" t="s">
        <v>599</v>
      </c>
      <c r="E232" s="165" t="s">
        <v>527</v>
      </c>
    </row>
    <row r="233" spans="1:5" x14ac:dyDescent="0.25">
      <c r="A233" s="165" t="s">
        <v>624</v>
      </c>
      <c r="B233" s="168" t="s">
        <v>368</v>
      </c>
      <c r="D233" s="165" t="s">
        <v>599</v>
      </c>
      <c r="E233" s="165" t="s">
        <v>527</v>
      </c>
    </row>
    <row r="234" spans="1:5" x14ac:dyDescent="0.25">
      <c r="A234" s="165" t="s">
        <v>624</v>
      </c>
      <c r="B234" s="168" t="s">
        <v>369</v>
      </c>
      <c r="D234" s="165" t="s">
        <v>599</v>
      </c>
      <c r="E234" s="165" t="s">
        <v>527</v>
      </c>
    </row>
    <row r="235" spans="1:5" x14ac:dyDescent="0.25">
      <c r="A235" s="165" t="s">
        <v>624</v>
      </c>
      <c r="B235" s="168" t="s">
        <v>370</v>
      </c>
      <c r="D235" s="165" t="s">
        <v>599</v>
      </c>
      <c r="E235" s="165" t="s">
        <v>527</v>
      </c>
    </row>
    <row r="236" spans="1:5" x14ac:dyDescent="0.25">
      <c r="A236" s="165" t="s">
        <v>624</v>
      </c>
      <c r="B236" s="168" t="s">
        <v>371</v>
      </c>
      <c r="D236" s="165" t="s">
        <v>599</v>
      </c>
      <c r="E236" s="165" t="s">
        <v>527</v>
      </c>
    </row>
    <row r="237" spans="1:5" x14ac:dyDescent="0.25">
      <c r="A237" s="165" t="s">
        <v>624</v>
      </c>
      <c r="B237" s="168" t="s">
        <v>372</v>
      </c>
      <c r="D237" s="165" t="s">
        <v>599</v>
      </c>
      <c r="E237" s="165" t="s">
        <v>527</v>
      </c>
    </row>
    <row r="238" spans="1:5" x14ac:dyDescent="0.25">
      <c r="A238" s="165" t="s">
        <v>624</v>
      </c>
      <c r="B238" s="168" t="s">
        <v>373</v>
      </c>
      <c r="D238" s="165" t="s">
        <v>599</v>
      </c>
      <c r="E238" s="165" t="s">
        <v>527</v>
      </c>
    </row>
    <row r="239" spans="1:5" x14ac:dyDescent="0.25">
      <c r="A239" s="165" t="s">
        <v>624</v>
      </c>
      <c r="B239" s="168" t="s">
        <v>374</v>
      </c>
      <c r="D239" s="165" t="s">
        <v>599</v>
      </c>
      <c r="E239" s="165" t="s">
        <v>527</v>
      </c>
    </row>
    <row r="240" spans="1:5" x14ac:dyDescent="0.25">
      <c r="A240" s="165" t="s">
        <v>624</v>
      </c>
      <c r="B240" s="168" t="s">
        <v>375</v>
      </c>
      <c r="D240" s="165" t="s">
        <v>599</v>
      </c>
      <c r="E240" s="165" t="s">
        <v>527</v>
      </c>
    </row>
    <row r="241" spans="1:9" x14ac:dyDescent="0.25">
      <c r="A241" s="165" t="s">
        <v>624</v>
      </c>
      <c r="B241" s="168" t="s">
        <v>376</v>
      </c>
      <c r="D241" s="165" t="s">
        <v>599</v>
      </c>
      <c r="E241" s="165" t="s">
        <v>527</v>
      </c>
    </row>
    <row r="242" spans="1:9" x14ac:dyDescent="0.25">
      <c r="A242" s="165" t="s">
        <v>624</v>
      </c>
      <c r="B242" s="168" t="s">
        <v>377</v>
      </c>
      <c r="D242" s="165" t="s">
        <v>599</v>
      </c>
      <c r="E242" s="165" t="s">
        <v>527</v>
      </c>
    </row>
    <row r="243" spans="1:9" x14ac:dyDescent="0.25">
      <c r="A243" s="165" t="s">
        <v>624</v>
      </c>
      <c r="B243" s="168" t="s">
        <v>378</v>
      </c>
      <c r="D243" s="165" t="s">
        <v>599</v>
      </c>
      <c r="E243" s="165" t="s">
        <v>527</v>
      </c>
    </row>
    <row r="244" spans="1:9" x14ac:dyDescent="0.25">
      <c r="A244" s="165" t="s">
        <v>624</v>
      </c>
      <c r="B244" s="168" t="s">
        <v>379</v>
      </c>
      <c r="D244" s="165" t="s">
        <v>599</v>
      </c>
      <c r="E244" s="165" t="s">
        <v>527</v>
      </c>
    </row>
    <row r="245" spans="1:9" x14ac:dyDescent="0.25">
      <c r="A245" s="165" t="s">
        <v>624</v>
      </c>
      <c r="B245" s="168" t="s">
        <v>380</v>
      </c>
      <c r="D245" s="165" t="s">
        <v>599</v>
      </c>
      <c r="E245" s="165" t="s">
        <v>527</v>
      </c>
    </row>
    <row r="246" spans="1:9" x14ac:dyDescent="0.25">
      <c r="A246" s="165" t="s">
        <v>624</v>
      </c>
      <c r="B246" s="168" t="s">
        <v>381</v>
      </c>
      <c r="D246" s="165" t="s">
        <v>599</v>
      </c>
      <c r="E246" s="165" t="s">
        <v>527</v>
      </c>
    </row>
    <row r="247" spans="1:9" x14ac:dyDescent="0.25">
      <c r="B247" s="168" t="s">
        <v>9</v>
      </c>
      <c r="D247" s="165" t="s">
        <v>625</v>
      </c>
      <c r="E247" s="165" t="s">
        <v>597</v>
      </c>
      <c r="F247" s="170" t="s">
        <v>10</v>
      </c>
      <c r="G247" s="171" t="s">
        <v>11</v>
      </c>
      <c r="H247" s="165" t="str">
        <f>MID(I247,SEARCH("=",I247,1)+1,LEN(I247))</f>
        <v xml:space="preserve"> pd.cut(dfContrato['DIAS_ATRASO_ACTUAL'], bins = ls_limites, labels = ls_etiquetas, right = False)</v>
      </c>
      <c r="I247" s="166" t="s">
        <v>12</v>
      </c>
    </row>
    <row r="248" spans="1:9" x14ac:dyDescent="0.25">
      <c r="B248" s="168" t="s">
        <v>17</v>
      </c>
      <c r="D248" s="165" t="s">
        <v>625</v>
      </c>
      <c r="E248" s="165" t="s">
        <v>597</v>
      </c>
      <c r="F248" s="165" t="s">
        <v>18</v>
      </c>
      <c r="G248" s="171" t="s">
        <v>19</v>
      </c>
      <c r="H248" s="165" t="str">
        <f>MID(I248,SEARCH("=",I248,1)+1,LEN(I248))</f>
        <v xml:space="preserve"> pd.cut(dfContrato['CICLO_CI'], bins = ls_limites, labels = ls_etiquetas, right = False)</v>
      </c>
      <c r="I248" s="166" t="s">
        <v>20</v>
      </c>
    </row>
    <row r="249" spans="1:9" x14ac:dyDescent="0.25">
      <c r="A249" s="165" t="s">
        <v>628</v>
      </c>
      <c r="B249" s="168" t="str">
        <f t="shared" ref="B249:B288" si="0">MID(I249,SEARCH("['",I249,1)+2,SEARCH("']",I249,1)-5)</f>
        <v>pcntCR0_se_t0</v>
      </c>
      <c r="D249" s="165" t="s">
        <v>625</v>
      </c>
      <c r="E249" s="165" t="s">
        <v>527</v>
      </c>
      <c r="F249" s="170" t="s">
        <v>26</v>
      </c>
      <c r="G249" s="165" t="s">
        <v>27</v>
      </c>
      <c r="H249" s="165" t="str">
        <f>MID(I249,SEARCH("=",I249,1)+1,LEN(I249))</f>
        <v xml:space="preserve"> df.cr0_sin_exp_T0/df.cartera_sin_exp_T0</v>
      </c>
      <c r="I249" s="166" t="s">
        <v>28</v>
      </c>
    </row>
    <row r="250" spans="1:9" x14ac:dyDescent="0.25">
      <c r="A250" s="165" t="s">
        <v>628</v>
      </c>
      <c r="B250" s="168" t="str">
        <f t="shared" si="0"/>
        <v>pcntCR0_ce_t0</v>
      </c>
      <c r="D250" s="165" t="s">
        <v>625</v>
      </c>
      <c r="E250" s="165" t="s">
        <v>527</v>
      </c>
      <c r="F250" s="170" t="s">
        <v>32</v>
      </c>
      <c r="G250" s="165" t="s">
        <v>33</v>
      </c>
      <c r="H250" s="165" t="str">
        <f t="shared" ref="H250:H287" si="1">MID(I250,SEARCH("=",I250,1)+1,LEN(I250))</f>
        <v xml:space="preserve"> df.cr0_con_exp_T0/df.cartera_con_exp_T0</v>
      </c>
      <c r="I250" s="166" t="s">
        <v>34</v>
      </c>
    </row>
    <row r="251" spans="1:9" x14ac:dyDescent="0.25">
      <c r="A251" s="165" t="s">
        <v>628</v>
      </c>
      <c r="B251" s="168" t="str">
        <f t="shared" si="0"/>
        <v>pcntCR1a7_se_t0</v>
      </c>
      <c r="D251" s="165" t="s">
        <v>625</v>
      </c>
      <c r="E251" s="165" t="s">
        <v>527</v>
      </c>
      <c r="F251" s="170" t="s">
        <v>38</v>
      </c>
      <c r="G251" s="165" t="s">
        <v>39</v>
      </c>
      <c r="H251" s="165" t="str">
        <f t="shared" si="1"/>
        <v xml:space="preserve"> df.cr1a7_sin_exp_T0/df.cartera_sin_exp_T0</v>
      </c>
      <c r="I251" s="172" t="s">
        <v>40</v>
      </c>
    </row>
    <row r="252" spans="1:9" x14ac:dyDescent="0.25">
      <c r="A252" s="165" t="s">
        <v>628</v>
      </c>
      <c r="B252" s="168" t="str">
        <f t="shared" si="0"/>
        <v>pcntCR1a7_ce_t0</v>
      </c>
      <c r="D252" s="165" t="s">
        <v>625</v>
      </c>
      <c r="E252" s="165" t="s">
        <v>527</v>
      </c>
      <c r="F252" s="170" t="s">
        <v>45</v>
      </c>
      <c r="G252" s="165" t="s">
        <v>46</v>
      </c>
      <c r="H252" s="165" t="str">
        <f t="shared" si="1"/>
        <v xml:space="preserve"> df.cr1a7_con_exp_T0/df.cartera_con_exp_T0</v>
      </c>
      <c r="I252" s="172" t="s">
        <v>47</v>
      </c>
    </row>
    <row r="253" spans="1:9" x14ac:dyDescent="0.25">
      <c r="A253" s="165" t="s">
        <v>628</v>
      </c>
      <c r="B253" s="168" t="str">
        <f t="shared" si="0"/>
        <v>pcntCR8a30_se_t0</v>
      </c>
      <c r="D253" s="165" t="s">
        <v>625</v>
      </c>
      <c r="E253" s="165" t="s">
        <v>527</v>
      </c>
      <c r="F253" s="170" t="s">
        <v>51</v>
      </c>
      <c r="G253" s="165" t="s">
        <v>52</v>
      </c>
      <c r="H253" s="165" t="str">
        <f t="shared" si="1"/>
        <v xml:space="preserve"> df.cr8a30_sin_exp_T0/df.cartera_sin_exp_T0</v>
      </c>
      <c r="I253" s="172" t="s">
        <v>53</v>
      </c>
    </row>
    <row r="254" spans="1:9" x14ac:dyDescent="0.25">
      <c r="A254" s="165" t="s">
        <v>628</v>
      </c>
      <c r="B254" s="168" t="str">
        <f t="shared" si="0"/>
        <v>pcntCR8a30_ce_t0</v>
      </c>
      <c r="D254" s="165" t="s">
        <v>625</v>
      </c>
      <c r="E254" s="165" t="s">
        <v>527</v>
      </c>
      <c r="F254" s="170" t="s">
        <v>57</v>
      </c>
      <c r="G254" s="165" t="s">
        <v>58</v>
      </c>
      <c r="H254" s="165" t="str">
        <f t="shared" si="1"/>
        <v xml:space="preserve"> df.cr8a30_con_exp_T0/df.cartera_con_exp_T0</v>
      </c>
      <c r="I254" s="173" t="s">
        <v>59</v>
      </c>
    </row>
    <row r="255" spans="1:9" x14ac:dyDescent="0.25">
      <c r="A255" s="165" t="s">
        <v>628</v>
      </c>
      <c r="B255" s="168" t="str">
        <f t="shared" si="0"/>
        <v>pcntCR31a90_se_t0</v>
      </c>
      <c r="D255" s="165" t="s">
        <v>625</v>
      </c>
      <c r="E255" s="165" t="s">
        <v>527</v>
      </c>
      <c r="F255" s="170" t="s">
        <v>63</v>
      </c>
      <c r="G255" s="165" t="s">
        <v>64</v>
      </c>
      <c r="H255" s="165" t="str">
        <f t="shared" si="1"/>
        <v xml:space="preserve"> df.cr31a90_sin_exp_T0/df.cartera_sin_exp_T0</v>
      </c>
      <c r="I255" s="173" t="s">
        <v>65</v>
      </c>
    </row>
    <row r="256" spans="1:9" x14ac:dyDescent="0.25">
      <c r="A256" s="165" t="s">
        <v>628</v>
      </c>
      <c r="B256" s="168" t="str">
        <f t="shared" si="0"/>
        <v>pcntCR31a90_ce_t0</v>
      </c>
      <c r="D256" s="165" t="s">
        <v>625</v>
      </c>
      <c r="E256" s="165" t="s">
        <v>527</v>
      </c>
      <c r="F256" s="170" t="s">
        <v>68</v>
      </c>
      <c r="G256" s="165" t="s">
        <v>69</v>
      </c>
      <c r="H256" s="165" t="str">
        <f t="shared" si="1"/>
        <v xml:space="preserve"> df.cr31a90_con_exp_T0/df.cartera_con_exp_T0</v>
      </c>
      <c r="I256" s="166" t="s">
        <v>70</v>
      </c>
    </row>
    <row r="257" spans="1:9" x14ac:dyDescent="0.25">
      <c r="A257" s="165" t="s">
        <v>628</v>
      </c>
      <c r="B257" s="168" t="str">
        <f t="shared" si="0"/>
        <v>pcntCR90m_se_t0</v>
      </c>
      <c r="D257" s="165" t="s">
        <v>625</v>
      </c>
      <c r="E257" s="165" t="s">
        <v>527</v>
      </c>
      <c r="F257" s="170" t="s">
        <v>74</v>
      </c>
      <c r="G257" s="165" t="s">
        <v>75</v>
      </c>
      <c r="H257" s="165" t="str">
        <f t="shared" si="1"/>
        <v xml:space="preserve"> df.cr90m_sin_exp_T0/df.cartera_sin_exp_T0</v>
      </c>
      <c r="I257" s="166" t="s">
        <v>76</v>
      </c>
    </row>
    <row r="258" spans="1:9" x14ac:dyDescent="0.25">
      <c r="A258" s="165" t="s">
        <v>628</v>
      </c>
      <c r="B258" s="168" t="str">
        <f t="shared" si="0"/>
        <v>pcntCR90m_ce_t0</v>
      </c>
      <c r="D258" s="165" t="s">
        <v>625</v>
      </c>
      <c r="E258" s="165" t="s">
        <v>527</v>
      </c>
      <c r="F258" s="170" t="s">
        <v>80</v>
      </c>
      <c r="G258" s="165" t="s">
        <v>81</v>
      </c>
      <c r="H258" s="165" t="str">
        <f t="shared" si="1"/>
        <v xml:space="preserve"> df.cr90m_con_exp_T0/df.cartera_con_exp_T0</v>
      </c>
      <c r="I258" s="166" t="s">
        <v>82</v>
      </c>
    </row>
    <row r="259" spans="1:9" x14ac:dyDescent="0.25">
      <c r="A259" s="165" t="s">
        <v>628</v>
      </c>
      <c r="B259" s="168" t="str">
        <f t="shared" si="0"/>
        <v>pcntCR0_se_t1</v>
      </c>
      <c r="D259" s="165" t="s">
        <v>625</v>
      </c>
      <c r="E259" s="165" t="s">
        <v>527</v>
      </c>
      <c r="F259" s="170" t="s">
        <v>86</v>
      </c>
      <c r="G259" s="165" t="s">
        <v>87</v>
      </c>
      <c r="H259" s="165" t="str">
        <f t="shared" si="1"/>
        <v xml:space="preserve"> df.cr0_sin_exp_T1/df.cartera_sin_exp_T1</v>
      </c>
      <c r="I259" s="166" t="s">
        <v>88</v>
      </c>
    </row>
    <row r="260" spans="1:9" x14ac:dyDescent="0.25">
      <c r="A260" s="165" t="s">
        <v>628</v>
      </c>
      <c r="B260" s="168" t="str">
        <f t="shared" si="0"/>
        <v>pcntCR0_ce_t1</v>
      </c>
      <c r="D260" s="165" t="s">
        <v>625</v>
      </c>
      <c r="E260" s="165" t="s">
        <v>527</v>
      </c>
      <c r="F260" s="170" t="s">
        <v>93</v>
      </c>
      <c r="G260" s="165" t="s">
        <v>94</v>
      </c>
      <c r="H260" s="165" t="str">
        <f t="shared" si="1"/>
        <v xml:space="preserve"> df.cr0_con_exp_T1/df.cartera_con_exp_T1</v>
      </c>
      <c r="I260" s="166" t="s">
        <v>95</v>
      </c>
    </row>
    <row r="261" spans="1:9" x14ac:dyDescent="0.25">
      <c r="A261" s="165" t="s">
        <v>628</v>
      </c>
      <c r="B261" s="168" t="str">
        <f t="shared" si="0"/>
        <v>pcntCR1a7_se_t1</v>
      </c>
      <c r="D261" s="165" t="s">
        <v>625</v>
      </c>
      <c r="E261" s="165" t="s">
        <v>527</v>
      </c>
      <c r="F261" s="170" t="s">
        <v>99</v>
      </c>
      <c r="G261" s="165" t="s">
        <v>100</v>
      </c>
      <c r="H261" s="165" t="str">
        <f t="shared" si="1"/>
        <v xml:space="preserve"> df.cr1a7_sin_exp_T1/df.cartera_sin_exp_T1</v>
      </c>
      <c r="I261" s="166" t="s">
        <v>101</v>
      </c>
    </row>
    <row r="262" spans="1:9" x14ac:dyDescent="0.25">
      <c r="A262" s="165" t="s">
        <v>628</v>
      </c>
      <c r="B262" s="168" t="str">
        <f t="shared" si="0"/>
        <v>pcntCR1a7_ce_t1</v>
      </c>
      <c r="D262" s="165" t="s">
        <v>625</v>
      </c>
      <c r="E262" s="165" t="s">
        <v>527</v>
      </c>
      <c r="F262" s="170" t="s">
        <v>105</v>
      </c>
      <c r="G262" s="165" t="s">
        <v>106</v>
      </c>
      <c r="H262" s="165" t="str">
        <f t="shared" si="1"/>
        <v xml:space="preserve"> df.cr1a7_con_exp_T1/df.cartera_con_exp_T1</v>
      </c>
      <c r="I262" s="166" t="s">
        <v>107</v>
      </c>
    </row>
    <row r="263" spans="1:9" x14ac:dyDescent="0.25">
      <c r="A263" s="165" t="s">
        <v>628</v>
      </c>
      <c r="B263" s="168" t="str">
        <f t="shared" si="0"/>
        <v>pcntCR8a30_se_t1</v>
      </c>
      <c r="D263" s="165" t="s">
        <v>625</v>
      </c>
      <c r="E263" s="165" t="s">
        <v>527</v>
      </c>
      <c r="F263" s="170" t="s">
        <v>111</v>
      </c>
      <c r="G263" s="165" t="s">
        <v>112</v>
      </c>
      <c r="H263" s="165" t="str">
        <f t="shared" si="1"/>
        <v xml:space="preserve"> df.cr8a30_sin_exp_T1/df.cartera_sin_exp_T1</v>
      </c>
      <c r="I263" s="166" t="s">
        <v>113</v>
      </c>
    </row>
    <row r="264" spans="1:9" x14ac:dyDescent="0.25">
      <c r="A264" s="165" t="s">
        <v>628</v>
      </c>
      <c r="B264" s="168" t="str">
        <f t="shared" si="0"/>
        <v>pcntCR8a30_ce_t1</v>
      </c>
      <c r="D264" s="165" t="s">
        <v>625</v>
      </c>
      <c r="E264" s="165" t="s">
        <v>527</v>
      </c>
      <c r="F264" s="170" t="s">
        <v>117</v>
      </c>
      <c r="G264" s="165" t="s">
        <v>118</v>
      </c>
      <c r="H264" s="165" t="str">
        <f t="shared" si="1"/>
        <v xml:space="preserve"> df.cr8a30_con_exp_T1/df.cartera_con_exp_T1</v>
      </c>
      <c r="I264" s="166" t="s">
        <v>119</v>
      </c>
    </row>
    <row r="265" spans="1:9" x14ac:dyDescent="0.25">
      <c r="A265" s="165" t="s">
        <v>628</v>
      </c>
      <c r="B265" s="168" t="str">
        <f t="shared" si="0"/>
        <v>pcntCR31a90_se_t1</v>
      </c>
      <c r="D265" s="165" t="s">
        <v>625</v>
      </c>
      <c r="E265" s="165" t="s">
        <v>527</v>
      </c>
      <c r="F265" s="170" t="s">
        <v>123</v>
      </c>
      <c r="G265" s="165" t="s">
        <v>124</v>
      </c>
      <c r="H265" s="165" t="str">
        <f t="shared" si="1"/>
        <v xml:space="preserve"> df.cr31a90_sin_exp_T1/df.cartera_sin_exp_T1</v>
      </c>
      <c r="I265" s="166" t="s">
        <v>125</v>
      </c>
    </row>
    <row r="266" spans="1:9" x14ac:dyDescent="0.25">
      <c r="A266" s="165" t="s">
        <v>628</v>
      </c>
      <c r="B266" s="168" t="str">
        <f t="shared" si="0"/>
        <v>pcntCR31a90_ce_t1</v>
      </c>
      <c r="D266" s="165" t="s">
        <v>625</v>
      </c>
      <c r="E266" s="165" t="s">
        <v>527</v>
      </c>
      <c r="F266" s="170" t="s">
        <v>129</v>
      </c>
      <c r="G266" s="165" t="s">
        <v>130</v>
      </c>
      <c r="H266" s="165" t="str">
        <f t="shared" si="1"/>
        <v xml:space="preserve"> df.cr31a90_con_exp_T1/df.cartera_con_exp_T1</v>
      </c>
      <c r="I266" s="166" t="s">
        <v>131</v>
      </c>
    </row>
    <row r="267" spans="1:9" x14ac:dyDescent="0.25">
      <c r="A267" s="165" t="s">
        <v>628</v>
      </c>
      <c r="B267" s="168" t="str">
        <f t="shared" si="0"/>
        <v>pcntCR90m_se_t1</v>
      </c>
      <c r="D267" s="165" t="s">
        <v>625</v>
      </c>
      <c r="E267" s="165" t="s">
        <v>527</v>
      </c>
      <c r="F267" s="170" t="s">
        <v>135</v>
      </c>
      <c r="G267" s="165" t="s">
        <v>136</v>
      </c>
      <c r="H267" s="165" t="str">
        <f t="shared" si="1"/>
        <v xml:space="preserve"> df.cr90m_sin_exp_T1/df.cartera_sin_exp_T1</v>
      </c>
      <c r="I267" s="166" t="s">
        <v>137</v>
      </c>
    </row>
    <row r="268" spans="1:9" x14ac:dyDescent="0.25">
      <c r="A268" s="165" t="s">
        <v>628</v>
      </c>
      <c r="B268" s="168" t="str">
        <f t="shared" si="0"/>
        <v>pcntCR90m_ce_t1</v>
      </c>
      <c r="D268" s="165" t="s">
        <v>625</v>
      </c>
      <c r="E268" s="165" t="s">
        <v>527</v>
      </c>
      <c r="F268" s="170" t="s">
        <v>141</v>
      </c>
      <c r="G268" s="165" t="s">
        <v>142</v>
      </c>
      <c r="H268" s="165" t="str">
        <f t="shared" si="1"/>
        <v xml:space="preserve"> df.cr90m_con_exp_T1/df.cartera_con_exp_T1</v>
      </c>
      <c r="I268" s="166" t="s">
        <v>143</v>
      </c>
    </row>
    <row r="269" spans="1:9" x14ac:dyDescent="0.25">
      <c r="A269" s="165" t="s">
        <v>628</v>
      </c>
      <c r="B269" s="168" t="str">
        <f t="shared" si="0"/>
        <v>pcntCR0_se_t2</v>
      </c>
      <c r="D269" s="165" t="s">
        <v>625</v>
      </c>
      <c r="E269" s="165" t="s">
        <v>527</v>
      </c>
      <c r="F269" s="170" t="s">
        <v>147</v>
      </c>
      <c r="G269" s="165" t="s">
        <v>148</v>
      </c>
      <c r="H269" s="165" t="str">
        <f t="shared" si="1"/>
        <v xml:space="preserve"> df.cr0_sin_exp_T2/df.cartera_sin_exp_T2</v>
      </c>
      <c r="I269" s="166" t="s">
        <v>149</v>
      </c>
    </row>
    <row r="270" spans="1:9" x14ac:dyDescent="0.25">
      <c r="A270" s="165" t="s">
        <v>628</v>
      </c>
      <c r="B270" s="168" t="str">
        <f t="shared" si="0"/>
        <v>pcntCR0_ce_t2</v>
      </c>
      <c r="D270" s="165" t="s">
        <v>625</v>
      </c>
      <c r="E270" s="165" t="s">
        <v>527</v>
      </c>
      <c r="F270" s="170" t="s">
        <v>154</v>
      </c>
      <c r="G270" s="165" t="s">
        <v>155</v>
      </c>
      <c r="H270" s="165" t="str">
        <f t="shared" si="1"/>
        <v xml:space="preserve"> df.cr0_con_exp_T2/df.cartera_con_exp_T2</v>
      </c>
      <c r="I270" s="166" t="s">
        <v>156</v>
      </c>
    </row>
    <row r="271" spans="1:9" x14ac:dyDescent="0.25">
      <c r="A271" s="165" t="s">
        <v>628</v>
      </c>
      <c r="B271" s="168" t="str">
        <f t="shared" si="0"/>
        <v>pcntCR1a7_se_t2</v>
      </c>
      <c r="D271" s="165" t="s">
        <v>625</v>
      </c>
      <c r="E271" s="165" t="s">
        <v>527</v>
      </c>
      <c r="F271" s="170" t="s">
        <v>160</v>
      </c>
      <c r="G271" s="165" t="s">
        <v>161</v>
      </c>
      <c r="H271" s="165" t="str">
        <f t="shared" si="1"/>
        <v xml:space="preserve"> df.cr1a7_sin_exp_T2/df.cartera_sin_exp_T2</v>
      </c>
      <c r="I271" s="166" t="s">
        <v>162</v>
      </c>
    </row>
    <row r="272" spans="1:9" x14ac:dyDescent="0.25">
      <c r="A272" s="165" t="s">
        <v>628</v>
      </c>
      <c r="B272" s="168" t="str">
        <f t="shared" si="0"/>
        <v>pcntCR1a7_ce_t2</v>
      </c>
      <c r="D272" s="165" t="s">
        <v>625</v>
      </c>
      <c r="E272" s="165" t="s">
        <v>527</v>
      </c>
      <c r="F272" s="170" t="s">
        <v>166</v>
      </c>
      <c r="G272" s="165" t="s">
        <v>167</v>
      </c>
      <c r="H272" s="165" t="str">
        <f t="shared" si="1"/>
        <v xml:space="preserve"> df.cr1a7_con_exp_T2/df.cartera_con_exp_T2</v>
      </c>
      <c r="I272" s="166" t="s">
        <v>168</v>
      </c>
    </row>
    <row r="273" spans="1:9" x14ac:dyDescent="0.25">
      <c r="A273" s="165" t="s">
        <v>628</v>
      </c>
      <c r="B273" s="168" t="str">
        <f t="shared" si="0"/>
        <v>pcntCR8a30_se_t2</v>
      </c>
      <c r="D273" s="165" t="s">
        <v>625</v>
      </c>
      <c r="E273" s="165" t="s">
        <v>527</v>
      </c>
      <c r="F273" s="170" t="s">
        <v>172</v>
      </c>
      <c r="G273" s="165" t="s">
        <v>173</v>
      </c>
      <c r="H273" s="165" t="str">
        <f t="shared" si="1"/>
        <v xml:space="preserve"> df.cr8a30_sin_exp_T2/df.cartera_sin_exp_T2</v>
      </c>
      <c r="I273" s="166" t="s">
        <v>174</v>
      </c>
    </row>
    <row r="274" spans="1:9" x14ac:dyDescent="0.25">
      <c r="A274" s="165" t="s">
        <v>628</v>
      </c>
      <c r="B274" s="168" t="str">
        <f t="shared" si="0"/>
        <v>pcntCR8a30_ce_t2</v>
      </c>
      <c r="D274" s="165" t="s">
        <v>625</v>
      </c>
      <c r="E274" s="165" t="s">
        <v>527</v>
      </c>
      <c r="F274" s="170" t="s">
        <v>178</v>
      </c>
      <c r="G274" s="165" t="s">
        <v>179</v>
      </c>
      <c r="H274" s="165" t="str">
        <f t="shared" si="1"/>
        <v xml:space="preserve"> df.cr8a30_con_exp_T2/df.cartera_con_exp_T2</v>
      </c>
      <c r="I274" s="166" t="s">
        <v>180</v>
      </c>
    </row>
    <row r="275" spans="1:9" x14ac:dyDescent="0.25">
      <c r="A275" s="165" t="s">
        <v>628</v>
      </c>
      <c r="B275" s="168" t="str">
        <f t="shared" si="0"/>
        <v>pcntCR31a90_se_t2</v>
      </c>
      <c r="D275" s="165" t="s">
        <v>625</v>
      </c>
      <c r="E275" s="165" t="s">
        <v>527</v>
      </c>
      <c r="F275" s="170" t="s">
        <v>183</v>
      </c>
      <c r="G275" s="165" t="s">
        <v>184</v>
      </c>
      <c r="H275" s="165" t="str">
        <f t="shared" si="1"/>
        <v xml:space="preserve"> df.cr31a90_sin_exp_T2/df.cartera_sin_exp_T2</v>
      </c>
      <c r="I275" s="166" t="s">
        <v>185</v>
      </c>
    </row>
    <row r="276" spans="1:9" x14ac:dyDescent="0.25">
      <c r="A276" s="165" t="s">
        <v>628</v>
      </c>
      <c r="B276" s="168" t="str">
        <f t="shared" si="0"/>
        <v>pcntCR31a90_ce_t2</v>
      </c>
      <c r="D276" s="165" t="s">
        <v>625</v>
      </c>
      <c r="E276" s="165" t="s">
        <v>527</v>
      </c>
      <c r="F276" s="170" t="s">
        <v>187</v>
      </c>
      <c r="G276" s="165" t="s">
        <v>188</v>
      </c>
      <c r="H276" s="165" t="str">
        <f t="shared" si="1"/>
        <v xml:space="preserve"> df.cr31a90_con_exp_T2/df.cartera_con_exp_T2</v>
      </c>
      <c r="I276" s="166" t="s">
        <v>189</v>
      </c>
    </row>
    <row r="277" spans="1:9" x14ac:dyDescent="0.25">
      <c r="A277" s="165" t="s">
        <v>628</v>
      </c>
      <c r="B277" s="168" t="str">
        <f t="shared" si="0"/>
        <v>pcntCR90m_se_t2</v>
      </c>
      <c r="D277" s="165" t="s">
        <v>625</v>
      </c>
      <c r="E277" s="165" t="s">
        <v>527</v>
      </c>
      <c r="F277" s="170" t="s">
        <v>191</v>
      </c>
      <c r="G277" s="165" t="s">
        <v>192</v>
      </c>
      <c r="H277" s="165" t="str">
        <f t="shared" si="1"/>
        <v xml:space="preserve"> df.cr90m_sin_exp_T2/df.cartera_sin_exp_T2</v>
      </c>
      <c r="I277" s="166" t="s">
        <v>193</v>
      </c>
    </row>
    <row r="278" spans="1:9" x14ac:dyDescent="0.25">
      <c r="A278" s="165" t="s">
        <v>628</v>
      </c>
      <c r="B278" s="168" t="str">
        <f t="shared" si="0"/>
        <v>pcntCR90m_ce_t2</v>
      </c>
      <c r="D278" s="165" t="s">
        <v>625</v>
      </c>
      <c r="E278" s="165" t="s">
        <v>527</v>
      </c>
      <c r="F278" s="170" t="s">
        <v>195</v>
      </c>
      <c r="G278" s="165" t="s">
        <v>196</v>
      </c>
      <c r="H278" s="165" t="str">
        <f t="shared" si="1"/>
        <v xml:space="preserve"> df.cr90m_con_exp_T2/df.cartera_con_exp_T2</v>
      </c>
      <c r="I278" s="166" t="s">
        <v>197</v>
      </c>
    </row>
    <row r="279" spans="1:9" x14ac:dyDescent="0.25">
      <c r="A279" s="165" t="s">
        <v>627</v>
      </c>
      <c r="B279" s="168" t="str">
        <f t="shared" si="0"/>
        <v>rango_montoCartera_t0</v>
      </c>
      <c r="D279" s="165" t="s">
        <v>625</v>
      </c>
      <c r="E279" s="165" t="s">
        <v>527</v>
      </c>
      <c r="F279" s="170" t="s">
        <v>199</v>
      </c>
      <c r="G279" s="165" t="s">
        <v>200</v>
      </c>
      <c r="H279" s="165" t="str">
        <f t="shared" si="1"/>
        <v xml:space="preserve"> pd.cut(df.MONTO_CARTERA_T0, bins=lsRangos, labels=lsEtiquetas, right= False)</v>
      </c>
      <c r="I279" s="166" t="s">
        <v>201</v>
      </c>
    </row>
    <row r="280" spans="1:9" x14ac:dyDescent="0.25">
      <c r="A280" s="165" t="s">
        <v>626</v>
      </c>
      <c r="B280" s="168" t="str">
        <f t="shared" si="0"/>
        <v>rango_contratos_t0</v>
      </c>
      <c r="D280" s="165" t="s">
        <v>625</v>
      </c>
      <c r="E280" s="165" t="s">
        <v>527</v>
      </c>
      <c r="F280" s="170" t="s">
        <v>203</v>
      </c>
      <c r="G280" s="165" t="s">
        <v>204</v>
      </c>
      <c r="H280" s="165" t="str">
        <f t="shared" si="1"/>
        <v xml:space="preserve"> pd.qcut(df.CLIENTES_T0, 5, labels=False)</v>
      </c>
      <c r="I280" s="166" t="s">
        <v>205</v>
      </c>
    </row>
    <row r="281" spans="1:9" x14ac:dyDescent="0.25">
      <c r="A281" s="165" t="s">
        <v>629</v>
      </c>
      <c r="B281" s="168" t="str">
        <f t="shared" si="0"/>
        <v>cr8a90_t0</v>
      </c>
      <c r="D281" s="165" t="s">
        <v>625</v>
      </c>
      <c r="E281" s="165" t="s">
        <v>527</v>
      </c>
      <c r="F281" s="170" t="s">
        <v>207</v>
      </c>
      <c r="G281" s="165" t="s">
        <v>208</v>
      </c>
      <c r="H281" s="165" t="str">
        <f t="shared" si="1"/>
        <v xml:space="preserve"> df[['cr8a30_sin_exp_T0','cr8a30_con_exp_T0','cr31a90_sin_exp_T0','cr31a90_con_exp_T0']].sum(axis = 1)</v>
      </c>
      <c r="I281" s="166" t="s">
        <v>209</v>
      </c>
    </row>
    <row r="282" spans="1:9" x14ac:dyDescent="0.25">
      <c r="A282" s="165" t="s">
        <v>630</v>
      </c>
      <c r="B282" s="168" t="str">
        <f t="shared" si="0"/>
        <v>pcntCR8a90_t0</v>
      </c>
      <c r="D282" s="165" t="s">
        <v>625</v>
      </c>
      <c r="E282" s="165" t="s">
        <v>527</v>
      </c>
      <c r="F282" s="170" t="s">
        <v>211</v>
      </c>
      <c r="G282" s="165" t="s">
        <v>212</v>
      </c>
      <c r="H282" s="165" t="str">
        <f t="shared" si="1"/>
        <v xml:space="preserve"> df['cr8a90_t0']/df['MONTO_CARTERA_T0']</v>
      </c>
      <c r="I282" s="166" t="s">
        <v>213</v>
      </c>
    </row>
    <row r="283" spans="1:9" x14ac:dyDescent="0.25">
      <c r="A283" s="165" t="s">
        <v>631</v>
      </c>
      <c r="B283" s="168" t="str">
        <f t="shared" si="0"/>
        <v>rango8a90_t0</v>
      </c>
      <c r="D283" s="165" t="s">
        <v>625</v>
      </c>
      <c r="E283" s="165" t="s">
        <v>527</v>
      </c>
      <c r="F283" s="170" t="s">
        <v>215</v>
      </c>
      <c r="G283" s="165" t="s">
        <v>216</v>
      </c>
      <c r="H283" s="165" t="str">
        <f t="shared" si="1"/>
        <v xml:space="preserve"> pd.cut(df.pcntCR8a90_t0, bins=lsRangos, labels=lsEtiquetas, right= False)</v>
      </c>
      <c r="I283" s="166" t="s">
        <v>217</v>
      </c>
    </row>
    <row r="284" spans="1:9" x14ac:dyDescent="0.25">
      <c r="A284" s="165" t="s">
        <v>630</v>
      </c>
      <c r="B284" s="168" t="str">
        <f t="shared" si="0"/>
        <v>pcnt_cartera_se_t0</v>
      </c>
      <c r="D284" s="165" t="s">
        <v>625</v>
      </c>
      <c r="E284" s="165" t="s">
        <v>527</v>
      </c>
      <c r="F284" s="170" t="s">
        <v>219</v>
      </c>
      <c r="G284" s="165" t="s">
        <v>220</v>
      </c>
      <c r="H284" s="165" t="str">
        <f t="shared" si="1"/>
        <v xml:space="preserve"> df['cartera_sin_exp_T0'] / df['MONTO_CARTERA_T0']</v>
      </c>
      <c r="I284" s="166" t="s">
        <v>221</v>
      </c>
    </row>
    <row r="285" spans="1:9" x14ac:dyDescent="0.25">
      <c r="A285" s="165" t="s">
        <v>629</v>
      </c>
      <c r="B285" s="168" t="str">
        <f t="shared" si="0"/>
        <v>cr31a90_t0</v>
      </c>
      <c r="D285" s="165" t="s">
        <v>625</v>
      </c>
      <c r="E285" s="165" t="s">
        <v>527</v>
      </c>
      <c r="F285" s="170" t="s">
        <v>223</v>
      </c>
      <c r="G285" s="165" t="s">
        <v>224</v>
      </c>
      <c r="H285" s="165" t="str">
        <f t="shared" si="1"/>
        <v xml:space="preserve"> df[['cr31a90_sin_exp_T0','cr31a90_con_exp_T0']].sum(axis = 1)</v>
      </c>
      <c r="I285" s="166" t="s">
        <v>225</v>
      </c>
    </row>
    <row r="286" spans="1:9" x14ac:dyDescent="0.25">
      <c r="A286" s="165" t="s">
        <v>630</v>
      </c>
      <c r="B286" s="168" t="str">
        <f t="shared" si="0"/>
        <v>pcntCR31a90_t0</v>
      </c>
      <c r="D286" s="165" t="s">
        <v>625</v>
      </c>
      <c r="E286" s="165" t="s">
        <v>527</v>
      </c>
      <c r="F286" s="170" t="s">
        <v>227</v>
      </c>
      <c r="G286" s="165" t="s">
        <v>228</v>
      </c>
      <c r="H286" s="165" t="str">
        <f t="shared" si="1"/>
        <v xml:space="preserve"> df['cr31a90_t0']/df['MONTO_CARTERA_T0']</v>
      </c>
      <c r="I286" s="166" t="s">
        <v>229</v>
      </c>
    </row>
    <row r="287" spans="1:9" x14ac:dyDescent="0.25">
      <c r="A287" s="165" t="s">
        <v>631</v>
      </c>
      <c r="B287" s="168" t="str">
        <f t="shared" si="0"/>
        <v>rango31a90_t0</v>
      </c>
      <c r="D287" s="165" t="s">
        <v>625</v>
      </c>
      <c r="E287" s="165" t="s">
        <v>527</v>
      </c>
      <c r="F287" s="170" t="s">
        <v>231</v>
      </c>
      <c r="G287" s="165" t="s">
        <v>232</v>
      </c>
      <c r="H287" s="165" t="str">
        <f t="shared" si="1"/>
        <v xml:space="preserve"> pd.cut(df.pcntCR31a90_t0, bins=lsRangos, labels=lsEtiquetas, right= False)</v>
      </c>
      <c r="I287" s="166" t="s">
        <v>233</v>
      </c>
    </row>
    <row r="288" spans="1:9" x14ac:dyDescent="0.25">
      <c r="A288" s="165" t="s">
        <v>601</v>
      </c>
      <c r="B288" s="168" t="str">
        <f t="shared" si="0"/>
        <v>rango_ant_asesor</v>
      </c>
      <c r="D288" s="165" t="s">
        <v>625</v>
      </c>
      <c r="E288" s="165" t="s">
        <v>527</v>
      </c>
      <c r="F288" s="170" t="s">
        <v>235</v>
      </c>
      <c r="G288" s="165" t="s">
        <v>236</v>
      </c>
      <c r="H288" s="165" t="str">
        <f>MID(I288,SEARCH("=",I288,1)+1,LEN(I288))</f>
        <v xml:space="preserve"> pd.cut(df.ANT_ASESOR, bins=rangoMeses, labels=etiquetaMeses, right= False)</v>
      </c>
      <c r="I288" s="166" t="s">
        <v>237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9EA2-B5EF-4D09-9E0E-AD076A1752B8}">
  <dimension ref="A1:V117"/>
  <sheetViews>
    <sheetView showGridLines="0" tabSelected="1" zoomScale="130" zoomScaleNormal="130" workbookViewId="0">
      <selection activeCell="F9" sqref="F9"/>
    </sheetView>
  </sheetViews>
  <sheetFormatPr baseColWidth="10" defaultColWidth="11.42578125" defaultRowHeight="15" x14ac:dyDescent="0.25"/>
  <cols>
    <col min="2" max="2" width="21.85546875" customWidth="1"/>
    <col min="3" max="3" width="19.85546875" style="31" bestFit="1" customWidth="1"/>
    <col min="4" max="5" width="16.7109375" style="5" customWidth="1"/>
    <col min="6" max="6" width="8" style="5" customWidth="1"/>
    <col min="7" max="9" width="16.7109375" style="5" customWidth="1"/>
    <col min="10" max="10" width="16.28515625" style="5" customWidth="1"/>
    <col min="11" max="11" width="19.85546875" bestFit="1" customWidth="1"/>
    <col min="12" max="15" width="16.28515625" customWidth="1"/>
    <col min="16" max="16" width="17.5703125" customWidth="1"/>
    <col min="17" max="17" width="13.5703125" customWidth="1"/>
    <col min="18" max="18" width="13.140625" customWidth="1"/>
    <col min="19" max="19" width="14.7109375" customWidth="1"/>
    <col min="20" max="20" width="17.140625" bestFit="1" customWidth="1"/>
  </cols>
  <sheetData>
    <row r="1" spans="2:20" x14ac:dyDescent="0.25">
      <c r="C1" s="204" t="s">
        <v>382</v>
      </c>
      <c r="D1" s="204"/>
      <c r="E1" s="204"/>
      <c r="G1" s="204" t="s">
        <v>383</v>
      </c>
      <c r="H1" s="204"/>
      <c r="I1" s="204"/>
    </row>
    <row r="2" spans="2:20" x14ac:dyDescent="0.25">
      <c r="B2" s="27" t="s">
        <v>9</v>
      </c>
      <c r="C2" s="76">
        <v>45108</v>
      </c>
      <c r="D2" s="76">
        <v>45139</v>
      </c>
      <c r="E2" s="76">
        <v>45170</v>
      </c>
      <c r="G2" s="76">
        <v>45108</v>
      </c>
      <c r="H2" s="76">
        <v>45139</v>
      </c>
      <c r="I2" s="76">
        <v>45170</v>
      </c>
    </row>
    <row r="3" spans="2:20" x14ac:dyDescent="0.25">
      <c r="B3" t="s">
        <v>384</v>
      </c>
      <c r="C3" s="20">
        <v>156208</v>
      </c>
      <c r="D3" s="20">
        <v>163928</v>
      </c>
      <c r="E3" s="20">
        <v>172604</v>
      </c>
      <c r="F3" s="20"/>
      <c r="G3" s="23">
        <v>5735278637.1599998</v>
      </c>
      <c r="H3" s="23">
        <v>6079331261.1599998</v>
      </c>
      <c r="I3" s="23">
        <v>6519760170.2700005</v>
      </c>
      <c r="J3" s="20"/>
      <c r="L3" s="20"/>
      <c r="M3" s="20"/>
      <c r="N3" s="20"/>
      <c r="Q3" s="20"/>
      <c r="R3" s="20"/>
      <c r="S3" s="20"/>
    </row>
    <row r="4" spans="2:20" x14ac:dyDescent="0.25">
      <c r="B4" t="s">
        <v>385</v>
      </c>
      <c r="C4" s="20">
        <v>1922</v>
      </c>
      <c r="D4" s="20">
        <v>3167</v>
      </c>
      <c r="E4" s="20">
        <v>3038</v>
      </c>
      <c r="F4" s="20"/>
      <c r="G4" s="23">
        <v>63115466.549999997</v>
      </c>
      <c r="H4" s="23">
        <v>102923140.48999999</v>
      </c>
      <c r="I4" s="23">
        <v>102342735.56999999</v>
      </c>
      <c r="J4" s="20"/>
      <c r="L4" s="20"/>
      <c r="M4" s="20"/>
      <c r="N4" s="20"/>
      <c r="Q4" s="20"/>
      <c r="R4" s="20"/>
      <c r="S4" s="20"/>
    </row>
    <row r="5" spans="2:20" x14ac:dyDescent="0.25">
      <c r="B5" t="s">
        <v>386</v>
      </c>
      <c r="C5" s="20">
        <v>2609</v>
      </c>
      <c r="D5" s="20">
        <v>3098</v>
      </c>
      <c r="E5" s="20">
        <v>3803</v>
      </c>
      <c r="F5" s="20"/>
      <c r="G5" s="23">
        <v>70064128.890000001</v>
      </c>
      <c r="H5" s="23">
        <v>83955694.709999993</v>
      </c>
      <c r="I5" s="23">
        <v>103643899.73</v>
      </c>
      <c r="J5" s="20"/>
      <c r="L5" s="20"/>
      <c r="M5" s="20"/>
      <c r="N5" s="20"/>
      <c r="Q5" s="20"/>
      <c r="R5" s="20"/>
      <c r="S5" s="20"/>
      <c r="T5" s="20"/>
    </row>
    <row r="6" spans="2:20" x14ac:dyDescent="0.25">
      <c r="B6" t="s">
        <v>387</v>
      </c>
      <c r="C6" s="20">
        <v>4219</v>
      </c>
      <c r="D6" s="20">
        <v>4257</v>
      </c>
      <c r="E6" s="20">
        <v>5103</v>
      </c>
      <c r="F6" s="20"/>
      <c r="G6" s="23">
        <v>105312090.23</v>
      </c>
      <c r="H6" s="23">
        <v>112138593.68000001</v>
      </c>
      <c r="I6" s="23">
        <v>134339445.91999999</v>
      </c>
      <c r="J6" s="20"/>
      <c r="L6" s="20"/>
      <c r="M6" s="20"/>
      <c r="N6" s="20"/>
      <c r="Q6" s="20"/>
      <c r="R6" s="20"/>
      <c r="S6" s="20"/>
      <c r="T6" s="20"/>
    </row>
    <row r="7" spans="2:20" x14ac:dyDescent="0.25">
      <c r="B7" t="s">
        <v>388</v>
      </c>
      <c r="C7" s="20">
        <v>6283</v>
      </c>
      <c r="D7" s="20">
        <v>6634</v>
      </c>
      <c r="E7" s="20">
        <v>6692</v>
      </c>
      <c r="F7" s="20"/>
      <c r="G7" s="23">
        <v>161946688.30000001</v>
      </c>
      <c r="H7" s="23">
        <v>171983600.72</v>
      </c>
      <c r="I7" s="23">
        <v>177474667.00999999</v>
      </c>
      <c r="J7" s="20"/>
      <c r="L7" s="20"/>
      <c r="M7" s="20"/>
      <c r="N7" s="20"/>
      <c r="Q7" s="20"/>
      <c r="R7" s="20"/>
      <c r="S7" s="20"/>
      <c r="T7" s="20"/>
    </row>
    <row r="8" spans="2:20" x14ac:dyDescent="0.25">
      <c r="B8" s="24" t="s">
        <v>389</v>
      </c>
      <c r="C8" s="25">
        <v>171241</v>
      </c>
      <c r="D8" s="25">
        <v>181084</v>
      </c>
      <c r="E8" s="25">
        <v>191240</v>
      </c>
      <c r="F8" s="20"/>
      <c r="G8" s="26">
        <v>6135717011.1300001</v>
      </c>
      <c r="H8" s="26">
        <v>6550332290.7600002</v>
      </c>
      <c r="I8" s="26">
        <v>7037560918.5</v>
      </c>
      <c r="J8" s="20"/>
      <c r="Q8" s="20"/>
      <c r="R8" s="20"/>
      <c r="S8" s="20"/>
      <c r="T8" s="20"/>
    </row>
    <row r="9" spans="2:20" x14ac:dyDescent="0.25">
      <c r="C9" s="20"/>
      <c r="D9" s="20"/>
      <c r="E9" s="20"/>
      <c r="F9" s="20"/>
      <c r="Q9" s="20"/>
      <c r="R9" s="20"/>
      <c r="S9" s="20"/>
      <c r="T9" s="20"/>
    </row>
    <row r="10" spans="2:20" x14ac:dyDescent="0.25">
      <c r="B10" s="27"/>
      <c r="C10" s="76">
        <v>45108</v>
      </c>
      <c r="D10" s="76">
        <v>45139</v>
      </c>
      <c r="E10" s="76">
        <v>45170</v>
      </c>
      <c r="F10" s="20"/>
      <c r="G10" s="76">
        <v>45108</v>
      </c>
      <c r="H10" s="76">
        <v>45139</v>
      </c>
      <c r="I10" s="76">
        <v>45170</v>
      </c>
      <c r="Q10" s="20"/>
      <c r="R10" s="20"/>
      <c r="S10" s="20"/>
      <c r="T10" s="20"/>
    </row>
    <row r="11" spans="2:20" x14ac:dyDescent="0.25">
      <c r="B11" s="47" t="s">
        <v>384</v>
      </c>
      <c r="C11" s="48">
        <f>C3/C$8</f>
        <v>0.9122114446890639</v>
      </c>
      <c r="D11" s="48">
        <f t="shared" ref="D11:E11" si="0">D3/D$8</f>
        <v>0.90525943760906535</v>
      </c>
      <c r="E11" s="49">
        <f t="shared" si="0"/>
        <v>0.90255176741267518</v>
      </c>
      <c r="F11" s="21"/>
      <c r="G11" s="21">
        <f>G3/G$8</f>
        <v>0.93473649888943422</v>
      </c>
      <c r="H11" s="21">
        <f t="shared" ref="H11:I11" si="1">H3/H$8</f>
        <v>0.92809509370014687</v>
      </c>
      <c r="I11" s="21">
        <f t="shared" si="1"/>
        <v>0.9264232659260071</v>
      </c>
    </row>
    <row r="12" spans="2:20" x14ac:dyDescent="0.25">
      <c r="B12" s="50" t="s">
        <v>385</v>
      </c>
      <c r="C12" s="51">
        <f t="shared" ref="C12:E15" si="2">C4/C$8</f>
        <v>1.1223947535928895E-2</v>
      </c>
      <c r="D12" s="51">
        <f t="shared" si="2"/>
        <v>1.7489121070884229E-2</v>
      </c>
      <c r="E12" s="52">
        <f t="shared" si="2"/>
        <v>1.5885797950219618E-2</v>
      </c>
      <c r="F12" s="21"/>
      <c r="G12" s="22">
        <f t="shared" ref="G12:I12" si="3">G4/G$8</f>
        <v>1.0286567394733248E-2</v>
      </c>
      <c r="H12" s="22">
        <f t="shared" si="3"/>
        <v>1.5712659437931868E-2</v>
      </c>
      <c r="I12" s="22">
        <f t="shared" si="3"/>
        <v>1.4542358745480462E-2</v>
      </c>
    </row>
    <row r="13" spans="2:20" x14ac:dyDescent="0.25">
      <c r="B13" s="50" t="s">
        <v>386</v>
      </c>
      <c r="C13" s="53">
        <f t="shared" si="2"/>
        <v>1.5235837211882668E-2</v>
      </c>
      <c r="D13" s="53">
        <f t="shared" si="2"/>
        <v>1.7108082436880123E-2</v>
      </c>
      <c r="E13" s="54">
        <f t="shared" si="2"/>
        <v>1.9886007111482952E-2</v>
      </c>
      <c r="F13" s="45"/>
      <c r="G13" s="46">
        <f t="shared" ref="G13:I13" si="4">G5/G$8</f>
        <v>1.1419061335929582E-2</v>
      </c>
      <c r="H13" s="46">
        <f t="shared" si="4"/>
        <v>1.2817013089309865E-2</v>
      </c>
      <c r="I13" s="46">
        <f t="shared" si="4"/>
        <v>1.4727247256580889E-2</v>
      </c>
    </row>
    <row r="14" spans="2:20" x14ac:dyDescent="0.25">
      <c r="B14" s="50" t="s">
        <v>387</v>
      </c>
      <c r="C14" s="53">
        <f t="shared" si="2"/>
        <v>2.4637791183186271E-2</v>
      </c>
      <c r="D14" s="53">
        <f t="shared" si="2"/>
        <v>2.350842702834044E-2</v>
      </c>
      <c r="E14" s="54">
        <f t="shared" si="2"/>
        <v>2.6683748169838945E-2</v>
      </c>
      <c r="F14" s="45"/>
      <c r="G14" s="46">
        <f t="shared" ref="G14:I14" si="5">G6/G$8</f>
        <v>1.7163778909452171E-2</v>
      </c>
      <c r="H14" s="46">
        <f t="shared" si="5"/>
        <v>1.7119527483847565E-2</v>
      </c>
      <c r="I14" s="46">
        <f t="shared" si="5"/>
        <v>1.9088921215140737E-2</v>
      </c>
    </row>
    <row r="15" spans="2:20" x14ac:dyDescent="0.25">
      <c r="B15" s="55" t="s">
        <v>388</v>
      </c>
      <c r="C15" s="56">
        <f t="shared" si="2"/>
        <v>3.6690979379938218E-2</v>
      </c>
      <c r="D15" s="56">
        <f t="shared" si="2"/>
        <v>3.66349318548298E-2</v>
      </c>
      <c r="E15" s="57">
        <f t="shared" si="2"/>
        <v>3.4992679355783311E-2</v>
      </c>
      <c r="F15" s="21"/>
      <c r="G15" s="22">
        <f t="shared" ref="G15:I15" si="6">G7/G$8</f>
        <v>2.6394093470450762E-2</v>
      </c>
      <c r="H15" s="22">
        <f t="shared" si="6"/>
        <v>2.6255706288763812E-2</v>
      </c>
      <c r="I15" s="58">
        <f t="shared" si="6"/>
        <v>2.5218206856790847E-2</v>
      </c>
    </row>
    <row r="16" spans="2:20" x14ac:dyDescent="0.25">
      <c r="C16" s="5"/>
    </row>
    <row r="17" spans="2:13" x14ac:dyDescent="0.25">
      <c r="B17" s="62" t="s">
        <v>390</v>
      </c>
      <c r="C17" s="61">
        <f>C13+C14</f>
        <v>3.9873628395068937E-2</v>
      </c>
      <c r="D17" s="59">
        <f t="shared" ref="D17:I17" si="7">D13+D14</f>
        <v>4.0616509465220565E-2</v>
      </c>
      <c r="E17" s="61">
        <f t="shared" si="7"/>
        <v>4.6569755281321901E-2</v>
      </c>
      <c r="F17" s="30"/>
      <c r="G17" s="59">
        <f t="shared" si="7"/>
        <v>2.8582840245381755E-2</v>
      </c>
      <c r="H17" s="60">
        <f t="shared" si="7"/>
        <v>2.9936540573157429E-2</v>
      </c>
      <c r="I17" s="61">
        <f t="shared" si="7"/>
        <v>3.3816168471721628E-2</v>
      </c>
    </row>
    <row r="18" spans="2:13" x14ac:dyDescent="0.25">
      <c r="C18" s="30"/>
      <c r="D18" s="30"/>
      <c r="E18" s="30"/>
      <c r="F18" s="30"/>
      <c r="G18" s="30"/>
      <c r="H18" s="30"/>
      <c r="I18" s="30"/>
      <c r="J18"/>
    </row>
    <row r="19" spans="2:13" x14ac:dyDescent="0.25">
      <c r="B19" s="27"/>
      <c r="C19" s="76">
        <v>45108</v>
      </c>
      <c r="D19" s="76">
        <v>45139</v>
      </c>
      <c r="E19" s="76">
        <v>45170</v>
      </c>
      <c r="G19" s="76">
        <v>45108</v>
      </c>
      <c r="H19" s="76">
        <v>45139</v>
      </c>
      <c r="I19" s="76">
        <v>45170</v>
      </c>
      <c r="J19"/>
    </row>
    <row r="20" spans="2:13" x14ac:dyDescent="0.25">
      <c r="B20" s="47" t="s">
        <v>391</v>
      </c>
      <c r="C20" s="63">
        <f>SUM(I63:I66)</f>
        <v>62671</v>
      </c>
      <c r="D20" s="63">
        <f>SUM(I71:I74)</f>
        <v>64321</v>
      </c>
      <c r="E20" s="64">
        <f>SUM(I79:I82)</f>
        <v>66418</v>
      </c>
      <c r="F20" s="19"/>
      <c r="G20" s="69">
        <f>SUM(O63:O66)</f>
        <v>2659026565.8699999</v>
      </c>
      <c r="H20" s="70">
        <f>SUM(O71:O74)</f>
        <v>2774173119.0699997</v>
      </c>
      <c r="I20" s="71">
        <f>SUM(O79:O82)</f>
        <v>2943016850.5100002</v>
      </c>
      <c r="J20"/>
    </row>
    <row r="21" spans="2:13" x14ac:dyDescent="0.25">
      <c r="B21" s="50" t="s">
        <v>392</v>
      </c>
      <c r="C21" s="65">
        <f>SUM(I59:I62)</f>
        <v>108570</v>
      </c>
      <c r="D21" s="65">
        <f>SUM(I67:I70)</f>
        <v>116763</v>
      </c>
      <c r="E21" s="66">
        <f>SUM(I75:I78)</f>
        <v>124822</v>
      </c>
      <c r="G21" s="72">
        <f>SUM(O59:O62)</f>
        <v>3476690445.2599998</v>
      </c>
      <c r="H21" s="73">
        <f>SUM(O67:O70)</f>
        <v>3776159171.6899996</v>
      </c>
      <c r="I21" s="74">
        <f>SUM(O75:O78)</f>
        <v>4094544067.9899998</v>
      </c>
      <c r="J21"/>
    </row>
    <row r="22" spans="2:13" x14ac:dyDescent="0.25">
      <c r="B22" s="77" t="s">
        <v>393</v>
      </c>
      <c r="C22" s="78">
        <f>C20+C21</f>
        <v>171241</v>
      </c>
      <c r="D22" s="78">
        <f t="shared" ref="D22:E22" si="8">D20+D21</f>
        <v>181084</v>
      </c>
      <c r="E22" s="79">
        <f t="shared" si="8"/>
        <v>191240</v>
      </c>
      <c r="G22" s="80">
        <f>G20+G21</f>
        <v>6135717011.1299992</v>
      </c>
      <c r="H22" s="81">
        <f>H20+H21</f>
        <v>6550332290.7599993</v>
      </c>
      <c r="I22" s="82">
        <f t="shared" ref="I22" si="9">I20+I21</f>
        <v>7037560918.5</v>
      </c>
      <c r="J22"/>
    </row>
    <row r="23" spans="2:13" x14ac:dyDescent="0.25">
      <c r="B23" s="55" t="s">
        <v>394</v>
      </c>
      <c r="C23" s="67">
        <f>C21/C22</f>
        <v>0.63401872215182109</v>
      </c>
      <c r="D23" s="67">
        <f>D21/D22</f>
        <v>0.64480020322060483</v>
      </c>
      <c r="E23" s="68">
        <f t="shared" ref="E23" si="10">E21/E22</f>
        <v>0.65269818029700899</v>
      </c>
      <c r="G23" s="75">
        <f>G21/G22</f>
        <v>0.56663148560362087</v>
      </c>
      <c r="H23" s="67">
        <f t="shared" ref="H23" si="11">H21/H22</f>
        <v>0.57648360481142435</v>
      </c>
      <c r="I23" s="68">
        <f t="shared" ref="I23" si="12">I21/I22</f>
        <v>0.58181294846435505</v>
      </c>
      <c r="J23"/>
      <c r="K23" s="204" t="s">
        <v>395</v>
      </c>
      <c r="L23" s="204"/>
      <c r="M23" s="204"/>
    </row>
    <row r="24" spans="2:13" x14ac:dyDescent="0.25">
      <c r="C24" s="83"/>
      <c r="D24" s="83"/>
      <c r="E24" s="83"/>
      <c r="G24" s="83"/>
      <c r="H24" s="83"/>
      <c r="I24" s="83"/>
    </row>
    <row r="25" spans="2:13" x14ac:dyDescent="0.25">
      <c r="C25" s="83"/>
      <c r="D25" s="83"/>
      <c r="E25" s="83"/>
      <c r="G25" s="83"/>
      <c r="H25" s="83"/>
      <c r="I25" s="83"/>
    </row>
    <row r="26" spans="2:13" x14ac:dyDescent="0.25">
      <c r="C26" s="83"/>
      <c r="D26" s="83"/>
      <c r="E26" s="83"/>
      <c r="G26" s="83"/>
      <c r="H26" s="83"/>
      <c r="I26" s="83"/>
    </row>
    <row r="27" spans="2:13" x14ac:dyDescent="0.25">
      <c r="C27" s="83"/>
      <c r="D27" s="83"/>
      <c r="E27" s="83"/>
      <c r="G27" s="83"/>
      <c r="H27" s="83"/>
      <c r="I27" s="83"/>
    </row>
    <row r="28" spans="2:13" x14ac:dyDescent="0.25">
      <c r="B28" s="27" t="s">
        <v>396</v>
      </c>
      <c r="C28" s="76">
        <v>45108</v>
      </c>
      <c r="D28" s="76">
        <v>45139</v>
      </c>
      <c r="E28" s="76">
        <v>45170</v>
      </c>
      <c r="G28" s="76">
        <v>45108</v>
      </c>
      <c r="H28" s="76">
        <v>45139</v>
      </c>
      <c r="I28" s="76">
        <v>45170</v>
      </c>
      <c r="K28" s="76">
        <v>45108</v>
      </c>
      <c r="L28" s="76">
        <v>45139</v>
      </c>
      <c r="M28" s="76">
        <v>45170</v>
      </c>
    </row>
    <row r="29" spans="2:13" x14ac:dyDescent="0.25">
      <c r="B29" s="47" t="s">
        <v>391</v>
      </c>
      <c r="C29" s="63">
        <v>6612</v>
      </c>
      <c r="D29" s="63">
        <v>7200</v>
      </c>
      <c r="E29" s="64">
        <v>6541</v>
      </c>
      <c r="G29" s="70">
        <v>435118578.36000001</v>
      </c>
      <c r="H29" s="70">
        <v>473788459.44999999</v>
      </c>
      <c r="I29" s="71">
        <v>505871692.56</v>
      </c>
      <c r="K29" s="63">
        <f>G29/C29</f>
        <v>65807.407495462801</v>
      </c>
      <c r="L29" s="63">
        <f t="shared" ref="L29:L31" si="13">H29/D29</f>
        <v>65803.952701388887</v>
      </c>
      <c r="M29" s="64">
        <f t="shared" ref="M29:M31" si="14">I29/E29</f>
        <v>77338.586234520713</v>
      </c>
    </row>
    <row r="30" spans="2:13" x14ac:dyDescent="0.25">
      <c r="B30" s="50" t="s">
        <v>392</v>
      </c>
      <c r="C30" s="65">
        <v>14070</v>
      </c>
      <c r="D30" s="65">
        <v>15879</v>
      </c>
      <c r="E30" s="66">
        <v>14096</v>
      </c>
      <c r="F30" s="20"/>
      <c r="G30" s="73">
        <v>624975680.77999997</v>
      </c>
      <c r="H30" s="73">
        <v>721794010.42999995</v>
      </c>
      <c r="I30" s="74">
        <v>711315518.44000006</v>
      </c>
      <c r="J30" s="20"/>
      <c r="K30" s="65">
        <f t="shared" ref="K30:K31" si="15">G30/C30</f>
        <v>44419.024931058986</v>
      </c>
      <c r="L30" s="65">
        <f t="shared" si="13"/>
        <v>45455.885788147862</v>
      </c>
      <c r="M30" s="66">
        <f t="shared" si="14"/>
        <v>50462.224633938713</v>
      </c>
    </row>
    <row r="31" spans="2:13" x14ac:dyDescent="0.25">
      <c r="B31" s="77" t="s">
        <v>389</v>
      </c>
      <c r="C31" s="78">
        <f>SUM(C29:C30)</f>
        <v>20682</v>
      </c>
      <c r="D31" s="78">
        <f t="shared" ref="D31:E31" si="16">SUM(D29:D30)</f>
        <v>23079</v>
      </c>
      <c r="E31" s="79">
        <f t="shared" si="16"/>
        <v>20637</v>
      </c>
      <c r="F31" s="20"/>
      <c r="G31" s="81">
        <f>SUM(G29:G30)</f>
        <v>1060094259.14</v>
      </c>
      <c r="H31" s="81">
        <f t="shared" ref="H31" si="17">SUM(H29:H30)</f>
        <v>1195582469.8799999</v>
      </c>
      <c r="I31" s="82">
        <f t="shared" ref="I31" si="18">SUM(I29:I30)</f>
        <v>1217187211</v>
      </c>
      <c r="J31" s="20"/>
      <c r="K31" s="78">
        <f t="shared" si="15"/>
        <v>51256.854227830961</v>
      </c>
      <c r="L31" s="78">
        <f t="shared" si="13"/>
        <v>51803.911342779145</v>
      </c>
      <c r="M31" s="79">
        <f t="shared" si="14"/>
        <v>58980.821388767748</v>
      </c>
    </row>
    <row r="32" spans="2:13" x14ac:dyDescent="0.25">
      <c r="B32" t="s">
        <v>394</v>
      </c>
      <c r="C32" s="88">
        <f>C30/C31</f>
        <v>0.68030171163330433</v>
      </c>
      <c r="D32" s="88">
        <f t="shared" ref="D32:E32" si="19">D30/D31</f>
        <v>0.68802807747302741</v>
      </c>
      <c r="E32" s="88">
        <f t="shared" si="19"/>
        <v>0.68304501623297964</v>
      </c>
      <c r="F32" s="20"/>
      <c r="G32" s="88">
        <f>G30/G31</f>
        <v>0.58954727411410623</v>
      </c>
      <c r="H32" s="88">
        <f t="shared" ref="H32" si="20">H30/H31</f>
        <v>0.60371745873996141</v>
      </c>
      <c r="I32" s="88">
        <f t="shared" ref="I32" si="21">I30/I31</f>
        <v>0.5843928625043695</v>
      </c>
      <c r="J32" s="20" t="s">
        <v>397</v>
      </c>
      <c r="K32" s="87">
        <f>K29-K30</f>
        <v>21388.382564403815</v>
      </c>
      <c r="L32" s="87">
        <f t="shared" ref="L32:M32" si="22">L29-L30</f>
        <v>20348.066913241026</v>
      </c>
      <c r="M32" s="87">
        <f t="shared" si="22"/>
        <v>26876.361600582</v>
      </c>
    </row>
    <row r="33" spans="1:13" x14ac:dyDescent="0.25">
      <c r="C33" s="20"/>
      <c r="D33" s="20"/>
      <c r="E33" s="20"/>
      <c r="F33" s="20"/>
      <c r="G33" s="23"/>
      <c r="H33" s="23"/>
      <c r="I33" s="23"/>
      <c r="J33" s="20"/>
      <c r="K33" s="17"/>
      <c r="L33" s="17"/>
      <c r="M33" s="17"/>
    </row>
    <row r="34" spans="1:13" x14ac:dyDescent="0.25">
      <c r="B34" s="27" t="s">
        <v>398</v>
      </c>
      <c r="C34" s="76">
        <v>45108</v>
      </c>
      <c r="D34" s="76">
        <v>45139</v>
      </c>
      <c r="E34" s="76">
        <v>45170</v>
      </c>
      <c r="G34" s="76">
        <v>45108</v>
      </c>
      <c r="H34" s="76">
        <v>45139</v>
      </c>
      <c r="I34" s="76">
        <v>45170</v>
      </c>
      <c r="K34" s="76">
        <v>45108</v>
      </c>
      <c r="L34" s="76">
        <v>45139</v>
      </c>
      <c r="M34" s="76">
        <v>45170</v>
      </c>
    </row>
    <row r="35" spans="1:13" x14ac:dyDescent="0.25">
      <c r="B35" s="47" t="s">
        <v>391</v>
      </c>
      <c r="C35" s="63">
        <v>56059</v>
      </c>
      <c r="D35" s="63">
        <v>57121</v>
      </c>
      <c r="E35" s="64">
        <v>59877</v>
      </c>
      <c r="G35" s="70">
        <v>3476857729.6300001</v>
      </c>
      <c r="H35" s="70">
        <v>3582517774.3299999</v>
      </c>
      <c r="I35" s="71">
        <v>3774884754.5100002</v>
      </c>
      <c r="K35" s="63">
        <f>G35/C35</f>
        <v>62021.40119570453</v>
      </c>
      <c r="L35" s="63">
        <f t="shared" ref="L35:L37" si="23">H35/D35</f>
        <v>62718.050705169728</v>
      </c>
      <c r="M35" s="64">
        <f t="shared" ref="M35:M37" si="24">I35/E35</f>
        <v>63043.986079963928</v>
      </c>
    </row>
    <row r="36" spans="1:13" x14ac:dyDescent="0.25">
      <c r="B36" s="50" t="s">
        <v>392</v>
      </c>
      <c r="C36" s="65">
        <v>94500</v>
      </c>
      <c r="D36" s="65">
        <v>100884</v>
      </c>
      <c r="E36" s="66">
        <v>110726</v>
      </c>
      <c r="G36" s="73">
        <v>4152506714.9299998</v>
      </c>
      <c r="H36" s="73">
        <v>4452615597.96</v>
      </c>
      <c r="I36" s="74">
        <v>4917029074.8000002</v>
      </c>
      <c r="K36" s="65">
        <f t="shared" ref="K36:K37" si="25">G36/C36</f>
        <v>43941.869999259259</v>
      </c>
      <c r="L36" s="65">
        <f t="shared" si="23"/>
        <v>44135.993794456997</v>
      </c>
      <c r="M36" s="66">
        <f t="shared" si="24"/>
        <v>44407.176948503518</v>
      </c>
    </row>
    <row r="37" spans="1:13" x14ac:dyDescent="0.25">
      <c r="B37" s="77" t="s">
        <v>389</v>
      </c>
      <c r="C37" s="78">
        <f>SUM(C35:C36)</f>
        <v>150559</v>
      </c>
      <c r="D37" s="78">
        <f t="shared" ref="D37" si="26">SUM(D35:D36)</f>
        <v>158005</v>
      </c>
      <c r="E37" s="79">
        <f t="shared" ref="E37" si="27">SUM(E35:E36)</f>
        <v>170603</v>
      </c>
      <c r="G37" s="81">
        <f>SUM(G35:G36)</f>
        <v>7629364444.5599995</v>
      </c>
      <c r="H37" s="81">
        <f t="shared" ref="H37" si="28">SUM(H35:H36)</f>
        <v>8035133372.29</v>
      </c>
      <c r="I37" s="82">
        <f t="shared" ref="I37" si="29">SUM(I35:I36)</f>
        <v>8691913829.3100014</v>
      </c>
      <c r="K37" s="78">
        <f t="shared" si="25"/>
        <v>50673.586066326156</v>
      </c>
      <c r="L37" s="78">
        <f t="shared" si="23"/>
        <v>50853.665214961555</v>
      </c>
      <c r="M37" s="79">
        <f t="shared" si="24"/>
        <v>50948.18865617839</v>
      </c>
    </row>
    <row r="38" spans="1:13" x14ac:dyDescent="0.25">
      <c r="B38" s="84" t="s">
        <v>399</v>
      </c>
      <c r="C38" s="85"/>
      <c r="D38" s="85"/>
      <c r="E38" s="85"/>
      <c r="G38" s="86"/>
      <c r="H38" s="86"/>
      <c r="I38" s="86"/>
      <c r="J38" s="20" t="s">
        <v>397</v>
      </c>
      <c r="K38" s="87">
        <f>K35-K36</f>
        <v>18079.53119644527</v>
      </c>
      <c r="L38" s="87">
        <f t="shared" ref="L38:M38" si="30">L35-L36</f>
        <v>18582.05691071273</v>
      </c>
      <c r="M38" s="87">
        <f t="shared" si="30"/>
        <v>18636.80913146041</v>
      </c>
    </row>
    <row r="39" spans="1:13" x14ac:dyDescent="0.25">
      <c r="C39" s="83"/>
      <c r="D39" s="83"/>
      <c r="E39" s="83"/>
      <c r="G39" s="83"/>
      <c r="H39" s="83"/>
      <c r="I39" s="83"/>
    </row>
    <row r="40" spans="1:13" x14ac:dyDescent="0.25">
      <c r="C40" s="76">
        <v>45108</v>
      </c>
      <c r="D40" s="76">
        <v>45139</v>
      </c>
      <c r="E40" s="76">
        <v>45170</v>
      </c>
      <c r="G40" s="76">
        <v>45108</v>
      </c>
      <c r="H40" s="76">
        <v>45139</v>
      </c>
      <c r="I40" s="76">
        <v>45170</v>
      </c>
      <c r="K40" s="76">
        <v>45108</v>
      </c>
      <c r="L40" s="76">
        <v>45139</v>
      </c>
      <c r="M40" s="76">
        <v>45170</v>
      </c>
    </row>
    <row r="41" spans="1:13" x14ac:dyDescent="0.25">
      <c r="B41" s="47" t="s">
        <v>391</v>
      </c>
      <c r="C41" s="63">
        <f>C35+C29</f>
        <v>62671</v>
      </c>
      <c r="D41" s="63">
        <f t="shared" ref="D41:E41" si="31">D35+D29</f>
        <v>64321</v>
      </c>
      <c r="E41" s="64">
        <f t="shared" si="31"/>
        <v>66418</v>
      </c>
      <c r="G41" s="70">
        <f>G35+G29</f>
        <v>3911976307.9900002</v>
      </c>
      <c r="H41" s="70">
        <f t="shared" ref="H41:I41" si="32">H35+H29</f>
        <v>4056306233.7799997</v>
      </c>
      <c r="I41" s="71">
        <f t="shared" si="32"/>
        <v>4280756447.0700002</v>
      </c>
      <c r="K41" s="63">
        <f>G41/C41</f>
        <v>62420.83751639515</v>
      </c>
      <c r="L41" s="63">
        <f t="shared" ref="L41:L43" si="33">H41/D41</f>
        <v>63063.4821252779</v>
      </c>
      <c r="M41" s="64">
        <f t="shared" ref="M41:M43" si="34">I41/E41</f>
        <v>64451.751740040352</v>
      </c>
    </row>
    <row r="42" spans="1:13" x14ac:dyDescent="0.25">
      <c r="B42" s="50" t="s">
        <v>392</v>
      </c>
      <c r="C42" s="65">
        <f t="shared" ref="C42:E42" si="35">C36+C30</f>
        <v>108570</v>
      </c>
      <c r="D42" s="65">
        <f t="shared" si="35"/>
        <v>116763</v>
      </c>
      <c r="E42" s="66">
        <f t="shared" si="35"/>
        <v>124822</v>
      </c>
      <c r="G42" s="73">
        <f t="shared" ref="G42:I42" si="36">G36+G30</f>
        <v>4777482395.71</v>
      </c>
      <c r="H42" s="73">
        <f t="shared" si="36"/>
        <v>5174409608.3900003</v>
      </c>
      <c r="I42" s="74">
        <f t="shared" si="36"/>
        <v>5628344593.2399998</v>
      </c>
      <c r="K42" s="65">
        <f t="shared" ref="K42:K43" si="37">G42/C42</f>
        <v>44003.70632504375</v>
      </c>
      <c r="L42" s="65">
        <f t="shared" si="33"/>
        <v>44315.490424106953</v>
      </c>
      <c r="M42" s="66">
        <f t="shared" si="34"/>
        <v>45090.966281905428</v>
      </c>
    </row>
    <row r="43" spans="1:13" x14ac:dyDescent="0.25">
      <c r="A43" t="s">
        <v>400</v>
      </c>
      <c r="B43" s="77" t="s">
        <v>389</v>
      </c>
      <c r="C43" s="78">
        <f>C37+C31</f>
        <v>171241</v>
      </c>
      <c r="D43" s="78">
        <f>D37+D31</f>
        <v>181084</v>
      </c>
      <c r="E43" s="79">
        <f>E37+E31</f>
        <v>191240</v>
      </c>
      <c r="G43" s="81">
        <f>G37+G31</f>
        <v>8689458703.6999989</v>
      </c>
      <c r="H43" s="81">
        <f>H37+H31</f>
        <v>9230715842.1700001</v>
      </c>
      <c r="I43" s="82">
        <f>I37+I31</f>
        <v>9909101040.3100014</v>
      </c>
      <c r="K43" s="78">
        <f t="shared" si="37"/>
        <v>50744.03153275208</v>
      </c>
      <c r="L43" s="78">
        <f t="shared" si="33"/>
        <v>50974.773266384662</v>
      </c>
      <c r="M43" s="79">
        <f t="shared" si="34"/>
        <v>51815.002302394903</v>
      </c>
    </row>
    <row r="44" spans="1:13" x14ac:dyDescent="0.25">
      <c r="B44" t="s">
        <v>399</v>
      </c>
      <c r="C44" s="83"/>
      <c r="D44" s="83"/>
      <c r="E44" s="83"/>
      <c r="G44" s="83"/>
      <c r="H44" s="83"/>
      <c r="I44" s="83"/>
      <c r="J44" s="20" t="s">
        <v>397</v>
      </c>
      <c r="K44" s="87">
        <f>K41-K42</f>
        <v>18417.1311913514</v>
      </c>
      <c r="L44" s="87">
        <f t="shared" ref="L44:M44" si="38">L41-L42</f>
        <v>18747.991701170948</v>
      </c>
      <c r="M44" s="87">
        <f t="shared" si="38"/>
        <v>19360.785458134924</v>
      </c>
    </row>
    <row r="45" spans="1:13" x14ac:dyDescent="0.25">
      <c r="C45" s="83"/>
      <c r="D45" s="83"/>
      <c r="E45" s="83"/>
      <c r="G45" s="83"/>
      <c r="H45" s="83"/>
      <c r="I45" s="83"/>
    </row>
    <row r="46" spans="1:13" x14ac:dyDescent="0.25">
      <c r="C46" s="83"/>
      <c r="D46" s="83"/>
      <c r="E46" s="83"/>
      <c r="G46" s="83"/>
      <c r="H46" s="83"/>
      <c r="I46" s="83"/>
    </row>
    <row r="47" spans="1:13" x14ac:dyDescent="0.25">
      <c r="A47" s="5"/>
      <c r="C47"/>
      <c r="D47"/>
      <c r="E47"/>
      <c r="F47"/>
      <c r="G47"/>
      <c r="H47"/>
      <c r="I47"/>
      <c r="J47"/>
    </row>
    <row r="48" spans="1:13" x14ac:dyDescent="0.25">
      <c r="A48" s="5"/>
      <c r="C48"/>
      <c r="D48"/>
      <c r="E48"/>
      <c r="F48"/>
      <c r="G48"/>
      <c r="H48"/>
      <c r="I48"/>
      <c r="J48"/>
    </row>
    <row r="49" spans="1:22" x14ac:dyDescent="0.25">
      <c r="A49" s="5"/>
      <c r="C49"/>
      <c r="D49"/>
      <c r="E49"/>
      <c r="F49"/>
      <c r="G49"/>
      <c r="H49"/>
      <c r="I49"/>
      <c r="J49"/>
    </row>
    <row r="50" spans="1:22" x14ac:dyDescent="0.25">
      <c r="A50" s="5"/>
      <c r="C50"/>
      <c r="D50"/>
      <c r="E50"/>
      <c r="F50"/>
      <c r="G50"/>
      <c r="H50"/>
      <c r="I50"/>
      <c r="J50"/>
    </row>
    <row r="51" spans="1:22" x14ac:dyDescent="0.25">
      <c r="A51" s="5"/>
      <c r="C51"/>
      <c r="D51"/>
      <c r="E51"/>
      <c r="F51"/>
      <c r="G51"/>
      <c r="H51"/>
      <c r="I51"/>
      <c r="J51"/>
    </row>
    <row r="52" spans="1:22" x14ac:dyDescent="0.25">
      <c r="A52" s="5"/>
      <c r="C52"/>
      <c r="D52"/>
      <c r="E52"/>
      <c r="F52"/>
      <c r="G52"/>
      <c r="H52"/>
      <c r="I52"/>
      <c r="J52"/>
    </row>
    <row r="53" spans="1:22" x14ac:dyDescent="0.25">
      <c r="A53" s="5"/>
      <c r="C53"/>
      <c r="D53"/>
      <c r="E53"/>
      <c r="F53"/>
      <c r="G53"/>
      <c r="H53"/>
      <c r="I53"/>
      <c r="J53"/>
    </row>
    <row r="54" spans="1:22" x14ac:dyDescent="0.25">
      <c r="C54" s="83"/>
      <c r="D54" s="83"/>
      <c r="E54" s="83"/>
      <c r="G54" s="83"/>
      <c r="H54" s="83"/>
      <c r="I54" s="83"/>
    </row>
    <row r="55" spans="1:22" x14ac:dyDescent="0.25">
      <c r="C55" s="34"/>
      <c r="D55" s="34"/>
      <c r="E55" s="34"/>
      <c r="G55" s="34"/>
      <c r="H55" s="34"/>
      <c r="I55" s="34"/>
    </row>
    <row r="56" spans="1:22" x14ac:dyDescent="0.25">
      <c r="D56" s="203" t="s">
        <v>5</v>
      </c>
      <c r="E56" s="203"/>
      <c r="F56" s="203"/>
      <c r="G56" s="203"/>
      <c r="H56" s="203"/>
      <c r="I56" s="203"/>
      <c r="J56" s="203" t="s">
        <v>126</v>
      </c>
      <c r="K56" s="203"/>
      <c r="L56" s="203"/>
      <c r="M56" s="203"/>
      <c r="N56" s="203"/>
      <c r="O56" s="203"/>
      <c r="Q56" s="203" t="s">
        <v>401</v>
      </c>
      <c r="R56" s="203"/>
      <c r="S56" s="203"/>
      <c r="T56" s="203"/>
      <c r="U56" s="203"/>
      <c r="V56" s="203"/>
    </row>
    <row r="57" spans="1:22" x14ac:dyDescent="0.25">
      <c r="C57" t="s">
        <v>9</v>
      </c>
      <c r="D57" s="5" t="s">
        <v>384</v>
      </c>
      <c r="E57" s="5" t="s">
        <v>385</v>
      </c>
      <c r="F57" s="5" t="s">
        <v>386</v>
      </c>
      <c r="G57" s="5" t="s">
        <v>387</v>
      </c>
      <c r="H57" s="5" t="s">
        <v>388</v>
      </c>
      <c r="I57" s="5" t="s">
        <v>389</v>
      </c>
      <c r="J57" s="5" t="s">
        <v>384</v>
      </c>
      <c r="K57" s="5" t="s">
        <v>385</v>
      </c>
      <c r="L57" s="5" t="s">
        <v>386</v>
      </c>
      <c r="M57" s="5" t="s">
        <v>387</v>
      </c>
      <c r="N57" s="5" t="s">
        <v>388</v>
      </c>
      <c r="O57" s="5" t="s">
        <v>389</v>
      </c>
      <c r="Q57" s="5" t="s">
        <v>384</v>
      </c>
      <c r="R57" s="5" t="s">
        <v>385</v>
      </c>
      <c r="S57" s="5" t="s">
        <v>386</v>
      </c>
      <c r="T57" s="5" t="s">
        <v>387</v>
      </c>
      <c r="U57" s="5" t="s">
        <v>388</v>
      </c>
      <c r="V57" s="5" t="s">
        <v>389</v>
      </c>
    </row>
    <row r="58" spans="1:22" x14ac:dyDescent="0.25">
      <c r="B58" t="s">
        <v>138</v>
      </c>
      <c r="C58" s="31" t="s">
        <v>402</v>
      </c>
      <c r="D58"/>
      <c r="E58"/>
      <c r="F58"/>
      <c r="G58"/>
      <c r="H58"/>
      <c r="I58"/>
      <c r="J58"/>
      <c r="Q58" s="5"/>
      <c r="R58" s="5"/>
      <c r="S58" s="5"/>
      <c r="T58" s="5"/>
      <c r="U58" s="5"/>
      <c r="V58" s="5"/>
    </row>
    <row r="59" spans="1:22" x14ac:dyDescent="0.25">
      <c r="B59" s="202">
        <v>45138</v>
      </c>
      <c r="C59" s="32" t="s">
        <v>403</v>
      </c>
      <c r="D59" s="33">
        <v>1</v>
      </c>
      <c r="E59" s="33">
        <v>0</v>
      </c>
      <c r="F59" s="33">
        <v>0</v>
      </c>
      <c r="G59" s="33">
        <v>0</v>
      </c>
      <c r="H59" s="33">
        <v>0</v>
      </c>
      <c r="I59" s="33">
        <v>1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41" t="s">
        <v>404</v>
      </c>
      <c r="Q59" s="42">
        <f>SUM(Q60:Q62)</f>
        <v>0.55711078010364878</v>
      </c>
      <c r="R59" s="42">
        <f t="shared" ref="R59:V59" si="39">SUM(R60:R62)</f>
        <v>0.6502550256439481</v>
      </c>
      <c r="S59" s="42">
        <f t="shared" si="39"/>
        <v>0.72895252762201324</v>
      </c>
      <c r="T59" s="42">
        <f t="shared" si="39"/>
        <v>0.71308893353070435</v>
      </c>
      <c r="U59" s="42">
        <f t="shared" si="39"/>
        <v>0.70574725250494674</v>
      </c>
      <c r="V59" s="42">
        <f t="shared" si="39"/>
        <v>0.56663148560362087</v>
      </c>
    </row>
    <row r="60" spans="1:22" x14ac:dyDescent="0.25">
      <c r="B60" s="202"/>
      <c r="C60" s="31" t="s">
        <v>405</v>
      </c>
      <c r="D60" s="20">
        <v>57024</v>
      </c>
      <c r="E60" s="20">
        <v>725</v>
      </c>
      <c r="F60" s="20">
        <v>1216</v>
      </c>
      <c r="G60" s="20">
        <v>1959</v>
      </c>
      <c r="H60" s="20">
        <v>2854</v>
      </c>
      <c r="I60" s="20">
        <v>63778</v>
      </c>
      <c r="J60" s="23">
        <v>1749644305.6800001</v>
      </c>
      <c r="K60" s="23">
        <v>19853944.309999999</v>
      </c>
      <c r="L60" s="23">
        <v>28333556.109999999</v>
      </c>
      <c r="M60" s="23">
        <v>42290484.060000002</v>
      </c>
      <c r="N60" s="23">
        <v>61369127.630000003</v>
      </c>
      <c r="O60" s="23">
        <v>1901491417.79</v>
      </c>
      <c r="P60" s="43" t="s">
        <v>405</v>
      </c>
      <c r="Q60" s="44">
        <f t="shared" ref="Q60:U66" si="40">J60/SUM(J$59:J$66)</f>
        <v>0.30506701005661863</v>
      </c>
      <c r="R60" s="44">
        <f t="shared" si="40"/>
        <v>0.31456543689290051</v>
      </c>
      <c r="S60" s="44">
        <f t="shared" si="40"/>
        <v>0.40439461046441344</v>
      </c>
      <c r="T60" s="44">
        <f t="shared" si="40"/>
        <v>0.40157292451073978</v>
      </c>
      <c r="U60" s="44">
        <f t="shared" si="40"/>
        <v>0.37894648093276262</v>
      </c>
      <c r="V60" s="44">
        <f t="shared" ref="V60:V66" si="41">O60/SUM(O$59:O$66)</f>
        <v>0.30990533206481879</v>
      </c>
    </row>
    <row r="61" spans="1:22" x14ac:dyDescent="0.25">
      <c r="B61" s="202"/>
      <c r="C61" s="31" t="s">
        <v>406</v>
      </c>
      <c r="D61" s="20">
        <v>24795</v>
      </c>
      <c r="E61" s="20">
        <v>404</v>
      </c>
      <c r="F61" s="20">
        <v>531</v>
      </c>
      <c r="G61" s="20">
        <v>853</v>
      </c>
      <c r="H61" s="20">
        <v>1309</v>
      </c>
      <c r="I61" s="20">
        <v>27892</v>
      </c>
      <c r="J61" s="23">
        <v>890385016.40999997</v>
      </c>
      <c r="K61" s="23">
        <v>13419710.199999999</v>
      </c>
      <c r="L61" s="23">
        <v>14964939.050000001</v>
      </c>
      <c r="M61" s="23">
        <v>20741126.440000001</v>
      </c>
      <c r="N61" s="23">
        <v>32512074.93</v>
      </c>
      <c r="O61" s="23">
        <v>972022867.02999997</v>
      </c>
      <c r="P61" s="43" t="s">
        <v>406</v>
      </c>
      <c r="Q61" s="44">
        <f t="shared" si="40"/>
        <v>0.15524703728272587</v>
      </c>
      <c r="R61" s="44">
        <f t="shared" si="40"/>
        <v>0.21262157967839659</v>
      </c>
      <c r="S61" s="44">
        <f t="shared" si="40"/>
        <v>0.21358916876701362</v>
      </c>
      <c r="T61" s="44">
        <f t="shared" si="40"/>
        <v>0.19694914795349422</v>
      </c>
      <c r="U61" s="44">
        <f t="shared" si="40"/>
        <v>0.20075788687801155</v>
      </c>
      <c r="V61" s="44">
        <f t="shared" si="41"/>
        <v>0.15842042018345709</v>
      </c>
    </row>
    <row r="62" spans="1:22" x14ac:dyDescent="0.25">
      <c r="B62" s="202"/>
      <c r="C62" s="31" t="s">
        <v>407</v>
      </c>
      <c r="D62" s="20">
        <v>15289</v>
      </c>
      <c r="E62" s="20">
        <v>218</v>
      </c>
      <c r="F62" s="20">
        <v>266</v>
      </c>
      <c r="G62" s="20">
        <v>466</v>
      </c>
      <c r="H62" s="20">
        <v>660</v>
      </c>
      <c r="I62" s="20">
        <v>16899</v>
      </c>
      <c r="J62" s="23">
        <v>555156233.57000005</v>
      </c>
      <c r="K62" s="23">
        <v>7767494.8099999996</v>
      </c>
      <c r="L62" s="23">
        <v>7774928.6900000004</v>
      </c>
      <c r="M62" s="23">
        <v>12065275.609999999</v>
      </c>
      <c r="N62" s="23">
        <v>20412227.760000002</v>
      </c>
      <c r="O62" s="23">
        <v>603176160.44000006</v>
      </c>
      <c r="P62" s="43" t="s">
        <v>407</v>
      </c>
      <c r="Q62" s="44">
        <f t="shared" si="40"/>
        <v>9.6796732764304311E-2</v>
      </c>
      <c r="R62" s="44">
        <f t="shared" si="40"/>
        <v>0.12306800907265099</v>
      </c>
      <c r="S62" s="44">
        <f t="shared" si="40"/>
        <v>0.11096874839058607</v>
      </c>
      <c r="T62" s="44">
        <f t="shared" si="40"/>
        <v>0.11456686106647036</v>
      </c>
      <c r="U62" s="44">
        <f t="shared" si="40"/>
        <v>0.12604288469417255</v>
      </c>
      <c r="V62" s="44">
        <f t="shared" si="41"/>
        <v>9.8305733355344996E-2</v>
      </c>
    </row>
    <row r="63" spans="1:22" x14ac:dyDescent="0.25">
      <c r="B63" s="202"/>
      <c r="C63" s="31" t="s">
        <v>408</v>
      </c>
      <c r="D63" s="20">
        <v>10957</v>
      </c>
      <c r="E63" s="20">
        <v>143</v>
      </c>
      <c r="F63" s="20">
        <v>186</v>
      </c>
      <c r="G63" s="20">
        <v>283</v>
      </c>
      <c r="H63" s="20">
        <v>451</v>
      </c>
      <c r="I63" s="20">
        <v>12020</v>
      </c>
      <c r="J63" s="23">
        <v>402650501.95999998</v>
      </c>
      <c r="K63" s="23">
        <v>4496174.09</v>
      </c>
      <c r="L63" s="23">
        <v>5421736.0099999998</v>
      </c>
      <c r="M63" s="23">
        <v>8101049.21</v>
      </c>
      <c r="N63" s="23">
        <v>12684826.789999999</v>
      </c>
      <c r="O63" s="23">
        <v>433354288.06</v>
      </c>
      <c r="P63" s="31" t="s">
        <v>408</v>
      </c>
      <c r="Q63" s="34">
        <f t="shared" si="40"/>
        <v>7.0205918044007137E-2</v>
      </c>
      <c r="R63" s="34">
        <f t="shared" si="40"/>
        <v>7.1237278844134597E-2</v>
      </c>
      <c r="S63" s="34">
        <f t="shared" si="40"/>
        <v>7.7382479392729964E-2</v>
      </c>
      <c r="T63" s="34">
        <f t="shared" si="40"/>
        <v>7.6924208723874274E-2</v>
      </c>
      <c r="U63" s="34">
        <f t="shared" si="40"/>
        <v>7.8327176203207352E-2</v>
      </c>
      <c r="V63" s="34">
        <f t="shared" si="41"/>
        <v>7.0628141303438349E-2</v>
      </c>
    </row>
    <row r="64" spans="1:22" x14ac:dyDescent="0.25">
      <c r="B64" s="202"/>
      <c r="C64" s="31" t="s">
        <v>409</v>
      </c>
      <c r="D64" s="20">
        <v>9492</v>
      </c>
      <c r="E64" s="20">
        <v>118</v>
      </c>
      <c r="F64" s="20">
        <v>117</v>
      </c>
      <c r="G64" s="20">
        <v>200</v>
      </c>
      <c r="H64" s="20">
        <v>304</v>
      </c>
      <c r="I64" s="20">
        <v>10231</v>
      </c>
      <c r="J64" s="23">
        <v>358115850.30000001</v>
      </c>
      <c r="K64" s="23">
        <v>4403892.97</v>
      </c>
      <c r="L64" s="23">
        <v>3839816.72</v>
      </c>
      <c r="M64" s="23">
        <v>5735257.2400000002</v>
      </c>
      <c r="N64" s="23">
        <v>9123515.3800000008</v>
      </c>
      <c r="O64" s="23">
        <v>381218332.61000001</v>
      </c>
      <c r="P64" s="31" t="s">
        <v>409</v>
      </c>
      <c r="Q64" s="34">
        <f t="shared" si="40"/>
        <v>6.2440880898043352E-2</v>
      </c>
      <c r="R64" s="34">
        <f t="shared" si="40"/>
        <v>6.9775178901850324E-2</v>
      </c>
      <c r="S64" s="34">
        <f t="shared" si="40"/>
        <v>5.4804316857039299E-2</v>
      </c>
      <c r="T64" s="34">
        <f t="shared" si="40"/>
        <v>5.4459627830710476E-2</v>
      </c>
      <c r="U64" s="34">
        <f t="shared" si="40"/>
        <v>5.6336535657333354E-2</v>
      </c>
      <c r="V64" s="34">
        <f t="shared" si="41"/>
        <v>6.2131016133645321E-2</v>
      </c>
    </row>
    <row r="65" spans="2:22" x14ac:dyDescent="0.25">
      <c r="B65" s="202"/>
      <c r="C65" s="31" t="s">
        <v>410</v>
      </c>
      <c r="D65" s="20">
        <v>7896</v>
      </c>
      <c r="E65" s="20">
        <v>77</v>
      </c>
      <c r="F65" s="20">
        <v>79</v>
      </c>
      <c r="G65" s="20">
        <v>133</v>
      </c>
      <c r="H65" s="20">
        <v>192</v>
      </c>
      <c r="I65" s="20">
        <v>8377</v>
      </c>
      <c r="J65" s="23">
        <v>311972424.77999997</v>
      </c>
      <c r="K65" s="23">
        <v>2421879.2400000002</v>
      </c>
      <c r="L65" s="23">
        <v>2336280.2799999998</v>
      </c>
      <c r="M65" s="23">
        <v>4210483.05</v>
      </c>
      <c r="N65" s="23">
        <v>6634015.04</v>
      </c>
      <c r="O65" s="23">
        <v>327575082.38999999</v>
      </c>
      <c r="P65" s="31" t="s">
        <v>410</v>
      </c>
      <c r="Q65" s="34">
        <f t="shared" si="40"/>
        <v>5.4395338834746253E-2</v>
      </c>
      <c r="R65" s="34">
        <f t="shared" si="40"/>
        <v>3.8372198961428738E-2</v>
      </c>
      <c r="S65" s="34">
        <f t="shared" si="40"/>
        <v>3.3344884422497244E-2</v>
      </c>
      <c r="T65" s="34">
        <f t="shared" si="40"/>
        <v>3.9981003518251033E-2</v>
      </c>
      <c r="U65" s="34">
        <f t="shared" si="40"/>
        <v>4.0964190806487763E-2</v>
      </c>
      <c r="V65" s="34">
        <f t="shared" si="41"/>
        <v>5.3388231855509144E-2</v>
      </c>
    </row>
    <row r="66" spans="2:22" x14ac:dyDescent="0.25">
      <c r="B66" s="202"/>
      <c r="C66" s="31" t="s">
        <v>411</v>
      </c>
      <c r="D66" s="20">
        <v>30754</v>
      </c>
      <c r="E66" s="20">
        <v>237</v>
      </c>
      <c r="F66" s="20">
        <v>214</v>
      </c>
      <c r="G66" s="20">
        <v>325</v>
      </c>
      <c r="H66" s="20">
        <v>513</v>
      </c>
      <c r="I66" s="20">
        <v>32043</v>
      </c>
      <c r="J66" s="23">
        <v>1467354304.46</v>
      </c>
      <c r="K66" s="23">
        <v>10752370.93</v>
      </c>
      <c r="L66" s="23">
        <v>7392872.0300000003</v>
      </c>
      <c r="M66" s="23">
        <v>12168414.619999999</v>
      </c>
      <c r="N66" s="23">
        <v>19210900.77</v>
      </c>
      <c r="O66" s="23">
        <v>1516878862.8099999</v>
      </c>
      <c r="P66" s="31" t="s">
        <v>411</v>
      </c>
      <c r="Q66" s="34">
        <f t="shared" si="40"/>
        <v>0.25584708211955426</v>
      </c>
      <c r="R66" s="34">
        <f t="shared" si="40"/>
        <v>0.17036031764863821</v>
      </c>
      <c r="S66" s="34">
        <f t="shared" si="40"/>
        <v>0.1055157917057206</v>
      </c>
      <c r="T66" s="34">
        <f t="shared" si="40"/>
        <v>0.11554622639645998</v>
      </c>
      <c r="U66" s="34">
        <f t="shared" si="40"/>
        <v>0.11862484482802479</v>
      </c>
      <c r="V66" s="34">
        <f t="shared" si="41"/>
        <v>0.24722112510378641</v>
      </c>
    </row>
    <row r="67" spans="2:22" x14ac:dyDescent="0.25">
      <c r="B67" s="202">
        <v>45169</v>
      </c>
      <c r="C67" s="32" t="s">
        <v>403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/>
      <c r="J67" s="141">
        <v>0</v>
      </c>
      <c r="K67" s="141">
        <v>0</v>
      </c>
      <c r="L67" s="141">
        <v>0</v>
      </c>
      <c r="M67" s="141">
        <v>0</v>
      </c>
      <c r="N67" s="141">
        <v>0</v>
      </c>
      <c r="O67" s="23"/>
      <c r="P67" s="41" t="s">
        <v>404</v>
      </c>
      <c r="Q67" s="42">
        <f>SUM(Q68:Q70)</f>
        <v>0.56645807117161573</v>
      </c>
      <c r="R67" s="42">
        <f t="shared" ref="R67:V67" si="42">SUM(R68:R70)</f>
        <v>0.64734666920189321</v>
      </c>
      <c r="S67" s="42">
        <f t="shared" si="42"/>
        <v>0.74352855486007563</v>
      </c>
      <c r="T67" s="42">
        <f t="shared" si="42"/>
        <v>0.73527630590132431</v>
      </c>
      <c r="U67" s="42">
        <f t="shared" si="42"/>
        <v>0.70337899383177893</v>
      </c>
      <c r="V67" s="42">
        <f t="shared" si="42"/>
        <v>0.57648360481142458</v>
      </c>
    </row>
    <row r="68" spans="2:22" x14ac:dyDescent="0.25">
      <c r="B68" s="202"/>
      <c r="C68" s="31" t="s">
        <v>405</v>
      </c>
      <c r="D68" s="20">
        <v>61773</v>
      </c>
      <c r="E68" s="20">
        <v>1398</v>
      </c>
      <c r="F68" s="20">
        <v>1443</v>
      </c>
      <c r="G68" s="20">
        <v>2006</v>
      </c>
      <c r="H68" s="20">
        <v>3090</v>
      </c>
      <c r="I68" s="20">
        <v>69710</v>
      </c>
      <c r="J68" s="23">
        <v>1901732480.8299999</v>
      </c>
      <c r="K68" s="23">
        <v>37628258.890000001</v>
      </c>
      <c r="L68" s="23">
        <v>34027376.609999999</v>
      </c>
      <c r="M68" s="23">
        <v>45433793.299999997</v>
      </c>
      <c r="N68" s="23">
        <v>66547191.649999999</v>
      </c>
      <c r="O68" s="23">
        <v>2085369101.28</v>
      </c>
      <c r="P68" s="43" t="s">
        <v>405</v>
      </c>
      <c r="Q68" s="44">
        <f>J68/SUM(J$67:J$74)</f>
        <v>0.31281935448721204</v>
      </c>
      <c r="R68" s="44">
        <f t="shared" ref="R68:V74" si="43">K68/SUM(K$67:K$74)</f>
        <v>0.36559571259541929</v>
      </c>
      <c r="S68" s="44">
        <f t="shared" si="43"/>
        <v>0.40530159064894239</v>
      </c>
      <c r="T68" s="44">
        <f t="shared" si="43"/>
        <v>0.40515750919483084</v>
      </c>
      <c r="U68" s="44">
        <f t="shared" si="43"/>
        <v>0.38693916961503189</v>
      </c>
      <c r="V68" s="44">
        <f t="shared" si="43"/>
        <v>0.31836081113345266</v>
      </c>
    </row>
    <row r="69" spans="2:22" x14ac:dyDescent="0.25">
      <c r="B69" s="202"/>
      <c r="C69" s="31" t="s">
        <v>406</v>
      </c>
      <c r="D69" s="20">
        <v>26113</v>
      </c>
      <c r="E69" s="20">
        <v>574</v>
      </c>
      <c r="F69" s="20">
        <v>628</v>
      </c>
      <c r="G69" s="20">
        <v>896</v>
      </c>
      <c r="H69" s="20">
        <v>1350</v>
      </c>
      <c r="I69" s="20">
        <v>29561</v>
      </c>
      <c r="J69" s="23">
        <v>959556703.04999995</v>
      </c>
      <c r="K69" s="23">
        <v>18875653.609999999</v>
      </c>
      <c r="L69" s="23">
        <v>18193848.370000001</v>
      </c>
      <c r="M69" s="23">
        <v>24519635.359999999</v>
      </c>
      <c r="N69" s="23">
        <v>33881479.899999999</v>
      </c>
      <c r="O69" s="23">
        <v>1055027320.29</v>
      </c>
      <c r="P69" s="43" t="s">
        <v>406</v>
      </c>
      <c r="Q69" s="44">
        <f t="shared" ref="Q69:Q74" si="44">J69/SUM(J$67:J$74)</f>
        <v>0.15783918688235893</v>
      </c>
      <c r="R69" s="44">
        <f t="shared" si="43"/>
        <v>0.18339562434780113</v>
      </c>
      <c r="S69" s="44">
        <f t="shared" si="43"/>
        <v>0.2167077341548449</v>
      </c>
      <c r="T69" s="44">
        <f t="shared" si="43"/>
        <v>0.21865474280843505</v>
      </c>
      <c r="U69" s="44">
        <f t="shared" si="43"/>
        <v>0.19700413154601382</v>
      </c>
      <c r="V69" s="44">
        <f t="shared" si="43"/>
        <v>0.16106470228666692</v>
      </c>
    </row>
    <row r="70" spans="2:22" x14ac:dyDescent="0.25">
      <c r="B70" s="202"/>
      <c r="C70" s="31" t="s">
        <v>407</v>
      </c>
      <c r="D70" s="20">
        <v>15717</v>
      </c>
      <c r="E70" s="20">
        <v>301</v>
      </c>
      <c r="F70" s="20">
        <v>346</v>
      </c>
      <c r="G70" s="20">
        <v>435</v>
      </c>
      <c r="H70" s="20">
        <v>693</v>
      </c>
      <c r="I70" s="20">
        <v>17492</v>
      </c>
      <c r="J70" s="23">
        <v>582397076.33000004</v>
      </c>
      <c r="K70" s="23">
        <v>10123039.68</v>
      </c>
      <c r="L70" s="23">
        <v>10202231.380000001</v>
      </c>
      <c r="M70" s="23">
        <v>12499422.25</v>
      </c>
      <c r="N70" s="23">
        <v>20540980.48</v>
      </c>
      <c r="O70" s="23">
        <v>635762750.12</v>
      </c>
      <c r="P70" s="43" t="s">
        <v>407</v>
      </c>
      <c r="Q70" s="44">
        <f t="shared" si="44"/>
        <v>9.57995298020448E-2</v>
      </c>
      <c r="R70" s="44">
        <f t="shared" si="43"/>
        <v>9.8355332258672712E-2</v>
      </c>
      <c r="S70" s="44">
        <f t="shared" si="43"/>
        <v>0.12151923005628834</v>
      </c>
      <c r="T70" s="44">
        <f t="shared" si="43"/>
        <v>0.11146405389805848</v>
      </c>
      <c r="U70" s="44">
        <f t="shared" si="43"/>
        <v>0.11943569267073315</v>
      </c>
      <c r="V70" s="44">
        <f t="shared" si="43"/>
        <v>9.7058091391304974E-2</v>
      </c>
    </row>
    <row r="71" spans="2:22" x14ac:dyDescent="0.25">
      <c r="B71" s="202"/>
      <c r="C71" s="31" t="s">
        <v>408</v>
      </c>
      <c r="D71" s="20">
        <v>11091</v>
      </c>
      <c r="E71" s="20">
        <v>205</v>
      </c>
      <c r="F71" s="20">
        <v>196</v>
      </c>
      <c r="G71" s="20">
        <v>286</v>
      </c>
      <c r="H71" s="20">
        <v>469</v>
      </c>
      <c r="I71" s="20">
        <v>12247</v>
      </c>
      <c r="J71" s="23">
        <v>419494358.95999998</v>
      </c>
      <c r="K71" s="23">
        <v>7312610.7800000003</v>
      </c>
      <c r="L71" s="23">
        <v>5392750.0700000003</v>
      </c>
      <c r="M71" s="23">
        <v>8011124.5499999998</v>
      </c>
      <c r="N71" s="23">
        <v>13675112.199999999</v>
      </c>
      <c r="O71" s="23">
        <v>453885956.56</v>
      </c>
      <c r="P71" s="31" t="s">
        <v>408</v>
      </c>
      <c r="Q71" s="34">
        <f t="shared" si="44"/>
        <v>6.9003372400528812E-2</v>
      </c>
      <c r="R71" s="34">
        <f t="shared" si="43"/>
        <v>7.1049238734708961E-2</v>
      </c>
      <c r="S71" s="34">
        <f t="shared" si="43"/>
        <v>6.4233285051450678E-2</v>
      </c>
      <c r="T71" s="34">
        <f t="shared" si="43"/>
        <v>7.1439495423499241E-2</v>
      </c>
      <c r="U71" s="34">
        <f t="shared" si="43"/>
        <v>7.9514047518192923E-2</v>
      </c>
      <c r="V71" s="34">
        <f t="shared" si="43"/>
        <v>6.9292050603334834E-2</v>
      </c>
    </row>
    <row r="72" spans="2:22" x14ac:dyDescent="0.25">
      <c r="B72" s="202"/>
      <c r="C72" s="31" t="s">
        <v>409</v>
      </c>
      <c r="D72" s="20">
        <v>9675</v>
      </c>
      <c r="E72" s="20">
        <v>174</v>
      </c>
      <c r="F72" s="20">
        <v>136</v>
      </c>
      <c r="G72" s="20">
        <v>188</v>
      </c>
      <c r="H72" s="20">
        <v>306</v>
      </c>
      <c r="I72" s="20">
        <v>10479</v>
      </c>
      <c r="J72" s="23">
        <v>372304706.08999997</v>
      </c>
      <c r="K72" s="23">
        <v>6473983.8899999997</v>
      </c>
      <c r="L72" s="23">
        <v>3994954.83</v>
      </c>
      <c r="M72" s="23">
        <v>6122767.7000000002</v>
      </c>
      <c r="N72" s="23">
        <v>9217283.5800000001</v>
      </c>
      <c r="O72" s="23">
        <v>398113696.08999997</v>
      </c>
      <c r="P72" s="31" t="s">
        <v>409</v>
      </c>
      <c r="Q72" s="34">
        <f t="shared" si="44"/>
        <v>6.124106256038437E-2</v>
      </c>
      <c r="R72" s="34">
        <f t="shared" si="43"/>
        <v>6.2901149918069318E-2</v>
      </c>
      <c r="S72" s="34">
        <f t="shared" si="43"/>
        <v>4.758408400763503E-2</v>
      </c>
      <c r="T72" s="34">
        <f t="shared" si="43"/>
        <v>5.460000432564726E-2</v>
      </c>
      <c r="U72" s="34">
        <f t="shared" si="43"/>
        <v>5.3593967921431715E-2</v>
      </c>
      <c r="V72" s="34">
        <f t="shared" si="43"/>
        <v>6.0777633625027756E-2</v>
      </c>
    </row>
    <row r="73" spans="2:22" x14ac:dyDescent="0.25">
      <c r="B73" s="202"/>
      <c r="C73" s="31" t="s">
        <v>410</v>
      </c>
      <c r="D73" s="20">
        <v>8036</v>
      </c>
      <c r="E73" s="20">
        <v>117</v>
      </c>
      <c r="F73" s="20">
        <v>102</v>
      </c>
      <c r="G73" s="20">
        <v>136</v>
      </c>
      <c r="H73" s="20">
        <v>201</v>
      </c>
      <c r="I73" s="20">
        <v>8592</v>
      </c>
      <c r="J73" s="23">
        <v>322651039.61000001</v>
      </c>
      <c r="K73" s="23">
        <v>4196966.5599999996</v>
      </c>
      <c r="L73" s="23">
        <v>3072074.62</v>
      </c>
      <c r="M73" s="23">
        <v>4275176.91</v>
      </c>
      <c r="N73" s="23">
        <v>7292358.7000000002</v>
      </c>
      <c r="O73" s="23">
        <v>341487616.39999998</v>
      </c>
      <c r="P73" s="31" t="s">
        <v>410</v>
      </c>
      <c r="Q73" s="34">
        <f t="shared" si="44"/>
        <v>5.3073442743838052E-2</v>
      </c>
      <c r="R73" s="34">
        <f t="shared" si="43"/>
        <v>4.0777676818050231E-2</v>
      </c>
      <c r="S73" s="34">
        <f t="shared" si="43"/>
        <v>3.6591616930948742E-2</v>
      </c>
      <c r="T73" s="34">
        <f t="shared" si="43"/>
        <v>3.8124046055006675E-2</v>
      </c>
      <c r="U73" s="34">
        <f t="shared" si="43"/>
        <v>4.2401477056364309E-2</v>
      </c>
      <c r="V73" s="34">
        <f t="shared" si="43"/>
        <v>5.2132869180042632E-2</v>
      </c>
    </row>
    <row r="74" spans="2:22" x14ac:dyDescent="0.25">
      <c r="B74" s="202"/>
      <c r="C74" s="31" t="s">
        <v>411</v>
      </c>
      <c r="D74" s="20">
        <v>31523</v>
      </c>
      <c r="E74" s="20">
        <v>398</v>
      </c>
      <c r="F74" s="20">
        <v>247</v>
      </c>
      <c r="G74" s="20">
        <v>310</v>
      </c>
      <c r="H74" s="20">
        <v>525</v>
      </c>
      <c r="I74" s="20">
        <v>33003</v>
      </c>
      <c r="J74" s="23">
        <v>1521194896.29</v>
      </c>
      <c r="K74" s="23">
        <v>18312627.079999998</v>
      </c>
      <c r="L74" s="23">
        <v>9072458.8300000001</v>
      </c>
      <c r="M74" s="23">
        <v>11276673.609999999</v>
      </c>
      <c r="N74" s="23">
        <v>20829194.210000001</v>
      </c>
      <c r="O74" s="23">
        <v>1580685850.02</v>
      </c>
      <c r="P74" s="31" t="s">
        <v>411</v>
      </c>
      <c r="Q74" s="34">
        <f t="shared" si="44"/>
        <v>0.250224051123633</v>
      </c>
      <c r="R74" s="34">
        <f t="shared" si="43"/>
        <v>0.1779252653272784</v>
      </c>
      <c r="S74" s="34">
        <f t="shared" si="43"/>
        <v>0.10806245914988986</v>
      </c>
      <c r="T74" s="34">
        <f t="shared" si="43"/>
        <v>0.10056014829452246</v>
      </c>
      <c r="U74" s="34">
        <f t="shared" si="43"/>
        <v>0.12111151367223219</v>
      </c>
      <c r="V74" s="34">
        <f t="shared" si="43"/>
        <v>0.24131384178017048</v>
      </c>
    </row>
    <row r="75" spans="2:22" x14ac:dyDescent="0.25">
      <c r="B75" s="202">
        <v>45199</v>
      </c>
      <c r="C75" s="32" t="s">
        <v>403</v>
      </c>
      <c r="D75" s="33">
        <v>0</v>
      </c>
      <c r="E75" s="33">
        <v>0</v>
      </c>
      <c r="F75" s="33">
        <v>0</v>
      </c>
      <c r="G75" s="33">
        <v>0</v>
      </c>
      <c r="H75" s="33">
        <v>0</v>
      </c>
      <c r="I75" s="33"/>
      <c r="J75" s="141">
        <v>0</v>
      </c>
      <c r="K75" s="141">
        <v>0</v>
      </c>
      <c r="L75" s="141">
        <v>0</v>
      </c>
      <c r="M75" s="141">
        <v>0</v>
      </c>
      <c r="N75" s="141">
        <v>0</v>
      </c>
      <c r="O75" s="23"/>
      <c r="P75" s="41" t="s">
        <v>404</v>
      </c>
      <c r="Q75" s="42">
        <f>SUM(Q76:Q78)</f>
        <v>0.57177253199570088</v>
      </c>
      <c r="R75" s="42">
        <f t="shared" ref="R75:V75" si="45">SUM(R76:R78)</f>
        <v>0.60420526191334445</v>
      </c>
      <c r="S75" s="42">
        <f t="shared" si="45"/>
        <v>0.74542274365654071</v>
      </c>
      <c r="T75" s="42">
        <f t="shared" si="45"/>
        <v>0.75937161763157601</v>
      </c>
      <c r="U75" s="42">
        <f t="shared" si="45"/>
        <v>0.70779783805945684</v>
      </c>
      <c r="V75" s="42">
        <f t="shared" si="45"/>
        <v>0.58181294846435505</v>
      </c>
    </row>
    <row r="76" spans="2:22" x14ac:dyDescent="0.25">
      <c r="B76" s="202"/>
      <c r="C76" s="31" t="s">
        <v>405</v>
      </c>
      <c r="D76" s="20">
        <v>66310</v>
      </c>
      <c r="E76" s="20">
        <v>1227</v>
      </c>
      <c r="F76" s="20">
        <v>1878</v>
      </c>
      <c r="G76" s="20">
        <v>2496</v>
      </c>
      <c r="H76" s="20">
        <v>3124</v>
      </c>
      <c r="I76" s="20">
        <v>75035</v>
      </c>
      <c r="J76" s="23">
        <v>2066292527.26</v>
      </c>
      <c r="K76" s="23">
        <v>31548617.93</v>
      </c>
      <c r="L76" s="23">
        <v>45707551.189999998</v>
      </c>
      <c r="M76" s="23">
        <v>57572381.609999999</v>
      </c>
      <c r="N76" s="23">
        <v>69034057.950000003</v>
      </c>
      <c r="O76" s="23">
        <v>2270155135.9400001</v>
      </c>
      <c r="P76" s="43" t="s">
        <v>405</v>
      </c>
      <c r="Q76" s="44">
        <f>J76/SUM(J$75:J$82)</f>
        <v>0.31692768956168971</v>
      </c>
      <c r="R76" s="44">
        <f t="shared" ref="R76:R82" si="46">K76/SUM(K$75:K$82)</f>
        <v>0.30826436047746147</v>
      </c>
      <c r="S76" s="44">
        <f t="shared" ref="S76:S82" si="47">L76/SUM(L$75:L$82)</f>
        <v>0.44100570616381229</v>
      </c>
      <c r="T76" s="44">
        <f t="shared" ref="T76:T82" si="48">M76/SUM(M$75:M$82)</f>
        <v>0.42855902237593513</v>
      </c>
      <c r="U76" s="44">
        <f t="shared" ref="U76:U82" si="49">N76/SUM(N$75:N$82)</f>
        <v>0.38897978575224035</v>
      </c>
      <c r="V76" s="44">
        <f t="shared" ref="V76:V82" si="50">O76/SUM(O$75:O$82)</f>
        <v>0.32257697833525334</v>
      </c>
    </row>
    <row r="77" spans="2:22" x14ac:dyDescent="0.25">
      <c r="B77" s="202"/>
      <c r="C77" s="31" t="s">
        <v>406</v>
      </c>
      <c r="D77" s="20">
        <v>27914</v>
      </c>
      <c r="E77" s="20">
        <v>557</v>
      </c>
      <c r="F77" s="20">
        <v>724</v>
      </c>
      <c r="G77" s="20">
        <v>1055</v>
      </c>
      <c r="H77" s="20">
        <v>1360</v>
      </c>
      <c r="I77" s="20">
        <v>31610</v>
      </c>
      <c r="J77" s="23">
        <v>1047183621.96</v>
      </c>
      <c r="K77" s="23">
        <v>19035191.440000001</v>
      </c>
      <c r="L77" s="23">
        <v>20095936.079999998</v>
      </c>
      <c r="M77" s="23">
        <v>29469827.010000002</v>
      </c>
      <c r="N77" s="23">
        <v>35450752.82</v>
      </c>
      <c r="O77" s="23">
        <v>1151235329.3099999</v>
      </c>
      <c r="P77" s="43" t="s">
        <v>406</v>
      </c>
      <c r="Q77" s="44">
        <f t="shared" ref="Q77:Q82" si="51">J77/SUM(J$75:J$82)</f>
        <v>0.16061689304694676</v>
      </c>
      <c r="R77" s="44">
        <f t="shared" si="46"/>
        <v>0.18599455382918098</v>
      </c>
      <c r="S77" s="44">
        <f t="shared" si="47"/>
        <v>0.1938940558233663</v>
      </c>
      <c r="T77" s="44">
        <f t="shared" si="48"/>
        <v>0.21936838289142174</v>
      </c>
      <c r="U77" s="44">
        <f t="shared" si="49"/>
        <v>0.19975105978366189</v>
      </c>
      <c r="V77" s="44">
        <f t="shared" si="50"/>
        <v>0.16358442117121688</v>
      </c>
    </row>
    <row r="78" spans="2:22" x14ac:dyDescent="0.25">
      <c r="B78" s="202"/>
      <c r="C78" s="31" t="s">
        <v>407</v>
      </c>
      <c r="D78" s="20">
        <v>16229</v>
      </c>
      <c r="E78" s="20">
        <v>318</v>
      </c>
      <c r="F78" s="20">
        <v>404</v>
      </c>
      <c r="G78" s="20">
        <v>511</v>
      </c>
      <c r="H78" s="20">
        <v>715</v>
      </c>
      <c r="I78" s="20">
        <v>18177</v>
      </c>
      <c r="J78" s="23">
        <v>614343631.34000003</v>
      </c>
      <c r="K78" s="23">
        <v>11252209.98</v>
      </c>
      <c r="L78" s="23">
        <v>11455032.83</v>
      </c>
      <c r="M78" s="23">
        <v>14971353.74</v>
      </c>
      <c r="N78" s="23">
        <v>21131374.850000001</v>
      </c>
      <c r="O78" s="23">
        <v>673153602.74000001</v>
      </c>
      <c r="P78" s="43" t="s">
        <v>407</v>
      </c>
      <c r="Q78" s="44">
        <f t="shared" si="51"/>
        <v>9.4227949387064414E-2</v>
      </c>
      <c r="R78" s="44">
        <f t="shared" si="46"/>
        <v>0.10994634760670195</v>
      </c>
      <c r="S78" s="44">
        <f t="shared" si="47"/>
        <v>0.11052298166936217</v>
      </c>
      <c r="T78" s="44">
        <f t="shared" si="48"/>
        <v>0.11144421236421906</v>
      </c>
      <c r="U78" s="44">
        <f t="shared" si="49"/>
        <v>0.11906699252355453</v>
      </c>
      <c r="V78" s="44">
        <f t="shared" si="50"/>
        <v>9.5651548957884872E-2</v>
      </c>
    </row>
    <row r="79" spans="2:22" x14ac:dyDescent="0.25">
      <c r="B79" s="202"/>
      <c r="C79" s="31" t="s">
        <v>408</v>
      </c>
      <c r="D79" s="20">
        <v>11398</v>
      </c>
      <c r="E79" s="20">
        <v>208</v>
      </c>
      <c r="F79" s="20">
        <v>222</v>
      </c>
      <c r="G79" s="20">
        <v>315</v>
      </c>
      <c r="H79" s="20">
        <v>451</v>
      </c>
      <c r="I79" s="20">
        <v>12594</v>
      </c>
      <c r="J79" s="23">
        <v>441015311.06</v>
      </c>
      <c r="K79" s="23">
        <v>7072259.8099999996</v>
      </c>
      <c r="L79" s="23">
        <v>6864355.4199999999</v>
      </c>
      <c r="M79" s="23">
        <v>8362967.9100000001</v>
      </c>
      <c r="N79" s="23">
        <v>13425932.220000001</v>
      </c>
      <c r="O79" s="23">
        <v>476740826.42000002</v>
      </c>
      <c r="P79" s="31" t="s">
        <v>408</v>
      </c>
      <c r="Q79" s="34">
        <f t="shared" si="51"/>
        <v>6.7642873287122221E-2</v>
      </c>
      <c r="R79" s="34">
        <f t="shared" si="46"/>
        <v>6.9103681571641609E-2</v>
      </c>
      <c r="S79" s="34">
        <f t="shared" si="47"/>
        <v>6.6230192398029727E-2</v>
      </c>
      <c r="T79" s="34">
        <f t="shared" si="48"/>
        <v>6.2252511559264596E-2</v>
      </c>
      <c r="U79" s="34">
        <f t="shared" si="49"/>
        <v>7.5649851588359365E-2</v>
      </c>
      <c r="V79" s="34">
        <f t="shared" si="50"/>
        <v>6.7742337429260016E-2</v>
      </c>
    </row>
    <row r="80" spans="2:22" x14ac:dyDescent="0.25">
      <c r="B80" s="202"/>
      <c r="C80" s="31" t="s">
        <v>409</v>
      </c>
      <c r="D80" s="20">
        <v>9960</v>
      </c>
      <c r="E80" s="20">
        <v>177</v>
      </c>
      <c r="F80" s="20">
        <v>176</v>
      </c>
      <c r="G80" s="20">
        <v>199</v>
      </c>
      <c r="H80" s="20">
        <v>310</v>
      </c>
      <c r="I80" s="20">
        <v>10822</v>
      </c>
      <c r="J80" s="23">
        <v>394974709.36000001</v>
      </c>
      <c r="K80" s="23">
        <v>6866574.71</v>
      </c>
      <c r="L80" s="23">
        <v>4704769.3499999996</v>
      </c>
      <c r="M80" s="23">
        <v>6016845.5800000001</v>
      </c>
      <c r="N80" s="23">
        <v>9953655.8300000001</v>
      </c>
      <c r="O80" s="23">
        <v>422516554.82999998</v>
      </c>
      <c r="P80" s="31" t="s">
        <v>409</v>
      </c>
      <c r="Q80" s="34">
        <f t="shared" si="51"/>
        <v>6.0581171553070037E-2</v>
      </c>
      <c r="R80" s="34">
        <f t="shared" si="46"/>
        <v>6.7093914108866337E-2</v>
      </c>
      <c r="S80" s="34">
        <f t="shared" si="47"/>
        <v>4.5393596364631889E-2</v>
      </c>
      <c r="T80" s="34">
        <f t="shared" si="48"/>
        <v>4.4788375735769152E-2</v>
      </c>
      <c r="U80" s="34">
        <f t="shared" si="49"/>
        <v>5.608493875601496E-2</v>
      </c>
      <c r="V80" s="34">
        <f t="shared" si="50"/>
        <v>6.0037356652829658E-2</v>
      </c>
    </row>
    <row r="81" spans="2:22" x14ac:dyDescent="0.25">
      <c r="B81" s="202"/>
      <c r="C81" s="31" t="s">
        <v>410</v>
      </c>
      <c r="D81" s="20">
        <v>8129</v>
      </c>
      <c r="E81" s="20">
        <v>144</v>
      </c>
      <c r="F81" s="20">
        <v>113</v>
      </c>
      <c r="G81" s="20">
        <v>157</v>
      </c>
      <c r="H81" s="20">
        <v>209</v>
      </c>
      <c r="I81" s="20">
        <v>8752</v>
      </c>
      <c r="J81" s="23">
        <v>331393598.81999999</v>
      </c>
      <c r="K81" s="23">
        <v>6020729.54</v>
      </c>
      <c r="L81" s="23">
        <v>3167098.21</v>
      </c>
      <c r="M81" s="23">
        <v>4713374.91</v>
      </c>
      <c r="N81" s="23">
        <v>7279969.6900000004</v>
      </c>
      <c r="O81" s="23">
        <v>352574771.17000002</v>
      </c>
      <c r="P81" s="31" t="s">
        <v>410</v>
      </c>
      <c r="Q81" s="34">
        <f t="shared" si="51"/>
        <v>5.0829108765556956E-2</v>
      </c>
      <c r="R81" s="34">
        <f t="shared" si="46"/>
        <v>5.8829085488749357E-2</v>
      </c>
      <c r="S81" s="34">
        <f t="shared" si="47"/>
        <v>3.0557497530009241E-2</v>
      </c>
      <c r="T81" s="34">
        <f t="shared" si="48"/>
        <v>3.5085561636206582E-2</v>
      </c>
      <c r="U81" s="34">
        <f t="shared" si="49"/>
        <v>4.1019768131695111E-2</v>
      </c>
      <c r="V81" s="34">
        <f t="shared" si="50"/>
        <v>5.0099000954033447E-2</v>
      </c>
    </row>
    <row r="82" spans="2:22" x14ac:dyDescent="0.25">
      <c r="B82" s="202"/>
      <c r="C82" s="31" t="s">
        <v>411</v>
      </c>
      <c r="D82" s="20">
        <v>32664</v>
      </c>
      <c r="E82" s="20">
        <v>407</v>
      </c>
      <c r="F82" s="20">
        <v>286</v>
      </c>
      <c r="G82" s="20">
        <v>370</v>
      </c>
      <c r="H82" s="20">
        <v>523</v>
      </c>
      <c r="I82" s="20">
        <v>34250</v>
      </c>
      <c r="J82" s="23">
        <v>1624556770.47</v>
      </c>
      <c r="K82" s="23">
        <v>20547152.16</v>
      </c>
      <c r="L82" s="23">
        <v>11649156.65</v>
      </c>
      <c r="M82" s="23">
        <v>13232695.16</v>
      </c>
      <c r="N82" s="23">
        <v>21198923.649999999</v>
      </c>
      <c r="O82" s="23">
        <v>1691184698.0899999</v>
      </c>
      <c r="P82" s="31" t="s">
        <v>411</v>
      </c>
      <c r="Q82" s="34">
        <f t="shared" si="51"/>
        <v>0.24917431439854987</v>
      </c>
      <c r="R82" s="34">
        <f t="shared" si="46"/>
        <v>0.20076805691739824</v>
      </c>
      <c r="S82" s="34">
        <f t="shared" si="47"/>
        <v>0.11239597005078845</v>
      </c>
      <c r="T82" s="34">
        <f t="shared" si="48"/>
        <v>9.8501933437183858E-2</v>
      </c>
      <c r="U82" s="34">
        <f t="shared" si="49"/>
        <v>0.11944760346447372</v>
      </c>
      <c r="V82" s="34">
        <f t="shared" si="50"/>
        <v>0.24030835649952179</v>
      </c>
    </row>
    <row r="83" spans="2:22" x14ac:dyDescent="0.25"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2:22" x14ac:dyDescent="0.25"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6" spans="2:22" x14ac:dyDescent="0.25">
      <c r="D86" s="5" t="s">
        <v>384</v>
      </c>
      <c r="E86" s="5" t="s">
        <v>385</v>
      </c>
      <c r="F86" s="5" t="s">
        <v>386</v>
      </c>
      <c r="G86" s="5" t="s">
        <v>387</v>
      </c>
      <c r="H86" s="5" t="s">
        <v>388</v>
      </c>
      <c r="J86" s="5" t="s">
        <v>384</v>
      </c>
      <c r="K86" s="5" t="s">
        <v>385</v>
      </c>
      <c r="L86" s="5" t="s">
        <v>386</v>
      </c>
      <c r="M86" s="5" t="s">
        <v>387</v>
      </c>
      <c r="N86" s="5" t="s">
        <v>388</v>
      </c>
      <c r="O86" s="5"/>
      <c r="P86" s="5" t="s">
        <v>412</v>
      </c>
      <c r="Q86" s="5" t="s">
        <v>413</v>
      </c>
    </row>
    <row r="87" spans="2:22" x14ac:dyDescent="0.25">
      <c r="B87" s="202">
        <v>45138</v>
      </c>
      <c r="C87" s="32" t="s">
        <v>403</v>
      </c>
      <c r="O87" s="32" t="s">
        <v>403</v>
      </c>
      <c r="P87" s="5"/>
    </row>
    <row r="88" spans="2:22" x14ac:dyDescent="0.25">
      <c r="B88" s="202"/>
      <c r="C88" s="31" t="s">
        <v>405</v>
      </c>
      <c r="D88" s="34">
        <f>D60/$I60</f>
        <v>0.89410141428078649</v>
      </c>
      <c r="E88" s="21">
        <f t="shared" ref="E88:G88" si="52">E60/$I60</f>
        <v>1.1367556210605537E-2</v>
      </c>
      <c r="F88" s="21">
        <f t="shared" si="52"/>
        <v>1.906613565806391E-2</v>
      </c>
      <c r="G88" s="21">
        <f t="shared" si="52"/>
        <v>3.0715920850449999E-2</v>
      </c>
      <c r="H88" s="21">
        <f t="shared" ref="H88" si="53">H60/$I60</f>
        <v>4.4748973000094075E-2</v>
      </c>
      <c r="J88" s="21">
        <f>J60/$O60</f>
        <v>0.92014315148133374</v>
      </c>
      <c r="K88" s="21">
        <f t="shared" ref="K88:N88" si="54">K60/$O60</f>
        <v>1.0441248445430882E-2</v>
      </c>
      <c r="L88" s="21">
        <f t="shared" si="54"/>
        <v>1.4900701546647289E-2</v>
      </c>
      <c r="M88" s="21">
        <f t="shared" si="54"/>
        <v>2.2240691524735848E-2</v>
      </c>
      <c r="N88" s="21">
        <f t="shared" si="54"/>
        <v>3.2274207001852261E-2</v>
      </c>
      <c r="O88" s="31" t="s">
        <v>405</v>
      </c>
      <c r="P88" s="29">
        <f>L88+M88</f>
        <v>3.7141393071383137E-2</v>
      </c>
    </row>
    <row r="89" spans="2:22" x14ac:dyDescent="0.25">
      <c r="B89" s="202"/>
      <c r="C89" s="31" t="s">
        <v>406</v>
      </c>
      <c r="D89" s="34">
        <f t="shared" ref="D89:G94" si="55">D61/$I61</f>
        <v>0.8889645776566758</v>
      </c>
      <c r="E89" s="21">
        <f t="shared" si="55"/>
        <v>1.4484439982790764E-2</v>
      </c>
      <c r="F89" s="21">
        <f t="shared" si="55"/>
        <v>1.9037716908074001E-2</v>
      </c>
      <c r="G89" s="21">
        <f t="shared" si="55"/>
        <v>3.0582245805248817E-2</v>
      </c>
      <c r="H89" s="21">
        <f t="shared" ref="H89" si="56">H61/$I61</f>
        <v>4.6931019647210671E-2</v>
      </c>
      <c r="J89" s="21">
        <f t="shared" ref="J89:N89" si="57">J61/$O61</f>
        <v>0.9160124176199238</v>
      </c>
      <c r="K89" s="21">
        <f t="shared" si="57"/>
        <v>1.3805961418380728E-2</v>
      </c>
      <c r="L89" s="21">
        <f t="shared" si="57"/>
        <v>1.5395665634621466E-2</v>
      </c>
      <c r="M89" s="21">
        <f t="shared" si="57"/>
        <v>2.1338105453603345E-2</v>
      </c>
      <c r="N89" s="21">
        <f t="shared" si="57"/>
        <v>3.3447849873470686E-2</v>
      </c>
      <c r="O89" s="31" t="s">
        <v>406</v>
      </c>
      <c r="P89" s="29">
        <f t="shared" ref="P89:P110" si="58">L89+M89</f>
        <v>3.6733771088224815E-2</v>
      </c>
      <c r="Q89" s="35">
        <f>P88-P89</f>
        <v>4.0762198315832249E-4</v>
      </c>
    </row>
    <row r="90" spans="2:22" x14ac:dyDescent="0.25">
      <c r="B90" s="202"/>
      <c r="C90" s="31" t="s">
        <v>407</v>
      </c>
      <c r="D90" s="34">
        <f t="shared" si="55"/>
        <v>0.90472809041955149</v>
      </c>
      <c r="E90" s="21">
        <f t="shared" si="55"/>
        <v>1.2900171607787444E-2</v>
      </c>
      <c r="F90" s="21">
        <f t="shared" si="55"/>
        <v>1.5740576365465411E-2</v>
      </c>
      <c r="G90" s="21">
        <f t="shared" si="55"/>
        <v>2.7575596189123617E-2</v>
      </c>
      <c r="H90" s="21">
        <f t="shared" ref="H90" si="59">H62/$I62</f>
        <v>3.9055565418072077E-2</v>
      </c>
      <c r="J90" s="21">
        <f t="shared" ref="J90:N90" si="60">J62/$O62</f>
        <v>0.92038822151894928</v>
      </c>
      <c r="K90" s="21">
        <f t="shared" si="60"/>
        <v>1.2877655516646797E-2</v>
      </c>
      <c r="L90" s="21">
        <f t="shared" si="60"/>
        <v>1.2889980075353788E-2</v>
      </c>
      <c r="M90" s="21">
        <f t="shared" si="60"/>
        <v>2.0002905289225489E-2</v>
      </c>
      <c r="N90" s="21">
        <f t="shared" si="60"/>
        <v>3.3841237599824658E-2</v>
      </c>
      <c r="O90" s="31" t="s">
        <v>407</v>
      </c>
      <c r="P90" s="29">
        <f t="shared" si="58"/>
        <v>3.289288536457928E-2</v>
      </c>
      <c r="Q90" s="35">
        <f t="shared" ref="Q90:Q94" si="61">P89-P90</f>
        <v>3.8408857236455346E-3</v>
      </c>
    </row>
    <row r="91" spans="2:22" x14ac:dyDescent="0.25">
      <c r="B91" s="202"/>
      <c r="C91" s="38" t="s">
        <v>408</v>
      </c>
      <c r="D91" s="39">
        <f t="shared" si="55"/>
        <v>0.91156405990016642</v>
      </c>
      <c r="E91" s="28">
        <f t="shared" si="55"/>
        <v>1.189683860232945E-2</v>
      </c>
      <c r="F91" s="28">
        <f t="shared" si="55"/>
        <v>1.5474209650582363E-2</v>
      </c>
      <c r="G91" s="28">
        <f t="shared" si="55"/>
        <v>2.3544093178036605E-2</v>
      </c>
      <c r="H91" s="28">
        <f t="shared" ref="H91" si="62">H63/$I63</f>
        <v>3.7520798668885191E-2</v>
      </c>
      <c r="J91" s="28">
        <f t="shared" ref="J91:N91" si="63">J63/$O63</f>
        <v>0.92914853516864493</v>
      </c>
      <c r="K91" s="28">
        <f t="shared" si="63"/>
        <v>1.0375284643260489E-2</v>
      </c>
      <c r="L91" s="28">
        <f t="shared" si="63"/>
        <v>1.2511093484897821E-2</v>
      </c>
      <c r="M91" s="28">
        <f t="shared" si="63"/>
        <v>1.8693824967709494E-2</v>
      </c>
      <c r="N91" s="28">
        <f t="shared" si="63"/>
        <v>2.9271261735487254E-2</v>
      </c>
      <c r="O91" s="38" t="s">
        <v>408</v>
      </c>
      <c r="P91" s="36">
        <f t="shared" si="58"/>
        <v>3.1204918452607314E-2</v>
      </c>
      <c r="Q91" s="37">
        <f t="shared" si="61"/>
        <v>1.6879669119719658E-3</v>
      </c>
    </row>
    <row r="92" spans="2:22" x14ac:dyDescent="0.25">
      <c r="B92" s="202"/>
      <c r="C92" s="38" t="s">
        <v>409</v>
      </c>
      <c r="D92" s="39">
        <f t="shared" si="55"/>
        <v>0.92776854657413743</v>
      </c>
      <c r="E92" s="28">
        <f t="shared" si="55"/>
        <v>1.1533574430651941E-2</v>
      </c>
      <c r="F92" s="28">
        <f t="shared" si="55"/>
        <v>1.1435832274459974E-2</v>
      </c>
      <c r="G92" s="28">
        <f t="shared" si="55"/>
        <v>1.9548431238393119E-2</v>
      </c>
      <c r="H92" s="28">
        <f t="shared" ref="H92" si="64">H64/$I64</f>
        <v>2.9713615482357542E-2</v>
      </c>
      <c r="J92" s="28">
        <f t="shared" ref="J92:N92" si="65">J64/$O64</f>
        <v>0.93939829138900655</v>
      </c>
      <c r="K92" s="28">
        <f t="shared" si="65"/>
        <v>1.1552154220519452E-2</v>
      </c>
      <c r="L92" s="28">
        <f t="shared" si="65"/>
        <v>1.0072487054100491E-2</v>
      </c>
      <c r="M92" s="28">
        <f t="shared" si="65"/>
        <v>1.5044547308975755E-2</v>
      </c>
      <c r="N92" s="28">
        <f t="shared" si="65"/>
        <v>2.3932520027397746E-2</v>
      </c>
      <c r="O92" s="38" t="s">
        <v>409</v>
      </c>
      <c r="P92" s="36">
        <f t="shared" si="58"/>
        <v>2.5117034363076246E-2</v>
      </c>
      <c r="Q92" s="37">
        <f t="shared" si="61"/>
        <v>6.0878840895310683E-3</v>
      </c>
    </row>
    <row r="93" spans="2:22" x14ac:dyDescent="0.25">
      <c r="B93" s="202"/>
      <c r="C93" s="38" t="s">
        <v>410</v>
      </c>
      <c r="D93" s="39">
        <f t="shared" si="55"/>
        <v>0.9425808762086666</v>
      </c>
      <c r="E93" s="28">
        <f t="shared" si="55"/>
        <v>9.1918347857228126E-3</v>
      </c>
      <c r="F93" s="28">
        <f t="shared" si="55"/>
        <v>9.4305837411961316E-3</v>
      </c>
      <c r="G93" s="28">
        <f t="shared" si="55"/>
        <v>1.5876805538975768E-2</v>
      </c>
      <c r="H93" s="28">
        <f t="shared" ref="H93" si="66">H65/$I65</f>
        <v>2.2919899725438703E-2</v>
      </c>
      <c r="J93" s="28">
        <f t="shared" ref="J93:N93" si="67">J65/$O65</f>
        <v>0.95236921716950373</v>
      </c>
      <c r="K93" s="28">
        <f t="shared" si="67"/>
        <v>7.3933561195493845E-3</v>
      </c>
      <c r="L93" s="28">
        <f t="shared" si="67"/>
        <v>7.1320451572641358E-3</v>
      </c>
      <c r="M93" s="28">
        <f t="shared" si="67"/>
        <v>1.2853490012977052E-2</v>
      </c>
      <c r="N93" s="28">
        <f t="shared" si="67"/>
        <v>2.0251891540705658E-2</v>
      </c>
      <c r="O93" s="38" t="s">
        <v>410</v>
      </c>
      <c r="P93" s="36">
        <f t="shared" si="58"/>
        <v>1.9985535170241188E-2</v>
      </c>
      <c r="Q93" s="37">
        <f t="shared" si="61"/>
        <v>5.1314991928350581E-3</v>
      </c>
    </row>
    <row r="94" spans="2:22" x14ac:dyDescent="0.25">
      <c r="B94" s="202"/>
      <c r="C94" s="38" t="s">
        <v>411</v>
      </c>
      <c r="D94" s="39">
        <f t="shared" si="55"/>
        <v>0.95977280529288767</v>
      </c>
      <c r="E94" s="28">
        <f t="shared" si="55"/>
        <v>7.3963112068158414E-3</v>
      </c>
      <c r="F94" s="28">
        <f t="shared" si="55"/>
        <v>6.6785257310489031E-3</v>
      </c>
      <c r="G94" s="28">
        <f t="shared" si="55"/>
        <v>1.0142620853228474E-2</v>
      </c>
      <c r="H94" s="28">
        <f t="shared" ref="H94" si="68">H66/$I66</f>
        <v>1.6009736916019101E-2</v>
      </c>
      <c r="J94" s="28">
        <f t="shared" ref="J94:N94" si="69">J66/$O66</f>
        <v>0.96735101294888093</v>
      </c>
      <c r="K94" s="28">
        <f t="shared" si="69"/>
        <v>7.0884835919470595E-3</v>
      </c>
      <c r="L94" s="28">
        <f t="shared" si="69"/>
        <v>4.873739236042088E-3</v>
      </c>
      <c r="M94" s="28">
        <f t="shared" si="69"/>
        <v>8.0220081631687829E-3</v>
      </c>
      <c r="N94" s="28">
        <f t="shared" si="69"/>
        <v>1.26647560599612E-2</v>
      </c>
      <c r="O94" s="38" t="s">
        <v>411</v>
      </c>
      <c r="P94" s="36">
        <f t="shared" si="58"/>
        <v>1.2895747399210872E-2</v>
      </c>
      <c r="Q94" s="37">
        <f t="shared" si="61"/>
        <v>7.0897877710303162E-3</v>
      </c>
    </row>
    <row r="95" spans="2:22" x14ac:dyDescent="0.25">
      <c r="B95" s="202">
        <v>45169</v>
      </c>
      <c r="C95" s="32" t="s">
        <v>403</v>
      </c>
      <c r="O95" s="32" t="s">
        <v>403</v>
      </c>
      <c r="P95" s="29"/>
    </row>
    <row r="96" spans="2:22" x14ac:dyDescent="0.25">
      <c r="B96" s="202"/>
      <c r="C96" s="31" t="s">
        <v>405</v>
      </c>
      <c r="D96" s="34">
        <f>D68/$I68</f>
        <v>0.88614259073303692</v>
      </c>
      <c r="E96" s="21">
        <f t="shared" ref="E96:H96" si="70">E68/$I68</f>
        <v>2.0054511547841054E-2</v>
      </c>
      <c r="F96" s="21">
        <f t="shared" si="70"/>
        <v>2.0700043035432505E-2</v>
      </c>
      <c r="G96" s="21">
        <f t="shared" si="70"/>
        <v>2.8776359202409982E-2</v>
      </c>
      <c r="H96" s="21">
        <f t="shared" si="70"/>
        <v>4.4326495481279586E-2</v>
      </c>
      <c r="J96" s="21">
        <f t="shared" ref="J96:N96" si="71">J68/$O68</f>
        <v>0.91194047119175026</v>
      </c>
      <c r="K96" s="21">
        <f t="shared" si="71"/>
        <v>1.8043932302873274E-2</v>
      </c>
      <c r="L96" s="21">
        <f t="shared" si="71"/>
        <v>1.631719612087567E-2</v>
      </c>
      <c r="M96" s="21">
        <f t="shared" si="71"/>
        <v>2.1786931278550508E-2</v>
      </c>
      <c r="N96" s="21">
        <f t="shared" si="71"/>
        <v>3.1911469105950267E-2</v>
      </c>
      <c r="O96" s="31" t="s">
        <v>405</v>
      </c>
      <c r="P96" s="29">
        <f t="shared" si="58"/>
        <v>3.8104127399426174E-2</v>
      </c>
    </row>
    <row r="97" spans="2:17" x14ac:dyDescent="0.25">
      <c r="B97" s="202"/>
      <c r="C97" s="31" t="s">
        <v>406</v>
      </c>
      <c r="D97" s="34">
        <f t="shared" ref="D97:H97" si="72">D69/$I69</f>
        <v>0.88335983221135961</v>
      </c>
      <c r="E97" s="21">
        <f t="shared" si="72"/>
        <v>1.9417475728155338E-2</v>
      </c>
      <c r="F97" s="21">
        <f t="shared" si="72"/>
        <v>2.1244206894218735E-2</v>
      </c>
      <c r="G97" s="21">
        <f t="shared" si="72"/>
        <v>3.0310206014681505E-2</v>
      </c>
      <c r="H97" s="21">
        <f t="shared" si="72"/>
        <v>4.5668279151584862E-2</v>
      </c>
      <c r="J97" s="21">
        <f t="shared" ref="J97:N97" si="73">J69/$O69</f>
        <v>0.90950886730235803</v>
      </c>
      <c r="K97" s="21">
        <f t="shared" si="73"/>
        <v>1.7891151486780044E-2</v>
      </c>
      <c r="L97" s="21">
        <f t="shared" si="73"/>
        <v>1.7244907330929572E-2</v>
      </c>
      <c r="M97" s="21">
        <f t="shared" si="73"/>
        <v>2.3240758687898416E-2</v>
      </c>
      <c r="N97" s="21">
        <f t="shared" si="73"/>
        <v>3.2114315192033935E-2</v>
      </c>
      <c r="O97" s="31" t="s">
        <v>406</v>
      </c>
      <c r="P97" s="29">
        <f t="shared" si="58"/>
        <v>4.0485666018827984E-2</v>
      </c>
      <c r="Q97" s="35">
        <f t="shared" ref="Q97:Q102" si="74">P96-P97</f>
        <v>-2.3815386194018101E-3</v>
      </c>
    </row>
    <row r="98" spans="2:17" x14ac:dyDescent="0.25">
      <c r="B98" s="202"/>
      <c r="C98" s="31" t="s">
        <v>407</v>
      </c>
      <c r="D98" s="34">
        <f t="shared" ref="D98:H98" si="75">D70/$I70</f>
        <v>0.89852504001829403</v>
      </c>
      <c r="E98" s="21">
        <f t="shared" si="75"/>
        <v>1.7207866453235764E-2</v>
      </c>
      <c r="F98" s="21">
        <f t="shared" si="75"/>
        <v>1.9780471072490282E-2</v>
      </c>
      <c r="G98" s="21">
        <f t="shared" si="75"/>
        <v>2.4868511319460326E-2</v>
      </c>
      <c r="H98" s="21">
        <f t="shared" si="75"/>
        <v>3.961811113651955E-2</v>
      </c>
      <c r="J98" s="21">
        <f t="shared" ref="J98:N98" si="76">J70/$O70</f>
        <v>0.9160603955171529</v>
      </c>
      <c r="K98" s="21">
        <f t="shared" si="76"/>
        <v>1.5922668759831053E-2</v>
      </c>
      <c r="L98" s="21">
        <f t="shared" si="76"/>
        <v>1.6047230477209198E-2</v>
      </c>
      <c r="M98" s="21">
        <f t="shared" si="76"/>
        <v>1.9660513686340916E-2</v>
      </c>
      <c r="N98" s="21">
        <f t="shared" si="76"/>
        <v>3.2309191559466009E-2</v>
      </c>
      <c r="O98" s="31" t="s">
        <v>407</v>
      </c>
      <c r="P98" s="29">
        <f t="shared" si="58"/>
        <v>3.5707744163550117E-2</v>
      </c>
      <c r="Q98" s="35">
        <f t="shared" si="74"/>
        <v>4.7779218552778668E-3</v>
      </c>
    </row>
    <row r="99" spans="2:17" x14ac:dyDescent="0.25">
      <c r="B99" s="202"/>
      <c r="C99" s="38" t="s">
        <v>408</v>
      </c>
      <c r="D99" s="39">
        <f t="shared" ref="D99:H99" si="77">D71/$I71</f>
        <v>0.90560953702947655</v>
      </c>
      <c r="E99" s="28">
        <f t="shared" si="77"/>
        <v>1.6738793173838491E-2</v>
      </c>
      <c r="F99" s="28">
        <f t="shared" si="77"/>
        <v>1.6003919327182169E-2</v>
      </c>
      <c r="G99" s="28">
        <f t="shared" si="77"/>
        <v>2.3352657793745409E-2</v>
      </c>
      <c r="H99" s="28">
        <f t="shared" si="77"/>
        <v>3.8295092675757328E-2</v>
      </c>
      <c r="J99" s="28">
        <f t="shared" ref="J99:N99" si="78">J71/$O71</f>
        <v>0.92422854881729799</v>
      </c>
      <c r="K99" s="28">
        <f t="shared" si="78"/>
        <v>1.6111119267540795E-2</v>
      </c>
      <c r="L99" s="28">
        <f t="shared" si="78"/>
        <v>1.1881288663063368E-2</v>
      </c>
      <c r="M99" s="28">
        <f t="shared" si="78"/>
        <v>1.7650082436381779E-2</v>
      </c>
      <c r="N99" s="28">
        <f t="shared" si="78"/>
        <v>3.0128960815715967E-2</v>
      </c>
      <c r="O99" s="38" t="s">
        <v>408</v>
      </c>
      <c r="P99" s="36">
        <f t="shared" si="58"/>
        <v>2.9531371099445147E-2</v>
      </c>
      <c r="Q99" s="37">
        <f t="shared" si="74"/>
        <v>6.1763730641049702E-3</v>
      </c>
    </row>
    <row r="100" spans="2:17" x14ac:dyDescent="0.25">
      <c r="B100" s="202"/>
      <c r="C100" s="38" t="s">
        <v>409</v>
      </c>
      <c r="D100" s="39">
        <f t="shared" ref="D100:H100" si="79">D72/$I72</f>
        <v>0.92327512167191528</v>
      </c>
      <c r="E100" s="28">
        <f t="shared" si="79"/>
        <v>1.6604637847122818E-2</v>
      </c>
      <c r="F100" s="28">
        <f t="shared" si="79"/>
        <v>1.2978337627636225E-2</v>
      </c>
      <c r="G100" s="28">
        <f t="shared" si="79"/>
        <v>1.7940643191144193E-2</v>
      </c>
      <c r="H100" s="28">
        <f t="shared" si="79"/>
        <v>2.9201259662181504E-2</v>
      </c>
      <c r="J100" s="28">
        <f t="shared" ref="J100:N100" si="80">J72/$O72</f>
        <v>0.9351718108332413</v>
      </c>
      <c r="K100" s="28">
        <f t="shared" si="80"/>
        <v>1.6261645739855311E-2</v>
      </c>
      <c r="L100" s="28">
        <f t="shared" si="80"/>
        <v>1.0034708348986005E-2</v>
      </c>
      <c r="M100" s="28">
        <f t="shared" si="80"/>
        <v>1.5379445018178553E-2</v>
      </c>
      <c r="N100" s="28">
        <f t="shared" si="80"/>
        <v>2.3152390059738827E-2</v>
      </c>
      <c r="O100" s="38" t="s">
        <v>409</v>
      </c>
      <c r="P100" s="36">
        <f t="shared" si="58"/>
        <v>2.5414153367164558E-2</v>
      </c>
      <c r="Q100" s="37">
        <f t="shared" si="74"/>
        <v>4.1172177322805897E-3</v>
      </c>
    </row>
    <row r="101" spans="2:17" x14ac:dyDescent="0.25">
      <c r="B101" s="202"/>
      <c r="C101" s="38" t="s">
        <v>410</v>
      </c>
      <c r="D101" s="39">
        <f t="shared" ref="D101:H101" si="81">D73/$I73</f>
        <v>0.93528864059590322</v>
      </c>
      <c r="E101" s="28">
        <f t="shared" si="81"/>
        <v>1.3617318435754189E-2</v>
      </c>
      <c r="F101" s="28">
        <f t="shared" si="81"/>
        <v>1.1871508379888268E-2</v>
      </c>
      <c r="G101" s="28">
        <f t="shared" si="81"/>
        <v>1.5828677839851025E-2</v>
      </c>
      <c r="H101" s="28">
        <f t="shared" si="81"/>
        <v>2.3393854748603352E-2</v>
      </c>
      <c r="J101" s="28">
        <f t="shared" ref="J101:N101" si="82">J73/$O73</f>
        <v>0.94483964897884953</v>
      </c>
      <c r="K101" s="28">
        <f t="shared" si="82"/>
        <v>1.2290245263488271E-2</v>
      </c>
      <c r="L101" s="28">
        <f t="shared" si="82"/>
        <v>8.9961523418803542E-3</v>
      </c>
      <c r="M101" s="28">
        <f t="shared" si="82"/>
        <v>1.2519273627165125E-2</v>
      </c>
      <c r="N101" s="28">
        <f t="shared" si="82"/>
        <v>2.1354679788616781E-2</v>
      </c>
      <c r="O101" s="38" t="s">
        <v>410</v>
      </c>
      <c r="P101" s="36">
        <f t="shared" si="58"/>
        <v>2.151542596904548E-2</v>
      </c>
      <c r="Q101" s="37">
        <f t="shared" si="74"/>
        <v>3.898727398119077E-3</v>
      </c>
    </row>
    <row r="102" spans="2:17" x14ac:dyDescent="0.25">
      <c r="B102" s="202"/>
      <c r="C102" s="38" t="s">
        <v>411</v>
      </c>
      <c r="D102" s="39">
        <f t="shared" ref="D102:H102" si="83">D74/$I74</f>
        <v>0.95515559191588639</v>
      </c>
      <c r="E102" s="28">
        <f t="shared" si="83"/>
        <v>1.2059509741538648E-2</v>
      </c>
      <c r="F102" s="28">
        <f t="shared" si="83"/>
        <v>7.4841681059297643E-3</v>
      </c>
      <c r="G102" s="28">
        <f t="shared" si="83"/>
        <v>9.3930854770778414E-3</v>
      </c>
      <c r="H102" s="28">
        <f t="shared" si="83"/>
        <v>1.590764475956731E-2</v>
      </c>
      <c r="J102" s="28">
        <f t="shared" ref="J102:N102" si="84">J74/$O74</f>
        <v>0.96236383483204624</v>
      </c>
      <c r="K102" s="28">
        <f t="shared" si="84"/>
        <v>1.158524135568639E-2</v>
      </c>
      <c r="L102" s="28">
        <f t="shared" si="84"/>
        <v>5.7395711044577321E-3</v>
      </c>
      <c r="M102" s="28">
        <f t="shared" si="84"/>
        <v>7.1340384364529602E-3</v>
      </c>
      <c r="N102" s="28">
        <f t="shared" si="84"/>
        <v>1.3177314271356612E-2</v>
      </c>
      <c r="O102" s="38" t="s">
        <v>411</v>
      </c>
      <c r="P102" s="36">
        <f t="shared" si="58"/>
        <v>1.2873609540910692E-2</v>
      </c>
      <c r="Q102" s="37">
        <f t="shared" si="74"/>
        <v>8.6418164281347881E-3</v>
      </c>
    </row>
    <row r="103" spans="2:17" x14ac:dyDescent="0.25">
      <c r="B103" s="202">
        <v>45199</v>
      </c>
      <c r="C103" s="32" t="s">
        <v>403</v>
      </c>
      <c r="E103" s="29"/>
      <c r="F103" s="29"/>
      <c r="G103" s="29"/>
      <c r="H103" s="29"/>
      <c r="O103" s="32" t="s">
        <v>403</v>
      </c>
      <c r="P103" s="29"/>
    </row>
    <row r="104" spans="2:17" x14ac:dyDescent="0.25">
      <c r="B104" s="202"/>
      <c r="C104" s="31" t="s">
        <v>405</v>
      </c>
      <c r="D104" s="34">
        <f>D76/$I76</f>
        <v>0.88372093023255816</v>
      </c>
      <c r="E104" s="21">
        <f t="shared" ref="E104:H104" si="85">E76/$I76</f>
        <v>1.6352368894515891E-2</v>
      </c>
      <c r="F104" s="21">
        <f t="shared" si="85"/>
        <v>2.5028320117278603E-2</v>
      </c>
      <c r="G104" s="21">
        <f t="shared" si="85"/>
        <v>3.3264476577597124E-2</v>
      </c>
      <c r="H104" s="21">
        <f t="shared" si="85"/>
        <v>4.1633904178050241E-2</v>
      </c>
      <c r="J104" s="21">
        <f t="shared" ref="J104:N104" si="86">J76/$O76</f>
        <v>0.91019882057726109</v>
      </c>
      <c r="K104" s="21">
        <f t="shared" si="86"/>
        <v>1.3897119818173442E-2</v>
      </c>
      <c r="L104" s="21">
        <f t="shared" si="86"/>
        <v>2.0134109103990345E-2</v>
      </c>
      <c r="M104" s="21">
        <f t="shared" si="86"/>
        <v>2.5360549461374622E-2</v>
      </c>
      <c r="N104" s="21">
        <f t="shared" si="86"/>
        <v>3.0409401039200416E-2</v>
      </c>
      <c r="O104" s="31" t="s">
        <v>405</v>
      </c>
      <c r="P104" s="29">
        <f>L104+M104</f>
        <v>4.549465856536497E-2</v>
      </c>
    </row>
    <row r="105" spans="2:17" x14ac:dyDescent="0.25">
      <c r="B105" s="202"/>
      <c r="C105" s="31" t="s">
        <v>406</v>
      </c>
      <c r="D105" s="34">
        <f t="shared" ref="D105:H110" si="87">D77/$I77</f>
        <v>0.8830749762733312</v>
      </c>
      <c r="E105" s="21">
        <f t="shared" si="87"/>
        <v>1.7621006010756089E-2</v>
      </c>
      <c r="F105" s="21">
        <f t="shared" si="87"/>
        <v>2.2904144258146155E-2</v>
      </c>
      <c r="G105" s="21">
        <f t="shared" si="87"/>
        <v>3.3375514077823472E-2</v>
      </c>
      <c r="H105" s="21">
        <f t="shared" si="87"/>
        <v>4.3024359379943054E-2</v>
      </c>
      <c r="J105" s="21">
        <f t="shared" ref="J105:N105" si="88">J77/$O77</f>
        <v>0.90961734347367196</v>
      </c>
      <c r="K105" s="21">
        <f t="shared" si="88"/>
        <v>1.6534578947823692E-2</v>
      </c>
      <c r="L105" s="21">
        <f t="shared" si="88"/>
        <v>1.7455975827326827E-2</v>
      </c>
      <c r="M105" s="21">
        <f t="shared" si="88"/>
        <v>2.5598438702939152E-2</v>
      </c>
      <c r="N105" s="21">
        <f t="shared" si="88"/>
        <v>3.0793663048238478E-2</v>
      </c>
      <c r="O105" s="31" t="s">
        <v>406</v>
      </c>
      <c r="P105" s="29">
        <f t="shared" si="58"/>
        <v>4.3054414530265983E-2</v>
      </c>
      <c r="Q105" s="35">
        <f t="shared" ref="Q105:Q110" si="89">P104-P105</f>
        <v>2.4402440350989874E-3</v>
      </c>
    </row>
    <row r="106" spans="2:17" x14ac:dyDescent="0.25">
      <c r="B106" s="202"/>
      <c r="C106" s="31" t="s">
        <v>407</v>
      </c>
      <c r="D106" s="34">
        <f t="shared" si="87"/>
        <v>0.89283160037409914</v>
      </c>
      <c r="E106" s="21">
        <f t="shared" si="87"/>
        <v>1.7494636078560818E-2</v>
      </c>
      <c r="F106" s="21">
        <f t="shared" si="87"/>
        <v>2.2225889860813114E-2</v>
      </c>
      <c r="G106" s="21">
        <f t="shared" si="87"/>
        <v>2.8112449799196786E-2</v>
      </c>
      <c r="H106" s="21">
        <f t="shared" si="87"/>
        <v>3.9335423887330141E-2</v>
      </c>
      <c r="J106" s="21">
        <f t="shared" ref="J106:N106" si="90">J78/$O78</f>
        <v>0.91263513830926513</v>
      </c>
      <c r="K106" s="21">
        <f t="shared" si="90"/>
        <v>1.6715664796562151E-2</v>
      </c>
      <c r="L106" s="21">
        <f t="shared" si="90"/>
        <v>1.7016967276671343E-2</v>
      </c>
      <c r="M106" s="21">
        <f t="shared" si="90"/>
        <v>2.2240620385987241E-2</v>
      </c>
      <c r="N106" s="21">
        <f t="shared" si="90"/>
        <v>3.1391609231514163E-2</v>
      </c>
      <c r="O106" s="31" t="s">
        <v>407</v>
      </c>
      <c r="P106" s="29">
        <f t="shared" si="58"/>
        <v>3.9257587662658584E-2</v>
      </c>
      <c r="Q106" s="35">
        <f t="shared" si="89"/>
        <v>3.7968268676073988E-3</v>
      </c>
    </row>
    <row r="107" spans="2:17" x14ac:dyDescent="0.25">
      <c r="B107" s="202"/>
      <c r="C107" s="38" t="s">
        <v>408</v>
      </c>
      <c r="D107" s="39">
        <f t="shared" si="87"/>
        <v>0.90503414324281406</v>
      </c>
      <c r="E107" s="28">
        <f t="shared" si="87"/>
        <v>1.6515801175162777E-2</v>
      </c>
      <c r="F107" s="28">
        <f t="shared" si="87"/>
        <v>1.7627441638875654E-2</v>
      </c>
      <c r="G107" s="28">
        <f t="shared" si="87"/>
        <v>2.5011910433539782E-2</v>
      </c>
      <c r="H107" s="28">
        <f t="shared" si="87"/>
        <v>3.5810703509607751E-2</v>
      </c>
      <c r="J107" s="28">
        <f t="shared" ref="J107:N107" si="91">J79/$O79</f>
        <v>0.92506302506484628</v>
      </c>
      <c r="K107" s="28">
        <f t="shared" si="91"/>
        <v>1.4834600726578988E-2</v>
      </c>
      <c r="L107" s="28">
        <f t="shared" si="91"/>
        <v>1.4398505518284746E-2</v>
      </c>
      <c r="M107" s="28">
        <f t="shared" si="91"/>
        <v>1.7541958746852482E-2</v>
      </c>
      <c r="N107" s="28">
        <f t="shared" si="91"/>
        <v>2.816190994343748E-2</v>
      </c>
      <c r="O107" s="38" t="s">
        <v>408</v>
      </c>
      <c r="P107" s="36">
        <f t="shared" si="58"/>
        <v>3.1940464265137226E-2</v>
      </c>
      <c r="Q107" s="37">
        <f t="shared" si="89"/>
        <v>7.3171233975213579E-3</v>
      </c>
    </row>
    <row r="108" spans="2:17" x14ac:dyDescent="0.25">
      <c r="B108" s="202"/>
      <c r="C108" s="38" t="s">
        <v>409</v>
      </c>
      <c r="D108" s="39">
        <f t="shared" si="87"/>
        <v>0.92034744039918681</v>
      </c>
      <c r="E108" s="28">
        <f t="shared" si="87"/>
        <v>1.6355571982997596E-2</v>
      </c>
      <c r="F108" s="28">
        <f t="shared" si="87"/>
        <v>1.6263167621511736E-2</v>
      </c>
      <c r="G108" s="28">
        <f t="shared" si="87"/>
        <v>1.8388467935686565E-2</v>
      </c>
      <c r="H108" s="28">
        <f t="shared" si="87"/>
        <v>2.864535206061726E-2</v>
      </c>
      <c r="J108" s="28">
        <f t="shared" ref="J108:N108" si="92">J80/$O80</f>
        <v>0.93481475422641969</v>
      </c>
      <c r="K108" s="28">
        <f t="shared" si="92"/>
        <v>1.6251611046963058E-2</v>
      </c>
      <c r="L108" s="28">
        <f t="shared" si="92"/>
        <v>1.1135112449955881E-2</v>
      </c>
      <c r="M108" s="28">
        <f t="shared" si="92"/>
        <v>1.4240496641417719E-2</v>
      </c>
      <c r="N108" s="28">
        <f t="shared" si="92"/>
        <v>2.3558025635243725E-2</v>
      </c>
      <c r="O108" s="38" t="s">
        <v>409</v>
      </c>
      <c r="P108" s="36">
        <f t="shared" si="58"/>
        <v>2.53756090913736E-2</v>
      </c>
      <c r="Q108" s="37">
        <f t="shared" si="89"/>
        <v>6.5648551737636264E-3</v>
      </c>
    </row>
    <row r="109" spans="2:17" x14ac:dyDescent="0.25">
      <c r="B109" s="202"/>
      <c r="C109" s="38" t="s">
        <v>410</v>
      </c>
      <c r="D109" s="39">
        <f t="shared" si="87"/>
        <v>0.92881627056672755</v>
      </c>
      <c r="E109" s="28">
        <f t="shared" si="87"/>
        <v>1.6453382084095063E-2</v>
      </c>
      <c r="F109" s="28">
        <f t="shared" si="87"/>
        <v>1.2911334552102376E-2</v>
      </c>
      <c r="G109" s="28">
        <f t="shared" si="87"/>
        <v>1.7938756855575867E-2</v>
      </c>
      <c r="H109" s="28">
        <f t="shared" si="87"/>
        <v>2.3880255941499087E-2</v>
      </c>
      <c r="J109" s="28">
        <f t="shared" ref="J109:N109" si="93">J81/$O81</f>
        <v>0.93992431086401484</v>
      </c>
      <c r="K109" s="28">
        <f t="shared" si="93"/>
        <v>1.707646159712602E-2</v>
      </c>
      <c r="L109" s="28">
        <f t="shared" si="93"/>
        <v>8.9827703765931934E-3</v>
      </c>
      <c r="M109" s="28">
        <f t="shared" si="93"/>
        <v>1.3368440669645546E-2</v>
      </c>
      <c r="N109" s="28">
        <f t="shared" si="93"/>
        <v>2.0648016492620335E-2</v>
      </c>
      <c r="O109" s="38" t="s">
        <v>410</v>
      </c>
      <c r="P109" s="36">
        <f t="shared" si="58"/>
        <v>2.2351211046238738E-2</v>
      </c>
      <c r="Q109" s="37">
        <f t="shared" si="89"/>
        <v>3.0243980451348622E-3</v>
      </c>
    </row>
    <row r="110" spans="2:17" x14ac:dyDescent="0.25">
      <c r="B110" s="202"/>
      <c r="C110" s="38" t="s">
        <v>411</v>
      </c>
      <c r="D110" s="39">
        <f t="shared" si="87"/>
        <v>0.95369343065693435</v>
      </c>
      <c r="E110" s="28">
        <f t="shared" si="87"/>
        <v>1.1883211678832117E-2</v>
      </c>
      <c r="F110" s="28">
        <f t="shared" si="87"/>
        <v>8.3503649635036491E-3</v>
      </c>
      <c r="G110" s="28">
        <f t="shared" si="87"/>
        <v>1.0802919708029197E-2</v>
      </c>
      <c r="H110" s="28">
        <f t="shared" si="87"/>
        <v>1.527007299270073E-2</v>
      </c>
      <c r="J110" s="28">
        <f t="shared" ref="J110:N110" si="94">J82/$O82</f>
        <v>0.96060280837731771</v>
      </c>
      <c r="K110" s="28">
        <f t="shared" si="94"/>
        <v>1.2149561300552012E-2</v>
      </c>
      <c r="L110" s="28">
        <f t="shared" si="94"/>
        <v>6.8881634650292149E-3</v>
      </c>
      <c r="M110" s="28">
        <f t="shared" si="94"/>
        <v>7.8245121156458059E-3</v>
      </c>
      <c r="N110" s="28">
        <f t="shared" si="94"/>
        <v>1.2534954741455362E-2</v>
      </c>
      <c r="O110" s="38" t="s">
        <v>411</v>
      </c>
      <c r="P110" s="36">
        <f t="shared" si="58"/>
        <v>1.471267558067502E-2</v>
      </c>
      <c r="Q110" s="37">
        <f t="shared" si="89"/>
        <v>7.6385354655637179E-3</v>
      </c>
    </row>
    <row r="115" spans="2:14" x14ac:dyDescent="0.25">
      <c r="B115" s="18">
        <v>45108</v>
      </c>
      <c r="C115" s="18" t="s">
        <v>389</v>
      </c>
      <c r="D115" s="21">
        <v>0.9122114446890639</v>
      </c>
      <c r="E115" s="21">
        <v>1.1223947535928895E-2</v>
      </c>
      <c r="F115" s="21">
        <v>1.5235837211882668E-2</v>
      </c>
      <c r="G115" s="21">
        <v>2.4637791183186271E-2</v>
      </c>
      <c r="H115" s="21">
        <v>3.6690979379938218E-2</v>
      </c>
      <c r="J115" s="40">
        <v>0.93473649888943422</v>
      </c>
      <c r="K115" s="40">
        <v>1.0286567394733248E-2</v>
      </c>
      <c r="L115" s="40">
        <v>1.1419061335929582E-2</v>
      </c>
      <c r="M115" s="40">
        <v>1.7163778909452171E-2</v>
      </c>
      <c r="N115" s="40">
        <v>2.6394093470450762E-2</v>
      </c>
    </row>
    <row r="116" spans="2:14" x14ac:dyDescent="0.25">
      <c r="B116" s="18">
        <v>45139</v>
      </c>
      <c r="C116" s="18" t="s">
        <v>389</v>
      </c>
      <c r="D116" s="21">
        <v>0.90525943760906535</v>
      </c>
      <c r="E116" s="21">
        <v>1.7489121070884229E-2</v>
      </c>
      <c r="F116" s="21">
        <v>1.7108082436880123E-2</v>
      </c>
      <c r="G116" s="21">
        <v>2.350842702834044E-2</v>
      </c>
      <c r="H116" s="21">
        <v>3.66349318548298E-2</v>
      </c>
      <c r="J116" s="40">
        <v>0.92809509370014687</v>
      </c>
      <c r="K116" s="40">
        <v>1.5712659437931868E-2</v>
      </c>
      <c r="L116" s="40">
        <v>1.2817013089309865E-2</v>
      </c>
      <c r="M116" s="40">
        <v>1.7119527483847565E-2</v>
      </c>
      <c r="N116" s="40">
        <v>2.6255706288763812E-2</v>
      </c>
    </row>
    <row r="117" spans="2:14" x14ac:dyDescent="0.25">
      <c r="B117" s="18">
        <v>45170</v>
      </c>
      <c r="C117" s="18" t="s">
        <v>389</v>
      </c>
      <c r="D117" s="21">
        <v>0.90255176741267518</v>
      </c>
      <c r="E117" s="21">
        <v>1.5885797950219618E-2</v>
      </c>
      <c r="F117" s="21">
        <v>1.9886007111482952E-2</v>
      </c>
      <c r="G117" s="21">
        <v>2.6683748169838945E-2</v>
      </c>
      <c r="H117" s="21">
        <v>3.4992679355783311E-2</v>
      </c>
      <c r="J117" s="40">
        <v>0.9264232659260071</v>
      </c>
      <c r="K117" s="40">
        <v>1.4542358745480462E-2</v>
      </c>
      <c r="L117" s="40">
        <v>1.4727247256580889E-2</v>
      </c>
      <c r="M117" s="40">
        <v>1.9088921215140737E-2</v>
      </c>
      <c r="N117" s="40">
        <v>2.5218206856790847E-2</v>
      </c>
    </row>
  </sheetData>
  <mergeCells count="12">
    <mergeCell ref="Q56:V56"/>
    <mergeCell ref="C1:E1"/>
    <mergeCell ref="G1:I1"/>
    <mergeCell ref="J56:O56"/>
    <mergeCell ref="D56:I56"/>
    <mergeCell ref="K23:M23"/>
    <mergeCell ref="B75:B82"/>
    <mergeCell ref="B59:B66"/>
    <mergeCell ref="B87:B94"/>
    <mergeCell ref="B95:B102"/>
    <mergeCell ref="B103:B110"/>
    <mergeCell ref="B67:B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53C0-48A9-44A9-ABE7-52CEC5B65631}">
  <dimension ref="A3:V172"/>
  <sheetViews>
    <sheetView showGridLines="0" zoomScale="85" zoomScaleNormal="85" workbookViewId="0">
      <selection activeCell="D19" sqref="D19"/>
    </sheetView>
  </sheetViews>
  <sheetFormatPr baseColWidth="10" defaultColWidth="11.42578125" defaultRowHeight="15" x14ac:dyDescent="0.25"/>
  <cols>
    <col min="2" max="2" width="24" customWidth="1"/>
    <col min="17" max="17" width="17" style="5" bestFit="1" customWidth="1"/>
    <col min="18" max="18" width="12" style="5" bestFit="1" customWidth="1"/>
  </cols>
  <sheetData>
    <row r="3" spans="2:5" x14ac:dyDescent="0.25">
      <c r="B3" s="145" t="s">
        <v>414</v>
      </c>
    </row>
    <row r="5" spans="2:5" x14ac:dyDescent="0.25">
      <c r="B5" s="148"/>
      <c r="C5" s="149">
        <v>45108</v>
      </c>
      <c r="D5" s="149">
        <v>45139</v>
      </c>
      <c r="E5" s="149">
        <v>45170</v>
      </c>
    </row>
    <row r="6" spans="2:5" x14ac:dyDescent="0.25">
      <c r="B6" s="150" t="s">
        <v>384</v>
      </c>
      <c r="C6" s="151">
        <v>0.93473649888943422</v>
      </c>
      <c r="D6" s="151">
        <v>0.92809509370014687</v>
      </c>
      <c r="E6" s="151">
        <v>0.9264232659260071</v>
      </c>
    </row>
    <row r="7" spans="2:5" x14ac:dyDescent="0.25">
      <c r="B7" s="150" t="s">
        <v>385</v>
      </c>
      <c r="C7" s="151">
        <v>1.0286567394733248E-2</v>
      </c>
      <c r="D7" s="151">
        <v>1.5712659437931868E-2</v>
      </c>
      <c r="E7" s="151">
        <v>1.4542358745480462E-2</v>
      </c>
    </row>
    <row r="8" spans="2:5" x14ac:dyDescent="0.25">
      <c r="B8" s="150" t="s">
        <v>386</v>
      </c>
      <c r="C8" s="151">
        <v>1.1419061335929582E-2</v>
      </c>
      <c r="D8" s="151">
        <v>1.2817013089309865E-2</v>
      </c>
      <c r="E8" s="151">
        <v>1.4727247256580889E-2</v>
      </c>
    </row>
    <row r="9" spans="2:5" x14ac:dyDescent="0.25">
      <c r="B9" s="150" t="s">
        <v>387</v>
      </c>
      <c r="C9" s="151">
        <v>1.7163778909452171E-2</v>
      </c>
      <c r="D9" s="151">
        <v>1.7119527483847565E-2</v>
      </c>
      <c r="E9" s="151">
        <v>1.9088921215140737E-2</v>
      </c>
    </row>
    <row r="10" spans="2:5" x14ac:dyDescent="0.25">
      <c r="B10" s="152" t="s">
        <v>388</v>
      </c>
      <c r="C10" s="153">
        <v>2.6394093470450762E-2</v>
      </c>
      <c r="D10" s="153">
        <v>2.6255706288763812E-2</v>
      </c>
      <c r="E10" s="153">
        <v>2.5218206856790847E-2</v>
      </c>
    </row>
    <row r="11" spans="2:5" x14ac:dyDescent="0.25">
      <c r="C11" s="21"/>
      <c r="D11" s="21"/>
      <c r="E11" s="21"/>
    </row>
    <row r="12" spans="2:5" x14ac:dyDescent="0.25">
      <c r="B12" s="146" t="s">
        <v>415</v>
      </c>
      <c r="C12" s="147">
        <v>2.8582840245381755E-2</v>
      </c>
      <c r="D12" s="147">
        <v>2.9936540573157429E-2</v>
      </c>
      <c r="E12" s="147">
        <v>3.3816168471721628E-2</v>
      </c>
    </row>
    <row r="39" spans="2:9" x14ac:dyDescent="0.25">
      <c r="B39" s="145" t="s">
        <v>416</v>
      </c>
      <c r="C39" s="144"/>
    </row>
    <row r="40" spans="2:9" x14ac:dyDescent="0.25">
      <c r="B40" t="s">
        <v>417</v>
      </c>
    </row>
    <row r="42" spans="2:9" x14ac:dyDescent="0.25">
      <c r="B42" t="s">
        <v>418</v>
      </c>
    </row>
    <row r="43" spans="2:9" x14ac:dyDescent="0.25">
      <c r="C43" s="205" t="s">
        <v>419</v>
      </c>
      <c r="D43" s="205"/>
      <c r="E43" s="205"/>
      <c r="G43" s="205" t="s">
        <v>420</v>
      </c>
      <c r="H43" s="205"/>
      <c r="I43" s="205"/>
    </row>
    <row r="44" spans="2:9" x14ac:dyDescent="0.25">
      <c r="B44" s="146"/>
      <c r="C44" s="154">
        <v>45108</v>
      </c>
      <c r="D44" s="154">
        <v>45139</v>
      </c>
      <c r="E44" s="154">
        <v>45170</v>
      </c>
      <c r="G44" s="154">
        <v>45108</v>
      </c>
      <c r="H44" s="154">
        <v>45139</v>
      </c>
      <c r="I44" s="154">
        <v>45170</v>
      </c>
    </row>
    <row r="45" spans="2:9" x14ac:dyDescent="0.25">
      <c r="B45" s="146" t="s">
        <v>391</v>
      </c>
      <c r="C45" s="155">
        <v>2659026565.8699999</v>
      </c>
      <c r="D45" s="155">
        <v>2774173119.0699997</v>
      </c>
      <c r="E45" s="155">
        <v>2943016850.5100002</v>
      </c>
      <c r="G45" s="159">
        <v>65807.407495462801</v>
      </c>
      <c r="H45" s="159">
        <v>65803.952701388887</v>
      </c>
      <c r="I45" s="159">
        <v>77338.586234520713</v>
      </c>
    </row>
    <row r="46" spans="2:9" x14ac:dyDescent="0.25">
      <c r="B46" s="146" t="s">
        <v>392</v>
      </c>
      <c r="C46" s="155">
        <v>3476690445.2599998</v>
      </c>
      <c r="D46" s="155">
        <v>3776159171.6899996</v>
      </c>
      <c r="E46" s="155">
        <v>4094544067.9899998</v>
      </c>
      <c r="G46" s="159">
        <v>44419.024931058986</v>
      </c>
      <c r="H46" s="159">
        <v>45455.885788147862</v>
      </c>
      <c r="I46" s="159">
        <v>50462.224633938713</v>
      </c>
    </row>
    <row r="47" spans="2:9" x14ac:dyDescent="0.25">
      <c r="B47" s="160" t="s">
        <v>393</v>
      </c>
      <c r="C47" s="161">
        <v>6135717011.1299992</v>
      </c>
      <c r="D47" s="161">
        <v>6550332290.7599993</v>
      </c>
      <c r="E47" s="161">
        <v>7037560918.5</v>
      </c>
      <c r="G47" s="162">
        <v>51256.854227830961</v>
      </c>
      <c r="H47" s="162">
        <v>51803.911342779145</v>
      </c>
      <c r="I47" s="162">
        <v>58980.821388767748</v>
      </c>
    </row>
    <row r="48" spans="2:9" x14ac:dyDescent="0.25">
      <c r="B48" s="146" t="s">
        <v>394</v>
      </c>
      <c r="C48" s="156">
        <v>0.56663148560362087</v>
      </c>
      <c r="D48" s="156">
        <v>0.57648360481142435</v>
      </c>
      <c r="E48" s="156">
        <v>0.58181294846435505</v>
      </c>
      <c r="G48" s="159"/>
      <c r="H48" s="159"/>
      <c r="I48" s="159"/>
    </row>
    <row r="50" spans="2:9" x14ac:dyDescent="0.25">
      <c r="B50" t="s">
        <v>421</v>
      </c>
    </row>
    <row r="51" spans="2:9" x14ac:dyDescent="0.25">
      <c r="C51" s="205" t="s">
        <v>419</v>
      </c>
      <c r="D51" s="205"/>
      <c r="E51" s="205"/>
      <c r="G51" t="s">
        <v>420</v>
      </c>
    </row>
    <row r="52" spans="2:9" x14ac:dyDescent="0.25">
      <c r="B52" s="146"/>
      <c r="C52" s="154">
        <v>45108</v>
      </c>
      <c r="D52" s="154">
        <v>45139</v>
      </c>
      <c r="E52" s="154">
        <v>45170</v>
      </c>
      <c r="G52" s="154">
        <v>45108</v>
      </c>
      <c r="H52" s="154">
        <v>45139</v>
      </c>
      <c r="I52" s="154">
        <v>45170</v>
      </c>
    </row>
    <row r="53" spans="2:9" x14ac:dyDescent="0.25">
      <c r="B53" s="146" t="s">
        <v>391</v>
      </c>
      <c r="C53" s="157">
        <v>435118578.36000001</v>
      </c>
      <c r="D53" s="157">
        <v>473788459.44999999</v>
      </c>
      <c r="E53" s="157">
        <v>505871692.56</v>
      </c>
      <c r="G53" s="159">
        <v>62021.40119570453</v>
      </c>
      <c r="H53" s="159">
        <v>62718.050705169728</v>
      </c>
      <c r="I53" s="159">
        <v>63043.986079963928</v>
      </c>
    </row>
    <row r="54" spans="2:9" x14ac:dyDescent="0.25">
      <c r="B54" s="146" t="s">
        <v>392</v>
      </c>
      <c r="C54" s="157">
        <v>624975680.77999997</v>
      </c>
      <c r="D54" s="157">
        <v>721794010.42999995</v>
      </c>
      <c r="E54" s="157">
        <v>711315518.44000006</v>
      </c>
      <c r="G54" s="159">
        <v>43941.869999259259</v>
      </c>
      <c r="H54" s="159">
        <v>44135.993794456997</v>
      </c>
      <c r="I54" s="159">
        <v>44407.176948503518</v>
      </c>
    </row>
    <row r="55" spans="2:9" x14ac:dyDescent="0.25">
      <c r="B55" s="160" t="s">
        <v>389</v>
      </c>
      <c r="C55" s="163">
        <v>1060094259.14</v>
      </c>
      <c r="D55" s="163">
        <v>1195582469.8799999</v>
      </c>
      <c r="E55" s="163">
        <v>1217187211</v>
      </c>
      <c r="G55" s="162">
        <v>50673.586066326156</v>
      </c>
      <c r="H55" s="162">
        <v>50853.665214961555</v>
      </c>
      <c r="I55" s="162">
        <v>50948.18865617839</v>
      </c>
    </row>
    <row r="56" spans="2:9" x14ac:dyDescent="0.25">
      <c r="B56" s="146" t="s">
        <v>394</v>
      </c>
      <c r="C56" s="158">
        <v>0.58954727411410623</v>
      </c>
      <c r="D56" s="158">
        <v>0.60371745873996141</v>
      </c>
      <c r="E56" s="158">
        <v>0.5843928625043695</v>
      </c>
      <c r="G56" s="159"/>
      <c r="H56" s="159"/>
      <c r="I56" s="159"/>
    </row>
    <row r="63" spans="2:9" x14ac:dyDescent="0.25">
      <c r="B63" s="145" t="s">
        <v>632</v>
      </c>
    </row>
    <row r="66" spans="2:11" x14ac:dyDescent="0.25">
      <c r="B66" t="s">
        <v>633</v>
      </c>
      <c r="C66" t="s">
        <v>634</v>
      </c>
      <c r="D66" t="s">
        <v>635</v>
      </c>
      <c r="E66" t="s">
        <v>636</v>
      </c>
      <c r="I66">
        <v>2021</v>
      </c>
      <c r="J66">
        <v>2022</v>
      </c>
      <c r="K66">
        <v>2023</v>
      </c>
    </row>
    <row r="67" spans="2:11" x14ac:dyDescent="0.25">
      <c r="B67">
        <v>202109</v>
      </c>
      <c r="C67">
        <v>29100794.539999999</v>
      </c>
      <c r="D67">
        <v>2003197220.55</v>
      </c>
      <c r="E67">
        <v>1.4527173980408199</v>
      </c>
      <c r="H67" t="s">
        <v>637</v>
      </c>
      <c r="J67">
        <v>1.2480060304845599</v>
      </c>
      <c r="K67">
        <v>1.55380037188299</v>
      </c>
    </row>
    <row r="68" spans="2:11" x14ac:dyDescent="0.25">
      <c r="B68">
        <v>202110</v>
      </c>
      <c r="C68">
        <v>31380828.690000001</v>
      </c>
      <c r="D68">
        <v>2115624521.3900001</v>
      </c>
      <c r="E68">
        <v>1.4832891362680101</v>
      </c>
      <c r="H68" t="s">
        <v>638</v>
      </c>
      <c r="J68">
        <v>1.3961160772382299</v>
      </c>
      <c r="K68">
        <v>1.4851716610824599</v>
      </c>
    </row>
    <row r="69" spans="2:11" x14ac:dyDescent="0.25">
      <c r="B69">
        <v>202111</v>
      </c>
      <c r="C69">
        <v>30746020.140000001</v>
      </c>
      <c r="D69">
        <v>2236338759.7399998</v>
      </c>
      <c r="E69">
        <v>1.3748373320495699</v>
      </c>
      <c r="H69" t="s">
        <v>639</v>
      </c>
      <c r="J69">
        <v>1.4675972387988101</v>
      </c>
      <c r="K69">
        <v>1.58509363963606</v>
      </c>
    </row>
    <row r="70" spans="2:11" x14ac:dyDescent="0.25">
      <c r="B70">
        <v>202112</v>
      </c>
      <c r="C70">
        <v>29259273.77</v>
      </c>
      <c r="D70">
        <v>2298844889.9699998</v>
      </c>
      <c r="E70">
        <v>1.27278155640948</v>
      </c>
      <c r="H70" t="s">
        <v>640</v>
      </c>
      <c r="J70">
        <v>1.3759485111029801</v>
      </c>
      <c r="K70">
        <v>1.8204928343176201</v>
      </c>
    </row>
    <row r="71" spans="2:11" x14ac:dyDescent="0.25">
      <c r="B71">
        <v>202201</v>
      </c>
      <c r="C71">
        <v>28820104.75</v>
      </c>
      <c r="D71">
        <v>2309292106.4499998</v>
      </c>
      <c r="E71">
        <v>1.2480060304845599</v>
      </c>
      <c r="H71" t="s">
        <v>641</v>
      </c>
      <c r="J71">
        <v>1.2071826582396199</v>
      </c>
      <c r="K71">
        <v>1.5868571256394699</v>
      </c>
    </row>
    <row r="72" spans="2:11" x14ac:dyDescent="0.25">
      <c r="B72">
        <v>202202</v>
      </c>
      <c r="C72">
        <v>32887981.07</v>
      </c>
      <c r="D72">
        <v>2355676695.2399998</v>
      </c>
      <c r="E72">
        <v>1.3961160772382299</v>
      </c>
      <c r="H72" t="s">
        <v>642</v>
      </c>
      <c r="J72">
        <v>1.34434561463705</v>
      </c>
      <c r="K72">
        <v>1.6041959820137499</v>
      </c>
    </row>
    <row r="73" spans="2:11" x14ac:dyDescent="0.25">
      <c r="B73">
        <v>202203</v>
      </c>
      <c r="C73">
        <v>35972719.57</v>
      </c>
      <c r="D73">
        <v>2451130229.6700001</v>
      </c>
      <c r="E73">
        <v>1.4675972387988101</v>
      </c>
      <c r="H73" t="s">
        <v>643</v>
      </c>
      <c r="J73">
        <v>1.41878182160044</v>
      </c>
      <c r="K73">
        <v>1.7577870566340299</v>
      </c>
    </row>
    <row r="74" spans="2:11" x14ac:dyDescent="0.25">
      <c r="B74">
        <v>202204</v>
      </c>
      <c r="C74">
        <v>35330539.68</v>
      </c>
      <c r="D74">
        <v>2567722512.5</v>
      </c>
      <c r="E74">
        <v>1.3759485111029801</v>
      </c>
      <c r="H74" t="s">
        <v>644</v>
      </c>
      <c r="J74">
        <v>1.3072482099885201</v>
      </c>
      <c r="K74">
        <v>1.7560573928614001</v>
      </c>
    </row>
    <row r="75" spans="2:11" x14ac:dyDescent="0.25">
      <c r="B75">
        <v>202205</v>
      </c>
      <c r="C75">
        <v>32839744.07</v>
      </c>
      <c r="D75">
        <v>2720362477.5300002</v>
      </c>
      <c r="E75">
        <v>1.2071826582396199</v>
      </c>
      <c r="H75" t="s">
        <v>645</v>
      </c>
      <c r="I75">
        <v>1.4527173980408199</v>
      </c>
      <c r="J75">
        <v>1.5331738570850599</v>
      </c>
      <c r="K75">
        <v>1.9548743264025199</v>
      </c>
    </row>
    <row r="76" spans="2:11" x14ac:dyDescent="0.25">
      <c r="B76">
        <v>202206</v>
      </c>
      <c r="C76">
        <v>38727152.899999999</v>
      </c>
      <c r="D76">
        <v>2880743796.71</v>
      </c>
      <c r="E76">
        <v>1.34434561463705</v>
      </c>
      <c r="H76" t="s">
        <v>646</v>
      </c>
      <c r="I76">
        <v>1.4832891362680101</v>
      </c>
      <c r="J76">
        <v>1.67639054739031</v>
      </c>
    </row>
    <row r="77" spans="2:11" x14ac:dyDescent="0.25">
      <c r="B77">
        <v>202207</v>
      </c>
      <c r="C77">
        <v>43424584.469999999</v>
      </c>
      <c r="D77">
        <v>3060695013.77</v>
      </c>
      <c r="E77">
        <v>1.41878182160044</v>
      </c>
      <c r="H77" t="s">
        <v>647</v>
      </c>
      <c r="I77">
        <v>1.3748373320495699</v>
      </c>
      <c r="J77">
        <v>1.7891194429150501</v>
      </c>
    </row>
    <row r="78" spans="2:11" x14ac:dyDescent="0.25">
      <c r="B78">
        <v>202208</v>
      </c>
      <c r="C78">
        <v>42199048.509999998</v>
      </c>
      <c r="D78">
        <v>3228082332.6100001</v>
      </c>
      <c r="E78">
        <v>1.3072482099885201</v>
      </c>
      <c r="H78" t="s">
        <v>648</v>
      </c>
      <c r="I78">
        <v>1.27278155640948</v>
      </c>
      <c r="J78">
        <v>1.8846391238939399</v>
      </c>
    </row>
    <row r="79" spans="2:11" x14ac:dyDescent="0.25">
      <c r="B79">
        <v>202209</v>
      </c>
      <c r="C79">
        <v>52106059.009999998</v>
      </c>
      <c r="D79">
        <v>3398574712.79</v>
      </c>
      <c r="E79">
        <v>1.5331738570850599</v>
      </c>
    </row>
    <row r="80" spans="2:11" x14ac:dyDescent="0.25">
      <c r="B80">
        <v>202210</v>
      </c>
      <c r="C80">
        <v>59913610.07</v>
      </c>
      <c r="D80">
        <v>3573964919.0500002</v>
      </c>
      <c r="E80">
        <v>1.67639054739031</v>
      </c>
    </row>
    <row r="81" spans="2:5" x14ac:dyDescent="0.25">
      <c r="B81">
        <v>202211</v>
      </c>
      <c r="C81">
        <v>67738711.879999995</v>
      </c>
      <c r="D81">
        <v>3786148104.77</v>
      </c>
      <c r="E81">
        <v>1.7891194429150501</v>
      </c>
    </row>
    <row r="82" spans="2:5" x14ac:dyDescent="0.25">
      <c r="B82">
        <v>202212</v>
      </c>
      <c r="C82">
        <v>74576220.920000002</v>
      </c>
      <c r="D82">
        <v>3957055755.3699999</v>
      </c>
      <c r="E82">
        <v>1.8846391238939399</v>
      </c>
    </row>
    <row r="83" spans="2:5" x14ac:dyDescent="0.25">
      <c r="B83">
        <v>202301</v>
      </c>
      <c r="C83">
        <v>63950559.399999999</v>
      </c>
      <c r="D83">
        <v>4115751325.4099998</v>
      </c>
      <c r="E83">
        <v>1.55380037188299</v>
      </c>
    </row>
    <row r="84" spans="2:5" x14ac:dyDescent="0.25">
      <c r="B84">
        <v>202302</v>
      </c>
      <c r="C84">
        <v>63788832.670000002</v>
      </c>
      <c r="D84">
        <v>4295047794.2399998</v>
      </c>
      <c r="E84">
        <v>1.4851716610824599</v>
      </c>
    </row>
    <row r="85" spans="2:5" x14ac:dyDescent="0.25">
      <c r="B85">
        <v>202303</v>
      </c>
      <c r="C85">
        <v>72455653.099999994</v>
      </c>
      <c r="D85">
        <v>4571064528.1899996</v>
      </c>
      <c r="E85">
        <v>1.58509363963606</v>
      </c>
    </row>
    <row r="86" spans="2:5" x14ac:dyDescent="0.25">
      <c r="B86">
        <v>202304</v>
      </c>
      <c r="C86">
        <v>88572913.049999997</v>
      </c>
      <c r="D86">
        <v>4865326101.8299999</v>
      </c>
      <c r="E86">
        <v>1.8204928343176201</v>
      </c>
    </row>
    <row r="87" spans="2:5" x14ac:dyDescent="0.25">
      <c r="B87">
        <v>202305</v>
      </c>
      <c r="C87">
        <v>82679372.079999998</v>
      </c>
      <c r="D87">
        <v>5210259370.1800003</v>
      </c>
      <c r="E87">
        <v>1.5868571256394699</v>
      </c>
    </row>
    <row r="88" spans="2:5" x14ac:dyDescent="0.25">
      <c r="B88">
        <v>202306</v>
      </c>
      <c r="C88">
        <v>89899748.25</v>
      </c>
      <c r="D88">
        <v>5604037739.6499996</v>
      </c>
      <c r="E88">
        <v>1.6041959820137499</v>
      </c>
    </row>
    <row r="89" spans="2:5" x14ac:dyDescent="0.25">
      <c r="B89">
        <v>202307</v>
      </c>
      <c r="C89">
        <v>104999333.64</v>
      </c>
      <c r="D89">
        <v>5973381886.2600002</v>
      </c>
      <c r="E89">
        <v>1.7577870566340299</v>
      </c>
    </row>
    <row r="90" spans="2:5" x14ac:dyDescent="0.25">
      <c r="B90">
        <v>202308</v>
      </c>
      <c r="C90">
        <v>112004330.73</v>
      </c>
      <c r="D90">
        <v>6378170279.9300003</v>
      </c>
      <c r="E90">
        <v>1.7560573928614001</v>
      </c>
    </row>
    <row r="91" spans="2:5" x14ac:dyDescent="0.25">
      <c r="B91">
        <v>202309</v>
      </c>
      <c r="C91">
        <v>134100428.64</v>
      </c>
      <c r="D91">
        <v>6859797933.2399998</v>
      </c>
      <c r="E91">
        <v>1.9548743264025199</v>
      </c>
    </row>
    <row r="98" spans="1:11" x14ac:dyDescent="0.25">
      <c r="B98" t="s">
        <v>649</v>
      </c>
      <c r="C98" s="18">
        <v>44440</v>
      </c>
      <c r="D98" s="18">
        <v>44470</v>
      </c>
      <c r="E98" s="18">
        <v>44501</v>
      </c>
      <c r="F98" s="18">
        <v>44531</v>
      </c>
      <c r="G98" s="18">
        <v>44562</v>
      </c>
      <c r="H98" s="18">
        <v>44593</v>
      </c>
      <c r="I98" s="18">
        <v>44621</v>
      </c>
      <c r="J98" s="18">
        <v>44652</v>
      </c>
      <c r="K98" s="18">
        <v>44682</v>
      </c>
    </row>
    <row r="99" spans="1:11" x14ac:dyDescent="0.25">
      <c r="B99" t="s">
        <v>654</v>
      </c>
    </row>
    <row r="100" spans="1:11" x14ac:dyDescent="0.25">
      <c r="B100" t="s">
        <v>650</v>
      </c>
    </row>
    <row r="101" spans="1:11" x14ac:dyDescent="0.25">
      <c r="B101" t="s">
        <v>651</v>
      </c>
    </row>
    <row r="102" spans="1:11" x14ac:dyDescent="0.25">
      <c r="B102" t="s">
        <v>652</v>
      </c>
    </row>
    <row r="103" spans="1:11" x14ac:dyDescent="0.25">
      <c r="B103" t="s">
        <v>653</v>
      </c>
    </row>
    <row r="105" spans="1:11" x14ac:dyDescent="0.25">
      <c r="B105" t="s">
        <v>655</v>
      </c>
      <c r="C105" t="s">
        <v>658</v>
      </c>
      <c r="D105" t="s">
        <v>658</v>
      </c>
      <c r="E105" t="s">
        <v>658</v>
      </c>
      <c r="F105" t="s">
        <v>658</v>
      </c>
      <c r="G105" t="s">
        <v>658</v>
      </c>
      <c r="H105" t="s">
        <v>658</v>
      </c>
      <c r="I105" t="s">
        <v>658</v>
      </c>
      <c r="J105" t="s">
        <v>658</v>
      </c>
      <c r="K105" t="s">
        <v>658</v>
      </c>
    </row>
    <row r="106" spans="1:11" x14ac:dyDescent="0.25">
      <c r="B106" t="s">
        <v>656</v>
      </c>
      <c r="C106" t="s">
        <v>658</v>
      </c>
      <c r="D106" t="s">
        <v>658</v>
      </c>
      <c r="E106" t="s">
        <v>658</v>
      </c>
      <c r="F106" t="s">
        <v>658</v>
      </c>
      <c r="G106" t="s">
        <v>658</v>
      </c>
      <c r="H106" t="s">
        <v>658</v>
      </c>
      <c r="I106" t="s">
        <v>658</v>
      </c>
      <c r="J106" t="s">
        <v>658</v>
      </c>
      <c r="K106" t="s">
        <v>658</v>
      </c>
    </row>
    <row r="107" spans="1:11" x14ac:dyDescent="0.25">
      <c r="A107" t="s">
        <v>657</v>
      </c>
    </row>
    <row r="108" spans="1:11" x14ac:dyDescent="0.25">
      <c r="C108" t="s">
        <v>659</v>
      </c>
    </row>
    <row r="109" spans="1:11" x14ac:dyDescent="0.25">
      <c r="C109" t="s">
        <v>660</v>
      </c>
    </row>
    <row r="116" spans="1:22" x14ac:dyDescent="0.25">
      <c r="B116" s="5" t="s">
        <v>718</v>
      </c>
      <c r="C116" t="s">
        <v>686</v>
      </c>
      <c r="D116" t="s">
        <v>687</v>
      </c>
      <c r="E116" t="s">
        <v>389</v>
      </c>
      <c r="J116" t="s">
        <v>735</v>
      </c>
      <c r="K116" t="s">
        <v>447</v>
      </c>
      <c r="L116" t="s">
        <v>447</v>
      </c>
    </row>
    <row r="117" spans="1:22" x14ac:dyDescent="0.25">
      <c r="A117" t="s">
        <v>685</v>
      </c>
      <c r="B117" s="5" t="s">
        <v>688</v>
      </c>
      <c r="C117" s="181">
        <v>1.4014473212507834</v>
      </c>
      <c r="D117" s="180">
        <v>1.32306637208994</v>
      </c>
      <c r="E117" s="180">
        <v>1.4527173980408199</v>
      </c>
      <c r="F117" s="181">
        <f>C117+D117</f>
        <v>2.7245136933407235</v>
      </c>
      <c r="G117" s="181">
        <f>D117+E117</f>
        <v>2.7757837701307597</v>
      </c>
      <c r="K117" t="s">
        <v>429</v>
      </c>
      <c r="L117" t="s">
        <v>430</v>
      </c>
    </row>
    <row r="118" spans="1:22" x14ac:dyDescent="0.25">
      <c r="A118" t="s">
        <v>684</v>
      </c>
      <c r="B118" s="5" t="s">
        <v>689</v>
      </c>
      <c r="C118" s="181">
        <v>1.4370259413659552</v>
      </c>
      <c r="D118" s="180">
        <v>1.29470224738281</v>
      </c>
      <c r="E118" s="180">
        <v>1.4832891362680101</v>
      </c>
      <c r="F118" s="181">
        <f t="shared" ref="F118:F141" si="0">C118+D118</f>
        <v>2.7317281887487654</v>
      </c>
      <c r="G118" s="181">
        <f t="shared" ref="G118:G141" si="1">D118+E118</f>
        <v>2.7779913836508201</v>
      </c>
      <c r="I118">
        <v>0</v>
      </c>
      <c r="J118" s="91">
        <v>44469</v>
      </c>
      <c r="K118" s="183">
        <v>1.0880516693425</v>
      </c>
      <c r="L118" s="183">
        <v>1.7398252861949599</v>
      </c>
      <c r="P118" t="s">
        <v>735</v>
      </c>
      <c r="Q118" s="5" t="s">
        <v>635</v>
      </c>
      <c r="R118" s="5" t="s">
        <v>634</v>
      </c>
      <c r="S118" t="s">
        <v>7</v>
      </c>
      <c r="T118" t="s">
        <v>447</v>
      </c>
    </row>
    <row r="119" spans="1:22" x14ac:dyDescent="0.25">
      <c r="A119" t="s">
        <v>683</v>
      </c>
      <c r="B119" s="5" t="s">
        <v>690</v>
      </c>
      <c r="C119" s="181">
        <v>1.3331768664101942</v>
      </c>
      <c r="D119" s="180">
        <v>1.2105365952454099</v>
      </c>
      <c r="E119" s="180">
        <v>1.3748373320495699</v>
      </c>
      <c r="F119" s="181">
        <f t="shared" si="0"/>
        <v>2.5437134616556039</v>
      </c>
      <c r="G119" s="181">
        <f t="shared" si="1"/>
        <v>2.5853739272949801</v>
      </c>
      <c r="I119">
        <v>1</v>
      </c>
      <c r="J119" s="91">
        <v>44500</v>
      </c>
      <c r="K119" s="183">
        <v>1.1863264407085401</v>
      </c>
      <c r="L119" s="183">
        <v>2.4304102880051799</v>
      </c>
      <c r="O119">
        <v>0</v>
      </c>
      <c r="P119" s="91">
        <v>44469</v>
      </c>
      <c r="Q119" s="5">
        <v>2003197220.55</v>
      </c>
      <c r="R119" s="5">
        <v>29100794.539999999</v>
      </c>
      <c r="S119" s="195">
        <v>483</v>
      </c>
      <c r="T119">
        <v>840.33561323216895</v>
      </c>
      <c r="U119">
        <f>T119/S119</f>
        <v>1.7398252861949668</v>
      </c>
      <c r="V119" s="89">
        <f>R119/Q119</f>
        <v>1.4527173980408207E-2</v>
      </c>
    </row>
    <row r="120" spans="1:22" x14ac:dyDescent="0.25">
      <c r="A120" t="s">
        <v>682</v>
      </c>
      <c r="B120" s="5" t="s">
        <v>691</v>
      </c>
      <c r="C120" s="181">
        <v>1.2244606706439085</v>
      </c>
      <c r="D120" s="180">
        <v>1.1828992102306899</v>
      </c>
      <c r="E120" s="180">
        <v>1.27278155640948</v>
      </c>
      <c r="F120" s="181">
        <f t="shared" si="0"/>
        <v>2.4073598808745986</v>
      </c>
      <c r="G120" s="181">
        <f t="shared" si="1"/>
        <v>2.4556807666401701</v>
      </c>
      <c r="I120">
        <v>2</v>
      </c>
      <c r="J120" s="91">
        <v>44530</v>
      </c>
      <c r="K120" s="183">
        <v>1.0418995392522801</v>
      </c>
      <c r="L120" s="183">
        <v>1.7314703429195999</v>
      </c>
      <c r="O120">
        <v>1</v>
      </c>
      <c r="P120" s="91">
        <v>44500</v>
      </c>
      <c r="Q120" s="5">
        <v>2115624521.3900001</v>
      </c>
      <c r="R120" s="5">
        <v>31380828.690000001</v>
      </c>
      <c r="S120" s="195">
        <v>493</v>
      </c>
      <c r="T120">
        <v>1198.1922719865499</v>
      </c>
      <c r="U120">
        <f t="shared" ref="U120:U143" si="2">T120/S120</f>
        <v>2.4304102880051723</v>
      </c>
      <c r="V120" s="89">
        <f t="shared" ref="V120:V143" si="3">R120/Q120</f>
        <v>1.4832891362680123E-2</v>
      </c>
    </row>
    <row r="121" spans="1:22" x14ac:dyDescent="0.25">
      <c r="A121" t="s">
        <v>681</v>
      </c>
      <c r="B121" s="5" t="s">
        <v>692</v>
      </c>
      <c r="C121" s="181">
        <v>1.2067005172992524</v>
      </c>
      <c r="D121" s="180">
        <v>1.1475539870257201</v>
      </c>
      <c r="E121" s="180">
        <v>1.2480060304845599</v>
      </c>
      <c r="F121" s="181">
        <f t="shared" si="0"/>
        <v>2.3542545043249725</v>
      </c>
      <c r="G121" s="181">
        <f t="shared" si="1"/>
        <v>2.39556001751028</v>
      </c>
      <c r="I121">
        <v>3</v>
      </c>
      <c r="J121" s="91">
        <v>44561</v>
      </c>
      <c r="K121" s="183">
        <v>0.88253219677751904</v>
      </c>
      <c r="L121" s="183">
        <v>1.8323588921474401</v>
      </c>
      <c r="O121">
        <v>2</v>
      </c>
      <c r="P121" s="91">
        <v>44530</v>
      </c>
      <c r="Q121" s="5">
        <v>2236338759.7399998</v>
      </c>
      <c r="R121" s="5">
        <v>30746020.140000001</v>
      </c>
      <c r="S121" s="195">
        <v>499</v>
      </c>
      <c r="T121">
        <v>864.00370111688198</v>
      </c>
      <c r="U121">
        <f t="shared" si="2"/>
        <v>1.7314703429196032</v>
      </c>
      <c r="V121" s="89">
        <f t="shared" si="3"/>
        <v>1.3748373320495765E-2</v>
      </c>
    </row>
    <row r="122" spans="1:22" x14ac:dyDescent="0.25">
      <c r="A122" t="s">
        <v>680</v>
      </c>
      <c r="B122" s="5" t="s">
        <v>693</v>
      </c>
      <c r="C122" s="181">
        <v>1.3315200699835357</v>
      </c>
      <c r="D122" s="180">
        <v>1.4225018749320899</v>
      </c>
      <c r="E122" s="180">
        <v>1.3961160772382299</v>
      </c>
      <c r="F122" s="181">
        <f t="shared" si="0"/>
        <v>2.7540219449156256</v>
      </c>
      <c r="G122" s="181">
        <f t="shared" si="1"/>
        <v>2.8186179521703201</v>
      </c>
      <c r="I122">
        <v>4</v>
      </c>
      <c r="J122" s="91">
        <v>44592</v>
      </c>
      <c r="K122" s="183">
        <v>0.94818586520289305</v>
      </c>
      <c r="L122" s="183">
        <v>1.7299071910578001</v>
      </c>
      <c r="O122">
        <v>3</v>
      </c>
      <c r="P122" s="91">
        <v>44561</v>
      </c>
      <c r="Q122" s="5">
        <v>2298844889.9699998</v>
      </c>
      <c r="R122" s="5">
        <v>29259273.77</v>
      </c>
      <c r="S122" s="195">
        <v>512</v>
      </c>
      <c r="T122">
        <v>938.16775277949296</v>
      </c>
      <c r="U122">
        <f t="shared" si="2"/>
        <v>1.8323588921474472</v>
      </c>
      <c r="V122" s="89">
        <f t="shared" si="3"/>
        <v>1.2727815564094816E-2</v>
      </c>
    </row>
    <row r="123" spans="1:22" x14ac:dyDescent="0.25">
      <c r="A123" t="s">
        <v>679</v>
      </c>
      <c r="B123" s="5" t="s">
        <v>694</v>
      </c>
      <c r="C123" s="181">
        <v>1.2473697094440006</v>
      </c>
      <c r="D123" s="180">
        <v>1.40242726081106</v>
      </c>
      <c r="E123" s="180">
        <v>1.4675972387988101</v>
      </c>
      <c r="F123" s="181">
        <f t="shared" si="0"/>
        <v>2.6497969702550606</v>
      </c>
      <c r="G123" s="181">
        <f t="shared" si="1"/>
        <v>2.8700244996098698</v>
      </c>
      <c r="I123">
        <v>5</v>
      </c>
      <c r="J123" s="91">
        <v>44620</v>
      </c>
      <c r="K123" s="183">
        <v>0.93478298296177198</v>
      </c>
      <c r="L123" s="183">
        <v>2.17784092733626</v>
      </c>
      <c r="O123">
        <v>4</v>
      </c>
      <c r="P123" s="91">
        <v>44592</v>
      </c>
      <c r="Q123" s="5">
        <v>2309292106.4499998</v>
      </c>
      <c r="R123" s="5">
        <v>28820104.75</v>
      </c>
      <c r="S123" s="195">
        <v>520</v>
      </c>
      <c r="T123">
        <v>899.55173935005996</v>
      </c>
      <c r="U123">
        <f t="shared" si="2"/>
        <v>1.7299071910578077</v>
      </c>
      <c r="V123" s="89">
        <f t="shared" si="3"/>
        <v>1.2480060304845634E-2</v>
      </c>
    </row>
    <row r="124" spans="1:22" x14ac:dyDescent="0.25">
      <c r="A124" t="s">
        <v>678</v>
      </c>
      <c r="B124" s="5" t="s">
        <v>695</v>
      </c>
      <c r="C124" s="181">
        <v>1.1431363926243516</v>
      </c>
      <c r="D124" s="180">
        <v>1.3054730116506701</v>
      </c>
      <c r="E124" s="180">
        <v>1.3759485111029801</v>
      </c>
      <c r="F124" s="181">
        <f t="shared" si="0"/>
        <v>2.4486094042750217</v>
      </c>
      <c r="G124" s="181">
        <f t="shared" si="1"/>
        <v>2.6814215227536504</v>
      </c>
      <c r="I124">
        <v>6</v>
      </c>
      <c r="J124" s="91">
        <v>44651</v>
      </c>
      <c r="K124" s="183">
        <v>0.84677556419621602</v>
      </c>
      <c r="L124" s="183">
        <v>2.17652846655802</v>
      </c>
      <c r="O124">
        <v>5</v>
      </c>
      <c r="P124" s="91">
        <v>44620</v>
      </c>
      <c r="Q124" s="5">
        <v>2355676695.2399998</v>
      </c>
      <c r="R124" s="5">
        <v>32887981.07</v>
      </c>
      <c r="S124" s="195">
        <v>525</v>
      </c>
      <c r="T124">
        <v>1143.36648685154</v>
      </c>
      <c r="U124">
        <f t="shared" si="2"/>
        <v>2.1778409273362667</v>
      </c>
      <c r="V124" s="89">
        <f t="shared" si="3"/>
        <v>1.396116077238236E-2</v>
      </c>
    </row>
    <row r="125" spans="1:22" x14ac:dyDescent="0.25">
      <c r="A125" t="s">
        <v>677</v>
      </c>
      <c r="B125" s="5" t="s">
        <v>696</v>
      </c>
      <c r="C125" s="181">
        <v>1.0256308651354606</v>
      </c>
      <c r="D125" s="180">
        <v>1.1559497969322401</v>
      </c>
      <c r="E125" s="180">
        <v>1.2071826582396199</v>
      </c>
      <c r="F125" s="181">
        <f t="shared" si="0"/>
        <v>2.1815806620677005</v>
      </c>
      <c r="G125" s="181">
        <f t="shared" si="1"/>
        <v>2.36313245517186</v>
      </c>
      <c r="I125">
        <v>7</v>
      </c>
      <c r="J125" s="91">
        <v>44681</v>
      </c>
      <c r="K125" s="183">
        <v>0.73994367648169501</v>
      </c>
      <c r="L125" s="183">
        <v>2.31038533595108</v>
      </c>
      <c r="O125">
        <v>6</v>
      </c>
      <c r="P125" s="91">
        <v>44651</v>
      </c>
      <c r="Q125" s="5">
        <v>2451130229.6700001</v>
      </c>
      <c r="R125" s="5">
        <v>35972719.57</v>
      </c>
      <c r="S125" s="195">
        <v>589</v>
      </c>
      <c r="T125">
        <v>1281.9752668026699</v>
      </c>
      <c r="U125">
        <f t="shared" si="2"/>
        <v>2.1765284665580134</v>
      </c>
      <c r="V125" s="89">
        <f t="shared" si="3"/>
        <v>1.4675972387988161E-2</v>
      </c>
    </row>
    <row r="126" spans="1:22" x14ac:dyDescent="0.25">
      <c r="A126" t="s">
        <v>676</v>
      </c>
      <c r="B126" s="5" t="s">
        <v>697</v>
      </c>
      <c r="C126" s="181">
        <v>1.1412994396059288</v>
      </c>
      <c r="D126" s="180">
        <v>1.2127680095054201</v>
      </c>
      <c r="E126" s="180">
        <v>1.34434561463705</v>
      </c>
      <c r="F126" s="181">
        <f t="shared" si="0"/>
        <v>2.3540674491113487</v>
      </c>
      <c r="G126" s="181">
        <f t="shared" si="1"/>
        <v>2.5571136241424703</v>
      </c>
      <c r="I126">
        <v>8</v>
      </c>
      <c r="J126" s="91">
        <v>44712</v>
      </c>
      <c r="K126" s="183">
        <v>0.73783946703374403</v>
      </c>
      <c r="L126" s="183">
        <v>2.0590896531397398</v>
      </c>
      <c r="O126">
        <v>7</v>
      </c>
      <c r="P126" s="91">
        <v>44681</v>
      </c>
      <c r="Q126" s="5">
        <v>2567722512.5</v>
      </c>
      <c r="R126" s="5">
        <v>35330539.68</v>
      </c>
      <c r="S126" s="195">
        <v>619</v>
      </c>
      <c r="T126">
        <v>1430.12852295371</v>
      </c>
      <c r="U126">
        <f t="shared" si="2"/>
        <v>2.3103853359510662</v>
      </c>
      <c r="V126" s="89">
        <f t="shared" si="3"/>
        <v>1.3759485111029885E-2</v>
      </c>
    </row>
    <row r="127" spans="1:22" x14ac:dyDescent="0.25">
      <c r="A127" t="s">
        <v>675</v>
      </c>
      <c r="B127" s="5" t="s">
        <v>698</v>
      </c>
      <c r="C127" s="181">
        <v>1.2145105367606222</v>
      </c>
      <c r="D127" s="180">
        <v>1.27454394078764</v>
      </c>
      <c r="E127" s="180">
        <v>1.41878182160044</v>
      </c>
      <c r="F127" s="181">
        <f t="shared" si="0"/>
        <v>2.4890544775482621</v>
      </c>
      <c r="G127" s="181">
        <f t="shared" si="1"/>
        <v>2.69332576238808</v>
      </c>
      <c r="I127">
        <v>9</v>
      </c>
      <c r="J127" s="91">
        <v>44742</v>
      </c>
      <c r="K127" s="183">
        <v>0.87484953432360202</v>
      </c>
      <c r="L127" s="183">
        <v>1.64642840147156</v>
      </c>
      <c r="O127">
        <v>8</v>
      </c>
      <c r="P127" s="91">
        <v>44712</v>
      </c>
      <c r="Q127" s="5">
        <v>2720362477.5300002</v>
      </c>
      <c r="R127" s="5">
        <v>32839744.07</v>
      </c>
      <c r="S127" s="195">
        <v>633</v>
      </c>
      <c r="T127">
        <v>1303.4037504374601</v>
      </c>
      <c r="U127">
        <f t="shared" si="2"/>
        <v>2.0590896531397473</v>
      </c>
      <c r="V127" s="89">
        <f t="shared" si="3"/>
        <v>1.2071826582396259E-2</v>
      </c>
    </row>
    <row r="128" spans="1:22" x14ac:dyDescent="0.25">
      <c r="A128" t="s">
        <v>674</v>
      </c>
      <c r="B128" s="5" t="s">
        <v>699</v>
      </c>
      <c r="C128" s="181">
        <v>1.1717154168759174</v>
      </c>
      <c r="D128" s="180">
        <v>1.23250951157441</v>
      </c>
      <c r="E128" s="180">
        <v>1.3072482099885201</v>
      </c>
      <c r="F128" s="181">
        <f t="shared" si="0"/>
        <v>2.4042249284503274</v>
      </c>
      <c r="G128" s="181">
        <f t="shared" si="1"/>
        <v>2.5397577215629301</v>
      </c>
      <c r="I128">
        <v>10</v>
      </c>
      <c r="J128" s="91">
        <v>44773</v>
      </c>
      <c r="K128" s="183">
        <v>0.91988828543129997</v>
      </c>
      <c r="L128" s="183">
        <v>2.3378889007021399</v>
      </c>
      <c r="O128">
        <v>9</v>
      </c>
      <c r="P128" s="91">
        <v>44742</v>
      </c>
      <c r="Q128" s="5">
        <v>2880743796.71</v>
      </c>
      <c r="R128" s="5">
        <v>38727152.899999999</v>
      </c>
      <c r="S128" s="195">
        <v>654</v>
      </c>
      <c r="T128">
        <v>1076.7641745624001</v>
      </c>
      <c r="U128">
        <f t="shared" si="2"/>
        <v>1.6464284014715598</v>
      </c>
      <c r="V128" s="89">
        <f t="shared" si="3"/>
        <v>1.344345614637059E-2</v>
      </c>
    </row>
    <row r="129" spans="1:22" x14ac:dyDescent="0.25">
      <c r="A129" t="s">
        <v>673</v>
      </c>
      <c r="B129" s="5" t="s">
        <v>700</v>
      </c>
      <c r="C129" s="181">
        <v>1.4148501475697861</v>
      </c>
      <c r="D129" s="180">
        <v>1.39620741730378</v>
      </c>
      <c r="E129" s="180">
        <v>1.5331738570850599</v>
      </c>
      <c r="F129" s="181">
        <f t="shared" si="0"/>
        <v>2.8110575648735661</v>
      </c>
      <c r="G129" s="181">
        <f t="shared" si="1"/>
        <v>2.9293812743888399</v>
      </c>
      <c r="I129">
        <v>11</v>
      </c>
      <c r="J129" s="91">
        <v>44804</v>
      </c>
      <c r="K129" s="183">
        <v>0.93225973323590305</v>
      </c>
      <c r="L129" s="183">
        <v>2.0643944477034402</v>
      </c>
      <c r="O129">
        <v>10</v>
      </c>
      <c r="P129" s="91">
        <v>44773</v>
      </c>
      <c r="Q129" s="5">
        <v>3060695013.77</v>
      </c>
      <c r="R129" s="5">
        <v>43424584.469999999</v>
      </c>
      <c r="S129" s="195">
        <v>674</v>
      </c>
      <c r="T129">
        <v>1573.39923017254</v>
      </c>
      <c r="U129">
        <f t="shared" si="2"/>
        <v>2.3344202228079229</v>
      </c>
      <c r="V129" s="89">
        <f t="shared" si="3"/>
        <v>1.418781821600445E-2</v>
      </c>
    </row>
    <row r="130" spans="1:22" x14ac:dyDescent="0.25">
      <c r="A130" t="s">
        <v>672</v>
      </c>
      <c r="B130" s="5" t="s">
        <v>701</v>
      </c>
      <c r="C130" s="181">
        <v>1.5669451047034082</v>
      </c>
      <c r="D130" s="180">
        <v>1.48532932644867</v>
      </c>
      <c r="E130" s="180">
        <v>1.67639054739031</v>
      </c>
      <c r="F130" s="181">
        <f t="shared" si="0"/>
        <v>3.0522744311520782</v>
      </c>
      <c r="G130" s="181">
        <f t="shared" si="1"/>
        <v>3.16171987383898</v>
      </c>
      <c r="I130">
        <v>12</v>
      </c>
      <c r="J130" s="91">
        <v>44834</v>
      </c>
      <c r="K130" s="183">
        <v>1.06172444375946</v>
      </c>
      <c r="L130" s="183">
        <v>1.9874551113221699</v>
      </c>
      <c r="O130">
        <v>11</v>
      </c>
      <c r="P130" s="91">
        <v>44804</v>
      </c>
      <c r="Q130" s="5">
        <v>3228082332.6100001</v>
      </c>
      <c r="R130" s="5">
        <v>42199048.509999998</v>
      </c>
      <c r="S130" s="195">
        <v>686</v>
      </c>
      <c r="T130">
        <v>1414.1101966768599</v>
      </c>
      <c r="U130">
        <f t="shared" si="2"/>
        <v>2.0613851263511078</v>
      </c>
      <c r="V130" s="89">
        <f t="shared" si="3"/>
        <v>1.3072482099885234E-2</v>
      </c>
    </row>
    <row r="131" spans="1:22" x14ac:dyDescent="0.25">
      <c r="A131" t="s">
        <v>671</v>
      </c>
      <c r="B131" s="5" t="s">
        <v>702</v>
      </c>
      <c r="C131" s="181">
        <v>1.3740289691946106</v>
      </c>
      <c r="D131" s="180">
        <v>1.5519087707600601</v>
      </c>
      <c r="E131" s="180">
        <v>1.7891194429150501</v>
      </c>
      <c r="F131" s="181">
        <f t="shared" si="0"/>
        <v>2.9259377399546707</v>
      </c>
      <c r="G131" s="181">
        <f t="shared" si="1"/>
        <v>3.3410282136751102</v>
      </c>
      <c r="I131">
        <v>13</v>
      </c>
      <c r="J131" s="91">
        <v>44865</v>
      </c>
      <c r="K131" s="183">
        <v>1.25796985708966</v>
      </c>
      <c r="L131" s="183">
        <v>2.0114244040402798</v>
      </c>
      <c r="O131">
        <v>12</v>
      </c>
      <c r="P131" s="91">
        <v>44834</v>
      </c>
      <c r="Q131" s="5">
        <v>3398574712.79</v>
      </c>
      <c r="R131" s="5">
        <v>52106059.009999998</v>
      </c>
      <c r="S131" s="195">
        <v>689</v>
      </c>
      <c r="T131">
        <v>1369.3565717009801</v>
      </c>
      <c r="U131">
        <f t="shared" si="2"/>
        <v>1.9874551113221772</v>
      </c>
      <c r="V131" s="89">
        <f t="shared" si="3"/>
        <v>1.5331738570850616E-2</v>
      </c>
    </row>
    <row r="132" spans="1:22" x14ac:dyDescent="0.25">
      <c r="A132" t="s">
        <v>670</v>
      </c>
      <c r="B132" s="5" t="s">
        <v>703</v>
      </c>
      <c r="C132" s="181">
        <v>1.3320865687003358</v>
      </c>
      <c r="D132" s="180">
        <v>1.57061389533666</v>
      </c>
      <c r="E132" s="180">
        <v>1.8846391238939399</v>
      </c>
      <c r="F132" s="181">
        <f t="shared" si="0"/>
        <v>2.9027004640369958</v>
      </c>
      <c r="G132" s="181">
        <f t="shared" si="1"/>
        <v>3.4552530192306001</v>
      </c>
      <c r="I132">
        <v>14</v>
      </c>
      <c r="J132" s="91">
        <v>44895</v>
      </c>
      <c r="K132" s="183">
        <v>1.0257477316806001</v>
      </c>
      <c r="L132" s="183">
        <v>2.0445950590620798</v>
      </c>
      <c r="O132">
        <v>13</v>
      </c>
      <c r="P132" s="91">
        <v>44865</v>
      </c>
      <c r="Q132" s="5">
        <v>3573964919.0500002</v>
      </c>
      <c r="R132" s="5">
        <v>59913610.07</v>
      </c>
      <c r="S132" s="195">
        <v>707</v>
      </c>
      <c r="T132">
        <v>1420.06562925244</v>
      </c>
      <c r="U132">
        <f t="shared" si="2"/>
        <v>2.0085793907389533</v>
      </c>
      <c r="V132" s="89">
        <f t="shared" si="3"/>
        <v>1.6763905473903114E-2</v>
      </c>
    </row>
    <row r="133" spans="1:22" x14ac:dyDescent="0.25">
      <c r="A133" t="s">
        <v>669</v>
      </c>
      <c r="B133" s="5" t="s">
        <v>704</v>
      </c>
      <c r="C133" s="181">
        <v>1.1336967065465087</v>
      </c>
      <c r="D133" s="180">
        <v>1.4625913125501699</v>
      </c>
      <c r="E133" s="180">
        <v>1.55380037188299</v>
      </c>
      <c r="F133" s="181">
        <f t="shared" si="0"/>
        <v>2.5962880190966784</v>
      </c>
      <c r="G133" s="181">
        <f t="shared" si="1"/>
        <v>3.01639168443316</v>
      </c>
      <c r="I133">
        <v>15</v>
      </c>
      <c r="J133" s="91">
        <v>44926</v>
      </c>
      <c r="K133" s="183">
        <v>0.91524891244907103</v>
      </c>
      <c r="L133" s="183">
        <v>2.5362432476245198</v>
      </c>
      <c r="O133">
        <v>14</v>
      </c>
      <c r="P133" s="91">
        <v>44895</v>
      </c>
      <c r="Q133" s="5">
        <v>3786148104.77</v>
      </c>
      <c r="R133" s="5">
        <v>67738711.879999995</v>
      </c>
      <c r="S133" s="195">
        <v>890</v>
      </c>
      <c r="T133">
        <v>1817.64500750619</v>
      </c>
      <c r="U133">
        <f t="shared" si="2"/>
        <v>2.0422977612429101</v>
      </c>
      <c r="V133" s="89">
        <f t="shared" si="3"/>
        <v>1.7891194429150565E-2</v>
      </c>
    </row>
    <row r="134" spans="1:22" x14ac:dyDescent="0.25">
      <c r="A134" t="s">
        <v>668</v>
      </c>
      <c r="B134" s="5" t="s">
        <v>705</v>
      </c>
      <c r="C134" s="181">
        <v>1.1048056084456535</v>
      </c>
      <c r="D134" s="180">
        <v>1.4125324913922099</v>
      </c>
      <c r="E134" s="180">
        <v>1.4851716610824599</v>
      </c>
      <c r="F134" s="181">
        <f t="shared" si="0"/>
        <v>2.5173380998378634</v>
      </c>
      <c r="G134" s="181">
        <f t="shared" si="1"/>
        <v>2.8977041524746698</v>
      </c>
      <c r="I134">
        <v>16</v>
      </c>
      <c r="J134" s="91">
        <v>44957</v>
      </c>
      <c r="K134" s="183">
        <v>0.66524849011560605</v>
      </c>
      <c r="L134" s="183">
        <v>1.92513428563281</v>
      </c>
      <c r="O134">
        <v>15</v>
      </c>
      <c r="P134" s="91">
        <v>44926</v>
      </c>
      <c r="Q134" s="5">
        <v>3957055755.3699999</v>
      </c>
      <c r="R134" s="5">
        <v>74576220.920000002</v>
      </c>
      <c r="S134" s="195">
        <v>992</v>
      </c>
      <c r="T134">
        <v>2515.9533016435298</v>
      </c>
      <c r="U134">
        <f t="shared" si="2"/>
        <v>2.536243247624526</v>
      </c>
      <c r="V134" s="89">
        <f t="shared" si="3"/>
        <v>1.8846391238939428E-2</v>
      </c>
    </row>
    <row r="135" spans="1:22" x14ac:dyDescent="0.25">
      <c r="A135" t="s">
        <v>667</v>
      </c>
      <c r="B135" s="5" t="s">
        <v>706</v>
      </c>
      <c r="C135" s="181">
        <v>1.172354034273662</v>
      </c>
      <c r="D135" s="180">
        <v>1.47353491663477</v>
      </c>
      <c r="E135" s="180">
        <v>1.58509363963606</v>
      </c>
      <c r="F135" s="181">
        <f t="shared" si="0"/>
        <v>2.6458889509084322</v>
      </c>
      <c r="G135" s="181">
        <f t="shared" si="1"/>
        <v>3.05862855627083</v>
      </c>
      <c r="I135">
        <v>17</v>
      </c>
      <c r="J135" s="91">
        <v>44985</v>
      </c>
      <c r="K135" s="183">
        <v>0.65701947237565494</v>
      </c>
      <c r="L135" s="183">
        <v>2.1055082766595201</v>
      </c>
      <c r="O135">
        <v>16</v>
      </c>
      <c r="P135" s="91">
        <v>44957</v>
      </c>
      <c r="Q135" s="5">
        <v>4115751325.4099998</v>
      </c>
      <c r="R135" s="5">
        <v>63950559.399999999</v>
      </c>
      <c r="S135" s="195">
        <v>1050</v>
      </c>
      <c r="T135">
        <v>2019.46586562882</v>
      </c>
      <c r="U135">
        <f t="shared" si="2"/>
        <v>1.9233008244084</v>
      </c>
      <c r="V135" s="89">
        <f t="shared" si="3"/>
        <v>1.553800371882998E-2</v>
      </c>
    </row>
    <row r="136" spans="1:22" x14ac:dyDescent="0.25">
      <c r="A136" t="s">
        <v>666</v>
      </c>
      <c r="B136" s="5" t="s">
        <v>707</v>
      </c>
      <c r="C136" s="187">
        <v>1.3789409343834877</v>
      </c>
      <c r="D136" s="188">
        <v>1.63544212393599</v>
      </c>
      <c r="E136" s="188">
        <v>1.8204928343176201</v>
      </c>
      <c r="F136" s="181">
        <f t="shared" si="0"/>
        <v>3.0143830583194777</v>
      </c>
      <c r="G136" s="181">
        <f t="shared" si="1"/>
        <v>3.4559349582536099</v>
      </c>
      <c r="I136">
        <v>18</v>
      </c>
      <c r="J136" s="91">
        <v>45016</v>
      </c>
      <c r="K136" s="183">
        <v>0.76022986919179703</v>
      </c>
      <c r="L136" s="183">
        <v>2.2329318375108498</v>
      </c>
      <c r="O136">
        <v>17</v>
      </c>
      <c r="P136" s="91">
        <v>44985</v>
      </c>
      <c r="Q136" s="5">
        <v>4295047794.2399998</v>
      </c>
      <c r="R136" s="5">
        <v>63788832.670000002</v>
      </c>
      <c r="S136" s="195">
        <v>1090</v>
      </c>
      <c r="T136">
        <v>2295.0040215588701</v>
      </c>
      <c r="U136">
        <f t="shared" si="2"/>
        <v>2.1055082766595139</v>
      </c>
      <c r="V136" s="89">
        <f t="shared" si="3"/>
        <v>1.4851716610824656E-2</v>
      </c>
    </row>
    <row r="137" spans="1:22" x14ac:dyDescent="0.25">
      <c r="A137" t="s">
        <v>665</v>
      </c>
      <c r="B137" s="5" t="s">
        <v>708</v>
      </c>
      <c r="C137" s="187">
        <v>1.2658167647407885</v>
      </c>
      <c r="D137" s="188">
        <v>1.57221962892131</v>
      </c>
      <c r="E137" s="188">
        <v>1.5868571256394699</v>
      </c>
      <c r="F137" s="181">
        <f t="shared" si="0"/>
        <v>2.8380363936620983</v>
      </c>
      <c r="G137" s="181">
        <f t="shared" si="1"/>
        <v>3.1590767545607799</v>
      </c>
      <c r="I137">
        <v>19</v>
      </c>
      <c r="J137" s="91">
        <v>45046</v>
      </c>
      <c r="K137" s="183">
        <v>0.96564873942299201</v>
      </c>
      <c r="L137" s="183">
        <v>2.7090937197342901</v>
      </c>
      <c r="O137">
        <v>18</v>
      </c>
      <c r="P137" s="91">
        <v>45016</v>
      </c>
      <c r="Q137" s="5">
        <v>4571064528.1899996</v>
      </c>
      <c r="R137" s="5">
        <v>72455653.099999994</v>
      </c>
      <c r="S137" s="195">
        <v>1145</v>
      </c>
      <c r="T137">
        <v>2556.7069539499198</v>
      </c>
      <c r="U137">
        <f t="shared" si="2"/>
        <v>2.2329318375108471</v>
      </c>
      <c r="V137" s="89">
        <f t="shared" si="3"/>
        <v>1.5850936396360652E-2</v>
      </c>
    </row>
    <row r="138" spans="1:22" x14ac:dyDescent="0.25">
      <c r="A138" t="s">
        <v>664</v>
      </c>
      <c r="B138" s="5" t="s">
        <v>709</v>
      </c>
      <c r="C138" s="187">
        <v>1.2317695079873814</v>
      </c>
      <c r="D138" s="188">
        <v>1.4989809965685501</v>
      </c>
      <c r="E138" s="188">
        <v>1.6041959820137499</v>
      </c>
      <c r="F138" s="181">
        <f t="shared" si="0"/>
        <v>2.7307505045559317</v>
      </c>
      <c r="G138" s="181">
        <f t="shared" si="1"/>
        <v>3.1031769785823</v>
      </c>
      <c r="I138">
        <v>20</v>
      </c>
      <c r="J138" s="91">
        <v>45077</v>
      </c>
      <c r="K138" s="183">
        <v>0.86977823141850297</v>
      </c>
      <c r="L138" s="183">
        <v>2.6160598954753098</v>
      </c>
      <c r="O138">
        <v>19</v>
      </c>
      <c r="P138" s="91">
        <v>45046</v>
      </c>
      <c r="Q138" s="5">
        <v>4865326101.8299999</v>
      </c>
      <c r="R138" s="5">
        <v>88572913.049999997</v>
      </c>
      <c r="S138" s="195">
        <v>1227</v>
      </c>
      <c r="T138">
        <v>3324.0579941139799</v>
      </c>
      <c r="U138">
        <f t="shared" si="2"/>
        <v>2.709093719734295</v>
      </c>
      <c r="V138" s="89">
        <f t="shared" si="3"/>
        <v>1.8204928343176212E-2</v>
      </c>
    </row>
    <row r="139" spans="1:22" x14ac:dyDescent="0.25">
      <c r="A139" t="s">
        <v>663</v>
      </c>
      <c r="B139" s="5" t="s">
        <v>710</v>
      </c>
      <c r="C139" s="189">
        <v>1.3355464843789158</v>
      </c>
      <c r="D139" s="190">
        <v>1.5221268779069399</v>
      </c>
      <c r="E139" s="190">
        <v>1.7577870566340299</v>
      </c>
      <c r="F139" s="181">
        <f t="shared" si="0"/>
        <v>2.8576733622858557</v>
      </c>
      <c r="G139" s="181">
        <f t="shared" si="1"/>
        <v>3.2799139345409696</v>
      </c>
      <c r="I139">
        <v>21</v>
      </c>
      <c r="J139" s="91">
        <v>45107</v>
      </c>
      <c r="K139" s="183">
        <v>0.90128972354273396</v>
      </c>
      <c r="L139" s="183">
        <v>2.50446366997368</v>
      </c>
      <c r="O139">
        <v>20</v>
      </c>
      <c r="P139" s="91">
        <v>45077</v>
      </c>
      <c r="Q139" s="5">
        <v>5210259370.1800003</v>
      </c>
      <c r="R139" s="5">
        <v>82679372.079999998</v>
      </c>
      <c r="S139" s="195">
        <v>1325</v>
      </c>
      <c r="T139">
        <v>3466.2793615047899</v>
      </c>
      <c r="U139">
        <f t="shared" si="2"/>
        <v>2.6160598954753129</v>
      </c>
      <c r="V139" s="89">
        <f t="shared" si="3"/>
        <v>1.5868571256394796E-2</v>
      </c>
    </row>
    <row r="140" spans="1:22" x14ac:dyDescent="0.25">
      <c r="A140" t="s">
        <v>662</v>
      </c>
      <c r="B140" s="5" t="s">
        <v>711</v>
      </c>
      <c r="C140" s="189">
        <v>1.3538780848649115</v>
      </c>
      <c r="D140" s="190">
        <v>1.61623999256831</v>
      </c>
      <c r="E140" s="190">
        <v>1.7560573928614001</v>
      </c>
      <c r="F140" s="181">
        <f t="shared" si="0"/>
        <v>2.9701180774332214</v>
      </c>
      <c r="G140" s="181">
        <f t="shared" si="1"/>
        <v>3.37229738542971</v>
      </c>
      <c r="I140">
        <v>22</v>
      </c>
      <c r="J140" s="91">
        <v>45138</v>
      </c>
      <c r="K140" s="183">
        <v>1.0740966922408299</v>
      </c>
      <c r="L140" s="183">
        <v>2.83632597425422</v>
      </c>
      <c r="O140">
        <v>21</v>
      </c>
      <c r="P140" s="91">
        <v>45107</v>
      </c>
      <c r="Q140" s="5">
        <v>5604037739.6499996</v>
      </c>
      <c r="R140" s="5">
        <v>89899748.25</v>
      </c>
      <c r="S140" s="195">
        <v>1456</v>
      </c>
      <c r="T140">
        <v>3646.4991034816899</v>
      </c>
      <c r="U140">
        <f t="shared" si="2"/>
        <v>2.504463669973688</v>
      </c>
      <c r="V140" s="89">
        <f t="shared" si="3"/>
        <v>1.6041959820137595E-2</v>
      </c>
    </row>
    <row r="141" spans="1:22" x14ac:dyDescent="0.25">
      <c r="A141" t="s">
        <v>661</v>
      </c>
      <c r="B141" s="5" t="s">
        <v>712</v>
      </c>
      <c r="C141" s="189">
        <v>1.5494540041414304</v>
      </c>
      <c r="D141" s="190">
        <v>1.7745169129470399</v>
      </c>
      <c r="E141" s="190">
        <v>1.9548743264025199</v>
      </c>
      <c r="F141" s="181">
        <f t="shared" si="0"/>
        <v>3.3239709170884701</v>
      </c>
      <c r="G141" s="181">
        <f t="shared" si="1"/>
        <v>3.7293912393495599</v>
      </c>
      <c r="I141">
        <v>23</v>
      </c>
      <c r="J141" s="91">
        <v>45169</v>
      </c>
      <c r="K141" s="183">
        <v>0.966346910552216</v>
      </c>
      <c r="L141" s="183">
        <v>3.2277960431525301</v>
      </c>
      <c r="O141">
        <v>22</v>
      </c>
      <c r="P141" s="91">
        <v>45138</v>
      </c>
      <c r="Q141" s="5">
        <v>5973381886.2600002</v>
      </c>
      <c r="R141" s="5">
        <v>104999333.64</v>
      </c>
      <c r="S141" s="195">
        <v>1538</v>
      </c>
      <c r="T141">
        <v>4362.2693484029896</v>
      </c>
      <c r="U141">
        <f t="shared" si="2"/>
        <v>2.8363259742542195</v>
      </c>
      <c r="V141" s="89">
        <f t="shared" si="3"/>
        <v>1.7577870566340307E-2</v>
      </c>
    </row>
    <row r="142" spans="1:22" x14ac:dyDescent="0.25">
      <c r="C142" s="180">
        <f>AVERAGE(C139:C141)</f>
        <v>1.4129595244617523</v>
      </c>
      <c r="D142" s="180">
        <f>AVERAGE(D139:D141)</f>
        <v>1.6376279278074299</v>
      </c>
      <c r="E142" s="180">
        <f>AVERAGE(E139:E141)</f>
        <v>1.8229062586326499</v>
      </c>
      <c r="I142">
        <v>24</v>
      </c>
      <c r="J142" s="91">
        <v>45199</v>
      </c>
      <c r="K142" s="183">
        <v>1.1648937548639799</v>
      </c>
      <c r="L142" s="183">
        <v>4.5267968030467598</v>
      </c>
      <c r="O142">
        <v>23</v>
      </c>
      <c r="P142" s="91">
        <v>45169</v>
      </c>
      <c r="Q142" s="5">
        <v>6378170279.9300003</v>
      </c>
      <c r="R142" s="5">
        <v>112004330.73</v>
      </c>
      <c r="S142" s="195">
        <v>1636</v>
      </c>
      <c r="T142">
        <v>5280.6743265975401</v>
      </c>
      <c r="U142">
        <f t="shared" si="2"/>
        <v>3.2277960431525305</v>
      </c>
      <c r="V142" s="89">
        <f t="shared" si="3"/>
        <v>1.7560573928614091E-2</v>
      </c>
    </row>
    <row r="143" spans="1:22" x14ac:dyDescent="0.25">
      <c r="C143" s="180">
        <f>AVERAGE(C136:C141)</f>
        <v>1.3525676300828193</v>
      </c>
      <c r="D143" s="180">
        <f>AVERAGE(D136:D141)</f>
        <v>1.6032544221413569</v>
      </c>
      <c r="E143" s="180">
        <f>AVERAGE(E136:E141)</f>
        <v>1.746710786311465</v>
      </c>
      <c r="O143">
        <v>24</v>
      </c>
      <c r="P143" s="91">
        <v>45199</v>
      </c>
      <c r="Q143" s="5">
        <v>6859797933.2399998</v>
      </c>
      <c r="R143" s="5">
        <v>134100428.64</v>
      </c>
      <c r="S143" s="195">
        <v>1750</v>
      </c>
      <c r="T143">
        <v>7921.8944053318301</v>
      </c>
      <c r="U143">
        <f t="shared" si="2"/>
        <v>4.5267968030467598</v>
      </c>
      <c r="V143" s="89">
        <f t="shared" si="3"/>
        <v>1.9548743264025281E-2</v>
      </c>
    </row>
    <row r="148" spans="10:10" x14ac:dyDescent="0.25">
      <c r="J148" s="91"/>
    </row>
    <row r="149" spans="10:10" x14ac:dyDescent="0.25">
      <c r="J149" s="91"/>
    </row>
    <row r="150" spans="10:10" x14ac:dyDescent="0.25">
      <c r="J150" s="91"/>
    </row>
    <row r="151" spans="10:10" x14ac:dyDescent="0.25">
      <c r="J151" s="91"/>
    </row>
    <row r="152" spans="10:10" x14ac:dyDescent="0.25">
      <c r="J152" s="91"/>
    </row>
    <row r="153" spans="10:10" x14ac:dyDescent="0.25">
      <c r="J153" s="91"/>
    </row>
    <row r="154" spans="10:10" x14ac:dyDescent="0.25">
      <c r="J154" s="91"/>
    </row>
    <row r="155" spans="10:10" x14ac:dyDescent="0.25">
      <c r="J155" s="91"/>
    </row>
    <row r="156" spans="10:10" x14ac:dyDescent="0.25">
      <c r="J156" s="91"/>
    </row>
    <row r="157" spans="10:10" x14ac:dyDescent="0.25">
      <c r="J157" s="91"/>
    </row>
    <row r="158" spans="10:10" x14ac:dyDescent="0.25">
      <c r="J158" s="91"/>
    </row>
    <row r="159" spans="10:10" x14ac:dyDescent="0.25">
      <c r="J159" s="91"/>
    </row>
    <row r="160" spans="10:10" x14ac:dyDescent="0.25">
      <c r="J160" s="91"/>
    </row>
    <row r="161" spans="10:10" x14ac:dyDescent="0.25">
      <c r="J161" s="91"/>
    </row>
    <row r="162" spans="10:10" x14ac:dyDescent="0.25">
      <c r="J162" s="91"/>
    </row>
    <row r="163" spans="10:10" x14ac:dyDescent="0.25">
      <c r="J163" s="91"/>
    </row>
    <row r="164" spans="10:10" x14ac:dyDescent="0.25">
      <c r="J164" s="91"/>
    </row>
    <row r="165" spans="10:10" x14ac:dyDescent="0.25">
      <c r="J165" s="91"/>
    </row>
    <row r="166" spans="10:10" x14ac:dyDescent="0.25">
      <c r="J166" s="91"/>
    </row>
    <row r="167" spans="10:10" x14ac:dyDescent="0.25">
      <c r="J167" s="91"/>
    </row>
    <row r="168" spans="10:10" x14ac:dyDescent="0.25">
      <c r="J168" s="91"/>
    </row>
    <row r="169" spans="10:10" x14ac:dyDescent="0.25">
      <c r="J169" s="91"/>
    </row>
    <row r="170" spans="10:10" x14ac:dyDescent="0.25">
      <c r="J170" s="91"/>
    </row>
    <row r="171" spans="10:10" x14ac:dyDescent="0.25">
      <c r="J171" s="91"/>
    </row>
    <row r="172" spans="10:10" x14ac:dyDescent="0.25">
      <c r="J172" s="91"/>
    </row>
  </sheetData>
  <sortState xmlns:xlrd2="http://schemas.microsoft.com/office/spreadsheetml/2017/richdata2" ref="B67:E91">
    <sortCondition ref="B67:B91"/>
  </sortState>
  <mergeCells count="3">
    <mergeCell ref="C43:E43"/>
    <mergeCell ref="G43:I43"/>
    <mergeCell ref="C51:E51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66C4-D75D-4778-B028-A70831CFE51E}">
  <dimension ref="B3:AH204"/>
  <sheetViews>
    <sheetView showGridLines="0" zoomScaleNormal="100" workbookViewId="0">
      <selection activeCell="I9" sqref="I9"/>
    </sheetView>
  </sheetViews>
  <sheetFormatPr baseColWidth="10" defaultColWidth="11.42578125" defaultRowHeight="15" x14ac:dyDescent="0.25"/>
  <cols>
    <col min="2" max="2" width="23.7109375" customWidth="1"/>
    <col min="3" max="3" width="9.28515625" style="5" bestFit="1" customWidth="1"/>
    <col min="4" max="5" width="10" style="5" customWidth="1"/>
    <col min="6" max="8" width="10" customWidth="1"/>
    <col min="9" max="9" width="8.85546875" customWidth="1"/>
    <col min="10" max="10" width="11.7109375" customWidth="1"/>
    <col min="11" max="11" width="10" bestFit="1" customWidth="1"/>
    <col min="12" max="12" width="14" bestFit="1" customWidth="1"/>
    <col min="13" max="13" width="8" bestFit="1" customWidth="1"/>
    <col min="14" max="14" width="14.140625" customWidth="1"/>
    <col min="21" max="22" width="13.7109375" bestFit="1" customWidth="1"/>
    <col min="23" max="26" width="15.28515625" bestFit="1" customWidth="1"/>
  </cols>
  <sheetData>
    <row r="3" spans="2:16" x14ac:dyDescent="0.25">
      <c r="B3" s="92" t="s">
        <v>422</v>
      </c>
    </row>
    <row r="4" spans="2:16" x14ac:dyDescent="0.25">
      <c r="D4"/>
      <c r="E4"/>
      <c r="L4" s="203" t="s">
        <v>423</v>
      </c>
      <c r="M4" s="203"/>
      <c r="N4" s="203"/>
      <c r="O4" s="203"/>
      <c r="P4" s="5"/>
    </row>
    <row r="5" spans="2:16" x14ac:dyDescent="0.25">
      <c r="D5" s="209" t="s">
        <v>214</v>
      </c>
      <c r="E5" s="209"/>
      <c r="F5" s="209"/>
      <c r="G5" s="93"/>
      <c r="K5" s="5"/>
      <c r="L5" s="209" t="s">
        <v>424</v>
      </c>
      <c r="M5" s="209"/>
      <c r="N5" s="209"/>
      <c r="O5" s="209"/>
    </row>
    <row r="6" spans="2:16" x14ac:dyDescent="0.25">
      <c r="C6" s="97"/>
      <c r="D6" s="97" t="s">
        <v>425</v>
      </c>
      <c r="E6" s="97" t="s">
        <v>426</v>
      </c>
      <c r="F6" s="97" t="s">
        <v>427</v>
      </c>
      <c r="G6" s="97" t="s">
        <v>428</v>
      </c>
      <c r="K6" s="96"/>
      <c r="L6" s="96" t="s">
        <v>429</v>
      </c>
      <c r="M6" s="96" t="s">
        <v>430</v>
      </c>
      <c r="N6" s="96" t="s">
        <v>425</v>
      </c>
      <c r="O6" s="96" t="s">
        <v>426</v>
      </c>
    </row>
    <row r="7" spans="2:16" x14ac:dyDescent="0.25">
      <c r="B7" s="213" t="s">
        <v>431</v>
      </c>
      <c r="C7" s="98" t="s">
        <v>432</v>
      </c>
      <c r="D7" s="94">
        <v>3529.29</v>
      </c>
      <c r="E7" s="94">
        <v>1156365.47</v>
      </c>
      <c r="F7" s="94">
        <v>350</v>
      </c>
      <c r="G7" s="83">
        <f>F7/SUM($F$7:$F$12)</f>
        <v>0.2</v>
      </c>
      <c r="J7" s="212" t="s">
        <v>431</v>
      </c>
      <c r="K7" s="96" t="s">
        <v>432</v>
      </c>
      <c r="L7" s="95">
        <v>1</v>
      </c>
      <c r="M7" s="95">
        <v>0.83730980039688496</v>
      </c>
      <c r="N7" s="95">
        <v>0</v>
      </c>
      <c r="O7" s="95">
        <v>1</v>
      </c>
      <c r="P7" s="17"/>
    </row>
    <row r="8" spans="2:16" x14ac:dyDescent="0.25">
      <c r="B8" s="213"/>
      <c r="C8" s="98" t="s">
        <v>433</v>
      </c>
      <c r="D8" s="94">
        <v>1159210.49</v>
      </c>
      <c r="E8" s="94">
        <v>2628122.61</v>
      </c>
      <c r="F8" s="94">
        <v>350</v>
      </c>
      <c r="G8" s="83">
        <f t="shared" ref="G8:G12" si="0">F8/SUM($F$7:$F$12)</f>
        <v>0.2</v>
      </c>
      <c r="J8" s="212"/>
      <c r="K8" s="96" t="s">
        <v>433</v>
      </c>
      <c r="L8" s="95">
        <v>0.95547555421772901</v>
      </c>
      <c r="M8" s="95">
        <v>0.88901260425428297</v>
      </c>
      <c r="N8" s="95">
        <v>0.26855829165150802</v>
      </c>
      <c r="O8" s="95">
        <v>1</v>
      </c>
      <c r="P8" s="17"/>
    </row>
    <row r="9" spans="2:16" x14ac:dyDescent="0.25">
      <c r="B9" s="213"/>
      <c r="C9" s="98" t="s">
        <v>434</v>
      </c>
      <c r="D9" s="94">
        <v>2632328.17</v>
      </c>
      <c r="E9" s="94">
        <v>4442161.8899999997</v>
      </c>
      <c r="F9" s="94">
        <v>350</v>
      </c>
      <c r="G9" s="83">
        <f t="shared" si="0"/>
        <v>0.2</v>
      </c>
      <c r="J9" s="212"/>
      <c r="K9" s="96" t="s">
        <v>434</v>
      </c>
      <c r="L9" s="95">
        <v>0.74927088329243197</v>
      </c>
      <c r="M9" s="95">
        <v>0.72326939977430305</v>
      </c>
      <c r="N9" s="95">
        <v>0.26708348872047299</v>
      </c>
      <c r="O9" s="95">
        <v>1</v>
      </c>
      <c r="P9" s="17"/>
    </row>
    <row r="10" spans="2:16" x14ac:dyDescent="0.25">
      <c r="B10" s="213"/>
      <c r="C10" s="98" t="s">
        <v>435</v>
      </c>
      <c r="D10" s="94">
        <v>4446755.5199999996</v>
      </c>
      <c r="E10" s="94">
        <v>6574951.71</v>
      </c>
      <c r="F10" s="94">
        <v>350</v>
      </c>
      <c r="G10" s="83">
        <f t="shared" si="0"/>
        <v>0.2</v>
      </c>
      <c r="J10" s="212"/>
      <c r="K10" s="96" t="s">
        <v>435</v>
      </c>
      <c r="L10" s="95">
        <v>0.484708991012059</v>
      </c>
      <c r="M10" s="95">
        <v>0.52299802422402797</v>
      </c>
      <c r="N10" s="95">
        <v>0.21607632525346701</v>
      </c>
      <c r="O10" s="95">
        <v>1</v>
      </c>
      <c r="P10" s="17"/>
    </row>
    <row r="11" spans="2:16" x14ac:dyDescent="0.25">
      <c r="B11" s="213"/>
      <c r="C11" s="98" t="s">
        <v>436</v>
      </c>
      <c r="D11" s="94">
        <v>6576135.3499999996</v>
      </c>
      <c r="E11" s="94">
        <v>11436677.33</v>
      </c>
      <c r="F11" s="94">
        <v>332</v>
      </c>
      <c r="G11" s="83">
        <f t="shared" si="0"/>
        <v>0.18971428571428572</v>
      </c>
      <c r="J11" s="212"/>
      <c r="K11" s="96" t="s">
        <v>436</v>
      </c>
      <c r="L11" s="95">
        <v>0.462960584192605</v>
      </c>
      <c r="M11" s="95">
        <v>0.481159579629659</v>
      </c>
      <c r="N11" s="95">
        <v>0.24420998564885699</v>
      </c>
      <c r="O11" s="95">
        <v>0.989234100583957</v>
      </c>
      <c r="P11" s="17"/>
    </row>
    <row r="12" spans="2:16" x14ac:dyDescent="0.25">
      <c r="B12" s="213"/>
      <c r="C12" s="98" t="s">
        <v>437</v>
      </c>
      <c r="D12" s="94">
        <v>11450383.99</v>
      </c>
      <c r="E12" s="94">
        <v>16588857.880000001</v>
      </c>
      <c r="F12" s="94">
        <v>18</v>
      </c>
      <c r="G12" s="83">
        <f t="shared" si="0"/>
        <v>1.0285714285714285E-2</v>
      </c>
      <c r="J12" s="212"/>
      <c r="K12" s="96" t="s">
        <v>437</v>
      </c>
      <c r="L12" s="95">
        <v>0.4182960846887</v>
      </c>
      <c r="M12" s="95">
        <v>0.45445228524852499</v>
      </c>
      <c r="N12" s="95">
        <v>0.28006246277859498</v>
      </c>
      <c r="O12" s="95">
        <v>0.68521448016938502</v>
      </c>
      <c r="P12" s="17"/>
    </row>
    <row r="13" spans="2:16" x14ac:dyDescent="0.25">
      <c r="D13"/>
      <c r="E13"/>
      <c r="L13" s="5"/>
      <c r="M13" s="5"/>
      <c r="N13" s="20"/>
      <c r="O13" s="20"/>
      <c r="P13" s="20"/>
    </row>
    <row r="14" spans="2:16" s="106" customFormat="1" x14ac:dyDescent="0.25">
      <c r="C14" s="107"/>
      <c r="L14" s="107"/>
      <c r="M14" s="107"/>
      <c r="N14" s="108"/>
      <c r="O14" s="108"/>
      <c r="P14" s="108"/>
    </row>
    <row r="15" spans="2:16" x14ac:dyDescent="0.25">
      <c r="D15" s="209" t="s">
        <v>202</v>
      </c>
      <c r="E15" s="209"/>
      <c r="L15" s="210" t="s">
        <v>424</v>
      </c>
      <c r="M15" s="210"/>
      <c r="N15" s="210"/>
      <c r="O15" s="210"/>
      <c r="P15" s="5"/>
    </row>
    <row r="16" spans="2:16" x14ac:dyDescent="0.25">
      <c r="C16" s="97"/>
      <c r="D16" s="97" t="s">
        <v>425</v>
      </c>
      <c r="E16" s="97" t="s">
        <v>426</v>
      </c>
      <c r="F16" s="97" t="s">
        <v>427</v>
      </c>
      <c r="G16" s="97" t="s">
        <v>428</v>
      </c>
      <c r="H16" s="97" t="s">
        <v>438</v>
      </c>
      <c r="K16" s="96"/>
      <c r="L16" s="96" t="s">
        <v>429</v>
      </c>
      <c r="M16" s="96" t="s">
        <v>430</v>
      </c>
      <c r="N16" s="96" t="s">
        <v>425</v>
      </c>
      <c r="O16" s="96" t="s">
        <v>426</v>
      </c>
      <c r="P16" s="5"/>
    </row>
    <row r="17" spans="2:34" ht="15" customHeight="1" x14ac:dyDescent="0.25">
      <c r="B17" s="212" t="s">
        <v>439</v>
      </c>
      <c r="C17" s="99">
        <v>0</v>
      </c>
      <c r="D17" s="94">
        <v>1</v>
      </c>
      <c r="E17" s="94">
        <v>31</v>
      </c>
      <c r="F17" s="94">
        <v>351</v>
      </c>
      <c r="G17" s="83">
        <f>F17/SUM($F$17:$F$21)</f>
        <v>0.20057142857142857</v>
      </c>
      <c r="H17" s="100" t="s">
        <v>440</v>
      </c>
      <c r="J17" s="212" t="s">
        <v>439</v>
      </c>
      <c r="K17" s="96">
        <v>0</v>
      </c>
      <c r="L17" s="95">
        <v>1</v>
      </c>
      <c r="M17" s="95">
        <v>0.83505064641507798</v>
      </c>
      <c r="N17" s="95">
        <v>0</v>
      </c>
      <c r="O17" s="95">
        <v>1</v>
      </c>
      <c r="P17" s="5"/>
    </row>
    <row r="18" spans="2:34" x14ac:dyDescent="0.25">
      <c r="B18" s="212"/>
      <c r="C18" s="99">
        <v>1</v>
      </c>
      <c r="D18" s="94">
        <v>32</v>
      </c>
      <c r="E18" s="94">
        <v>73</v>
      </c>
      <c r="F18" s="94">
        <v>356</v>
      </c>
      <c r="G18" s="83">
        <f t="shared" ref="G18:G21" si="1">F18/SUM($F$17:$F$21)</f>
        <v>0.20342857142857143</v>
      </c>
      <c r="H18" s="100" t="s">
        <v>440</v>
      </c>
      <c r="J18" s="212"/>
      <c r="K18" s="96">
        <v>1</v>
      </c>
      <c r="L18" s="95">
        <v>0.96167595560274199</v>
      </c>
      <c r="M18" s="95">
        <v>0.89573991916920204</v>
      </c>
      <c r="N18" s="95">
        <v>0.31869772496809901</v>
      </c>
      <c r="O18" s="95">
        <v>1</v>
      </c>
      <c r="P18" s="5"/>
    </row>
    <row r="19" spans="2:34" x14ac:dyDescent="0.25">
      <c r="B19" s="212"/>
      <c r="C19" s="99">
        <v>2</v>
      </c>
      <c r="D19" s="94">
        <v>74</v>
      </c>
      <c r="E19" s="94">
        <v>121</v>
      </c>
      <c r="F19" s="94">
        <v>343</v>
      </c>
      <c r="G19" s="83">
        <f t="shared" si="1"/>
        <v>0.19600000000000001</v>
      </c>
      <c r="H19" s="101" t="s">
        <v>441</v>
      </c>
      <c r="J19" s="212"/>
      <c r="K19" s="96">
        <v>2</v>
      </c>
      <c r="L19" s="95">
        <v>0.77957585478008196</v>
      </c>
      <c r="M19" s="95">
        <v>0.73208218436739003</v>
      </c>
      <c r="N19" s="95">
        <v>0.25819138895034699</v>
      </c>
      <c r="O19" s="95">
        <v>1</v>
      </c>
      <c r="P19" s="5"/>
    </row>
    <row r="20" spans="2:34" x14ac:dyDescent="0.25">
      <c r="B20" s="212"/>
      <c r="C20" s="99">
        <v>3</v>
      </c>
      <c r="D20" s="94">
        <v>122</v>
      </c>
      <c r="E20" s="94">
        <v>179</v>
      </c>
      <c r="F20" s="94">
        <v>355</v>
      </c>
      <c r="G20" s="83">
        <f t="shared" si="1"/>
        <v>0.20285714285714285</v>
      </c>
      <c r="H20" s="101" t="s">
        <v>441</v>
      </c>
      <c r="J20" s="212"/>
      <c r="K20" s="96">
        <v>3</v>
      </c>
      <c r="L20" s="95">
        <v>0.48530834013088803</v>
      </c>
      <c r="M20" s="95">
        <v>0.51090169740265101</v>
      </c>
      <c r="N20" s="95">
        <v>0.21607632525346701</v>
      </c>
      <c r="O20" s="95">
        <v>1</v>
      </c>
      <c r="P20" s="5"/>
    </row>
    <row r="21" spans="2:34" x14ac:dyDescent="0.25">
      <c r="B21" s="212"/>
      <c r="C21" s="99">
        <v>4</v>
      </c>
      <c r="D21" s="94">
        <v>180</v>
      </c>
      <c r="E21" s="94">
        <v>357</v>
      </c>
      <c r="F21" s="94">
        <v>345</v>
      </c>
      <c r="G21" s="83">
        <f t="shared" si="1"/>
        <v>0.19714285714285715</v>
      </c>
      <c r="H21" s="102" t="s">
        <v>442</v>
      </c>
      <c r="J21" s="212"/>
      <c r="K21" s="96">
        <v>4</v>
      </c>
      <c r="L21" s="95">
        <v>0.466736273588501</v>
      </c>
      <c r="M21" s="95">
        <v>0.47498864251293099</v>
      </c>
      <c r="N21" s="95">
        <v>0.24420998564885699</v>
      </c>
      <c r="O21" s="95">
        <v>0.97878807995740702</v>
      </c>
      <c r="P21" s="5"/>
    </row>
    <row r="23" spans="2:34" x14ac:dyDescent="0.25">
      <c r="X23" s="203" t="s">
        <v>443</v>
      </c>
      <c r="Y23" s="203"/>
      <c r="AG23" s="203" t="s">
        <v>444</v>
      </c>
      <c r="AH23" s="203"/>
    </row>
    <row r="24" spans="2:34" x14ac:dyDescent="0.25">
      <c r="B24" s="92" t="s">
        <v>445</v>
      </c>
    </row>
    <row r="25" spans="2:34" x14ac:dyDescent="0.25">
      <c r="K25" s="5"/>
      <c r="N25" s="5"/>
    </row>
    <row r="26" spans="2:34" x14ac:dyDescent="0.25">
      <c r="D26" s="209" t="s">
        <v>446</v>
      </c>
      <c r="E26" s="209"/>
      <c r="F26" s="5"/>
      <c r="L26" s="209" t="s">
        <v>719</v>
      </c>
      <c r="M26" s="209"/>
      <c r="S26" s="207" t="s">
        <v>720</v>
      </c>
      <c r="T26" s="207"/>
      <c r="U26" s="207" t="s">
        <v>721</v>
      </c>
      <c r="V26" s="207"/>
    </row>
    <row r="27" spans="2:34" ht="15" customHeight="1" x14ac:dyDescent="0.25">
      <c r="C27" s="97"/>
      <c r="D27" s="97" t="s">
        <v>425</v>
      </c>
      <c r="E27" s="97" t="s">
        <v>426</v>
      </c>
      <c r="F27" s="97" t="s">
        <v>427</v>
      </c>
      <c r="G27" s="97" t="s">
        <v>428</v>
      </c>
      <c r="H27" s="97" t="s">
        <v>438</v>
      </c>
      <c r="K27" s="97"/>
      <c r="L27" s="97" t="s">
        <v>425</v>
      </c>
      <c r="M27" s="97" t="s">
        <v>426</v>
      </c>
      <c r="N27" s="97" t="s">
        <v>427</v>
      </c>
      <c r="O27" s="97" t="s">
        <v>428</v>
      </c>
      <c r="P27" s="97" t="s">
        <v>438</v>
      </c>
      <c r="R27" s="4" t="s">
        <v>722</v>
      </c>
      <c r="S27" s="96" t="s">
        <v>425</v>
      </c>
      <c r="T27" s="96" t="s">
        <v>426</v>
      </c>
      <c r="U27" s="96" t="s">
        <v>425</v>
      </c>
      <c r="V27" s="96" t="s">
        <v>426</v>
      </c>
    </row>
    <row r="28" spans="2:34" x14ac:dyDescent="0.25">
      <c r="B28" s="211" t="s">
        <v>448</v>
      </c>
      <c r="C28" s="99" t="s">
        <v>449</v>
      </c>
      <c r="D28" s="103">
        <v>0</v>
      </c>
      <c r="E28" s="103">
        <v>7.3799076557944203E-3</v>
      </c>
      <c r="F28" s="94">
        <v>437</v>
      </c>
      <c r="G28" s="83">
        <f>F28/SUM($F$28:$F$32)</f>
        <v>0.24971428571428572</v>
      </c>
      <c r="H28" s="100" t="s">
        <v>440</v>
      </c>
      <c r="J28" s="212" t="s">
        <v>450</v>
      </c>
      <c r="K28" s="99" t="s">
        <v>451</v>
      </c>
      <c r="L28" s="103">
        <v>0</v>
      </c>
      <c r="M28" s="103">
        <v>7.3079968905368402E-3</v>
      </c>
      <c r="N28" s="94">
        <v>700</v>
      </c>
      <c r="O28" s="83">
        <f>N28/SUM($N$28:$N$32)</f>
        <v>0.4</v>
      </c>
      <c r="P28" s="100" t="s">
        <v>440</v>
      </c>
      <c r="R28" s="192" t="s">
        <v>451</v>
      </c>
      <c r="S28" s="193">
        <v>0</v>
      </c>
      <c r="T28" s="194">
        <v>0.80540148879453799</v>
      </c>
      <c r="U28" s="194">
        <v>0</v>
      </c>
      <c r="V28" s="194">
        <v>0.83330799183019499</v>
      </c>
    </row>
    <row r="29" spans="2:34" x14ac:dyDescent="0.25">
      <c r="B29" s="211"/>
      <c r="C29" s="99" t="s">
        <v>432</v>
      </c>
      <c r="D29" s="103">
        <v>7.3801462278347101E-3</v>
      </c>
      <c r="E29" s="103">
        <v>2.4527761536370801E-2</v>
      </c>
      <c r="F29" s="94">
        <v>437</v>
      </c>
      <c r="G29" s="83">
        <f t="shared" ref="G29:G32" si="2">F29/SUM($F$28:$F$32)</f>
        <v>0.24971428571428572</v>
      </c>
      <c r="H29" s="100" t="s">
        <v>440</v>
      </c>
      <c r="J29" s="212"/>
      <c r="K29" s="99" t="s">
        <v>452</v>
      </c>
      <c r="L29" s="103">
        <v>7.3093058470623902E-3</v>
      </c>
      <c r="M29" s="103">
        <v>1.6484716454004299E-2</v>
      </c>
      <c r="N29" s="94">
        <v>350</v>
      </c>
      <c r="O29" s="83">
        <f>N29/SUM($N$28:$N$32)</f>
        <v>0.2</v>
      </c>
      <c r="P29" s="100" t="s">
        <v>440</v>
      </c>
      <c r="R29" s="192" t="s">
        <v>452</v>
      </c>
      <c r="S29" s="194">
        <v>0.80540148879453799</v>
      </c>
      <c r="T29" s="194">
        <v>1.5749645009254201</v>
      </c>
      <c r="U29" s="194">
        <v>0.83330799183019499</v>
      </c>
      <c r="V29" s="194">
        <v>1.4632552204231599</v>
      </c>
    </row>
    <row r="30" spans="2:34" x14ac:dyDescent="0.25">
      <c r="B30" s="211"/>
      <c r="C30" s="99" t="s">
        <v>453</v>
      </c>
      <c r="D30" s="103">
        <v>2.4661559266490399E-2</v>
      </c>
      <c r="E30" s="103">
        <v>4.6833635010695401E-2</v>
      </c>
      <c r="F30" s="94">
        <v>438</v>
      </c>
      <c r="G30" s="83">
        <f t="shared" si="2"/>
        <v>0.25028571428571428</v>
      </c>
      <c r="H30" s="101" t="s">
        <v>441</v>
      </c>
      <c r="J30" s="212"/>
      <c r="K30" s="99" t="s">
        <v>454</v>
      </c>
      <c r="L30" s="103">
        <v>1.6497375411129198E-2</v>
      </c>
      <c r="M30" s="103">
        <v>3.1529660732796803E-2</v>
      </c>
      <c r="N30" s="94">
        <v>350</v>
      </c>
      <c r="O30" s="83">
        <f>N30/SUM($N$28:$N$32)</f>
        <v>0.2</v>
      </c>
      <c r="P30" s="101" t="s">
        <v>441</v>
      </c>
      <c r="R30" s="192" t="s">
        <v>454</v>
      </c>
      <c r="S30" s="194">
        <v>1.5749645009254201</v>
      </c>
      <c r="T30" s="194">
        <v>2.5938143059872298</v>
      </c>
      <c r="U30" s="194">
        <v>1.4632552204231599</v>
      </c>
      <c r="V30" s="194">
        <v>2.3198287104346802</v>
      </c>
    </row>
    <row r="31" spans="2:34" x14ac:dyDescent="0.25">
      <c r="B31" s="211"/>
      <c r="C31" s="99" t="s">
        <v>433</v>
      </c>
      <c r="D31" s="103">
        <v>4.6869436017381201E-2</v>
      </c>
      <c r="E31" s="103">
        <v>8.6898222684569607E-2</v>
      </c>
      <c r="F31" s="94">
        <v>262</v>
      </c>
      <c r="G31" s="83">
        <f t="shared" si="2"/>
        <v>0.14971428571428572</v>
      </c>
      <c r="H31" s="101" t="s">
        <v>441</v>
      </c>
      <c r="J31" s="212"/>
      <c r="K31" s="99" t="s">
        <v>455</v>
      </c>
      <c r="L31" s="103">
        <v>3.1530349599716297E-2</v>
      </c>
      <c r="M31" s="103">
        <v>9.0983408312169306E-2</v>
      </c>
      <c r="N31" s="94">
        <v>262</v>
      </c>
      <c r="O31" s="83">
        <f>N31/SUM($N$28:$N$32)</f>
        <v>0.14971428571428572</v>
      </c>
      <c r="P31" s="102" t="s">
        <v>442</v>
      </c>
      <c r="R31" s="192" t="s">
        <v>455</v>
      </c>
      <c r="S31" s="194">
        <v>2.5938143059872298</v>
      </c>
      <c r="T31" s="194">
        <v>8.8536755777035197</v>
      </c>
      <c r="U31" s="194">
        <v>2.3198287104346802</v>
      </c>
      <c r="V31" s="194">
        <v>8.9029116785418196</v>
      </c>
    </row>
    <row r="32" spans="2:34" x14ac:dyDescent="0.25">
      <c r="B32" s="211"/>
      <c r="C32" s="99" t="s">
        <v>456</v>
      </c>
      <c r="D32" s="103">
        <v>8.7090683020036502E-2</v>
      </c>
      <c r="E32" s="103">
        <v>1</v>
      </c>
      <c r="F32" s="94">
        <v>176</v>
      </c>
      <c r="G32" s="83">
        <f t="shared" si="2"/>
        <v>0.10057142857142858</v>
      </c>
      <c r="H32" s="102" t="s">
        <v>442</v>
      </c>
      <c r="J32" s="212"/>
      <c r="K32" s="99" t="s">
        <v>436</v>
      </c>
      <c r="L32" s="103">
        <v>9.1094629507657204E-2</v>
      </c>
      <c r="M32" s="103">
        <v>1</v>
      </c>
      <c r="N32" s="94">
        <v>88</v>
      </c>
      <c r="O32" s="83">
        <f>N32/SUM($N$28:$N$32)</f>
        <v>5.0285714285714288E-2</v>
      </c>
      <c r="P32" s="104" t="s">
        <v>457</v>
      </c>
      <c r="R32" s="192" t="s">
        <v>436</v>
      </c>
      <c r="S32" s="194">
        <v>8.8536755777035197</v>
      </c>
      <c r="T32" s="194">
        <v>82.3491649135796</v>
      </c>
      <c r="U32" s="194">
        <v>8.9029116785418196</v>
      </c>
      <c r="V32" s="194">
        <v>68.859428396287498</v>
      </c>
    </row>
    <row r="33" spans="2:21" x14ac:dyDescent="0.25">
      <c r="F33" s="5"/>
      <c r="K33" s="21"/>
      <c r="L33" s="21"/>
    </row>
    <row r="34" spans="2:21" x14ac:dyDescent="0.25">
      <c r="F34" s="5"/>
    </row>
    <row r="35" spans="2:21" x14ac:dyDescent="0.25">
      <c r="B35" s="92" t="s">
        <v>458</v>
      </c>
      <c r="F35" s="5"/>
    </row>
    <row r="38" spans="2:21" x14ac:dyDescent="0.25">
      <c r="D38" s="209" t="s">
        <v>78</v>
      </c>
      <c r="E38" s="209"/>
      <c r="F38" s="209"/>
    </row>
    <row r="39" spans="2:21" x14ac:dyDescent="0.25">
      <c r="C39" s="97"/>
      <c r="D39" s="97" t="s">
        <v>425</v>
      </c>
      <c r="E39" s="97" t="s">
        <v>426</v>
      </c>
      <c r="F39" s="97" t="s">
        <v>427</v>
      </c>
      <c r="G39" s="97" t="s">
        <v>428</v>
      </c>
      <c r="H39" s="97" t="s">
        <v>438</v>
      </c>
    </row>
    <row r="40" spans="2:21" x14ac:dyDescent="0.25">
      <c r="B40" s="211" t="s">
        <v>459</v>
      </c>
      <c r="C40" s="99" t="s">
        <v>460</v>
      </c>
      <c r="D40" s="105">
        <v>0</v>
      </c>
      <c r="E40" s="105">
        <v>5</v>
      </c>
      <c r="F40" s="94">
        <v>327</v>
      </c>
      <c r="G40" s="83">
        <f>F40/SUM($F$40:$F$44)</f>
        <v>0.18685714285714286</v>
      </c>
      <c r="H40" s="100" t="s">
        <v>440</v>
      </c>
    </row>
    <row r="41" spans="2:21" x14ac:dyDescent="0.25">
      <c r="B41" s="211"/>
      <c r="C41" s="99" t="s">
        <v>461</v>
      </c>
      <c r="D41" s="105">
        <v>6</v>
      </c>
      <c r="E41" s="105">
        <v>11</v>
      </c>
      <c r="F41" s="94">
        <v>322</v>
      </c>
      <c r="G41" s="83">
        <f t="shared" ref="G41:G44" si="3">F41/SUM($F$40:$F$44)</f>
        <v>0.184</v>
      </c>
      <c r="H41" s="100" t="s">
        <v>440</v>
      </c>
    </row>
    <row r="42" spans="2:21" x14ac:dyDescent="0.25">
      <c r="B42" s="211"/>
      <c r="C42" s="99" t="s">
        <v>462</v>
      </c>
      <c r="D42" s="105">
        <v>12</v>
      </c>
      <c r="E42" s="105">
        <v>35</v>
      </c>
      <c r="F42" s="94">
        <v>248</v>
      </c>
      <c r="G42" s="83">
        <f t="shared" si="3"/>
        <v>0.14171428571428571</v>
      </c>
      <c r="H42" s="101" t="s">
        <v>441</v>
      </c>
    </row>
    <row r="43" spans="2:21" x14ac:dyDescent="0.25">
      <c r="B43" s="211"/>
      <c r="C43" s="99" t="s">
        <v>463</v>
      </c>
      <c r="D43" s="105">
        <v>36</v>
      </c>
      <c r="E43" s="105">
        <v>71</v>
      </c>
      <c r="F43" s="94">
        <v>241</v>
      </c>
      <c r="G43" s="83">
        <f t="shared" si="3"/>
        <v>0.13771428571428571</v>
      </c>
      <c r="H43" s="101" t="s">
        <v>441</v>
      </c>
      <c r="R43" s="191"/>
      <c r="U43" s="191"/>
    </row>
    <row r="44" spans="2:21" x14ac:dyDescent="0.25">
      <c r="B44" s="211"/>
      <c r="C44" s="99" t="s">
        <v>464</v>
      </c>
      <c r="D44" s="105">
        <v>72</v>
      </c>
      <c r="E44" s="105">
        <v>283</v>
      </c>
      <c r="F44" s="94">
        <v>612</v>
      </c>
      <c r="G44" s="83">
        <f t="shared" si="3"/>
        <v>0.3497142857142857</v>
      </c>
      <c r="H44" s="102" t="s">
        <v>442</v>
      </c>
      <c r="R44" s="191"/>
      <c r="U44" s="191"/>
    </row>
    <row r="45" spans="2:21" x14ac:dyDescent="0.25">
      <c r="R45" s="191"/>
      <c r="U45" s="191"/>
    </row>
    <row r="46" spans="2:21" x14ac:dyDescent="0.25">
      <c r="R46" s="191"/>
      <c r="U46" s="191"/>
    </row>
    <row r="47" spans="2:21" x14ac:dyDescent="0.25">
      <c r="R47" s="191"/>
      <c r="U47" s="191"/>
    </row>
    <row r="48" spans="2:21" x14ac:dyDescent="0.25">
      <c r="R48" s="191"/>
      <c r="U48" s="191"/>
    </row>
    <row r="49" spans="2:19" x14ac:dyDescent="0.25">
      <c r="B49" s="92" t="s">
        <v>465</v>
      </c>
    </row>
    <row r="50" spans="2:19" x14ac:dyDescent="0.25">
      <c r="C50"/>
      <c r="D50" s="208" t="s">
        <v>431</v>
      </c>
      <c r="E50" s="208"/>
      <c r="F50" s="208"/>
      <c r="G50" s="208"/>
      <c r="H50" s="208"/>
      <c r="I50" s="208"/>
      <c r="M50" s="208" t="s">
        <v>431</v>
      </c>
      <c r="N50" s="208"/>
      <c r="O50" s="208"/>
      <c r="P50" s="208"/>
      <c r="Q50" s="208"/>
      <c r="R50" s="208"/>
    </row>
    <row r="51" spans="2:19" x14ac:dyDescent="0.25">
      <c r="C51"/>
      <c r="D51" s="109" t="s">
        <v>432</v>
      </c>
      <c r="E51" s="109" t="s">
        <v>433</v>
      </c>
      <c r="F51" s="128" t="s">
        <v>434</v>
      </c>
      <c r="G51" s="128" t="s">
        <v>435</v>
      </c>
      <c r="H51" s="129" t="s">
        <v>436</v>
      </c>
      <c r="I51" s="135" t="s">
        <v>437</v>
      </c>
      <c r="J51" s="110" t="s">
        <v>389</v>
      </c>
      <c r="M51" s="109" t="s">
        <v>432</v>
      </c>
      <c r="N51" s="109" t="s">
        <v>433</v>
      </c>
      <c r="O51" s="128" t="s">
        <v>434</v>
      </c>
      <c r="P51" s="128" t="s">
        <v>435</v>
      </c>
      <c r="Q51" s="129" t="s">
        <v>436</v>
      </c>
      <c r="R51" s="135" t="s">
        <v>437</v>
      </c>
      <c r="S51" s="110" t="s">
        <v>389</v>
      </c>
    </row>
    <row r="52" spans="2:19" x14ac:dyDescent="0.25">
      <c r="B52" s="211" t="s">
        <v>450</v>
      </c>
      <c r="C52" s="114" t="s">
        <v>451</v>
      </c>
      <c r="D52" s="111">
        <v>247</v>
      </c>
      <c r="E52" s="111">
        <v>195</v>
      </c>
      <c r="F52" s="111">
        <v>105</v>
      </c>
      <c r="G52" s="111">
        <v>87</v>
      </c>
      <c r="H52" s="111">
        <v>63</v>
      </c>
      <c r="I52" s="111">
        <v>3</v>
      </c>
      <c r="J52" s="112">
        <v>700</v>
      </c>
      <c r="K52" s="89"/>
      <c r="L52" s="114" t="s">
        <v>466</v>
      </c>
      <c r="M52" s="131">
        <f>D52/D$57</f>
        <v>0.70571428571428574</v>
      </c>
      <c r="N52" s="131">
        <f t="shared" ref="N52:N57" si="4">E52/E$57</f>
        <v>0.55714285714285716</v>
      </c>
      <c r="O52" s="131">
        <f t="shared" ref="O52:O57" si="5">F52/F$57</f>
        <v>0.3</v>
      </c>
      <c r="P52" s="131">
        <f t="shared" ref="P52:P57" si="6">G52/G$57</f>
        <v>0.24857142857142858</v>
      </c>
      <c r="Q52" s="131">
        <f t="shared" ref="Q52:Q57" si="7">H52/H$57</f>
        <v>0.18975903614457831</v>
      </c>
      <c r="R52" s="131">
        <f t="shared" ref="R52:R57" si="8">I52/I$57</f>
        <v>0.16666666666666666</v>
      </c>
      <c r="S52" s="133">
        <f t="shared" ref="S52:S57" si="9">J52/J$57</f>
        <v>0.4</v>
      </c>
    </row>
    <row r="53" spans="2:19" x14ac:dyDescent="0.25">
      <c r="B53" s="211"/>
      <c r="C53" s="115" t="s">
        <v>452</v>
      </c>
      <c r="D53" s="111">
        <v>0</v>
      </c>
      <c r="E53" s="111">
        <v>40</v>
      </c>
      <c r="F53" s="111">
        <v>91</v>
      </c>
      <c r="G53" s="111">
        <v>103</v>
      </c>
      <c r="H53" s="111">
        <v>111</v>
      </c>
      <c r="I53" s="111">
        <v>5</v>
      </c>
      <c r="J53" s="112">
        <v>350</v>
      </c>
      <c r="K53" s="89"/>
      <c r="L53" s="115" t="s">
        <v>467</v>
      </c>
      <c r="M53" s="131">
        <f t="shared" ref="M53:M57" si="10">D53/D$57</f>
        <v>0</v>
      </c>
      <c r="N53" s="131">
        <f t="shared" si="4"/>
        <v>0.11428571428571428</v>
      </c>
      <c r="O53" s="131">
        <f t="shared" si="5"/>
        <v>0.26</v>
      </c>
      <c r="P53" s="131">
        <f t="shared" si="6"/>
        <v>0.29428571428571426</v>
      </c>
      <c r="Q53" s="131">
        <f t="shared" si="7"/>
        <v>0.33433734939759036</v>
      </c>
      <c r="R53" s="131">
        <f t="shared" si="8"/>
        <v>0.27777777777777779</v>
      </c>
      <c r="S53" s="133">
        <f t="shared" si="9"/>
        <v>0.2</v>
      </c>
    </row>
    <row r="54" spans="2:19" x14ac:dyDescent="0.25">
      <c r="B54" s="211"/>
      <c r="C54" s="115" t="s">
        <v>454</v>
      </c>
      <c r="D54" s="111">
        <v>5</v>
      </c>
      <c r="E54" s="111">
        <v>65</v>
      </c>
      <c r="F54" s="111">
        <v>70</v>
      </c>
      <c r="G54" s="111">
        <v>91</v>
      </c>
      <c r="H54" s="111">
        <v>112</v>
      </c>
      <c r="I54" s="111">
        <v>7</v>
      </c>
      <c r="J54" s="112">
        <v>350</v>
      </c>
      <c r="K54" s="89"/>
      <c r="L54" s="115" t="s">
        <v>468</v>
      </c>
      <c r="M54" s="131">
        <f t="shared" si="10"/>
        <v>1.4285714285714285E-2</v>
      </c>
      <c r="N54" s="131">
        <f t="shared" si="4"/>
        <v>0.18571428571428572</v>
      </c>
      <c r="O54" s="131">
        <f t="shared" si="5"/>
        <v>0.2</v>
      </c>
      <c r="P54" s="131">
        <f t="shared" si="6"/>
        <v>0.26</v>
      </c>
      <c r="Q54" s="131">
        <f t="shared" si="7"/>
        <v>0.33734939759036142</v>
      </c>
      <c r="R54" s="131">
        <f t="shared" si="8"/>
        <v>0.3888888888888889</v>
      </c>
      <c r="S54" s="133">
        <f t="shared" si="9"/>
        <v>0.2</v>
      </c>
    </row>
    <row r="55" spans="2:19" x14ac:dyDescent="0.25">
      <c r="B55" s="211"/>
      <c r="C55" s="116" t="s">
        <v>455</v>
      </c>
      <c r="D55" s="111">
        <v>24</v>
      </c>
      <c r="E55" s="111">
        <v>47</v>
      </c>
      <c r="F55" s="111">
        <v>75</v>
      </c>
      <c r="G55" s="111">
        <v>68</v>
      </c>
      <c r="H55" s="111">
        <v>45</v>
      </c>
      <c r="I55" s="111">
        <v>3</v>
      </c>
      <c r="J55" s="112">
        <v>262</v>
      </c>
      <c r="K55" s="89"/>
      <c r="L55" s="116" t="s">
        <v>469</v>
      </c>
      <c r="M55" s="131">
        <f t="shared" si="10"/>
        <v>6.8571428571428575E-2</v>
      </c>
      <c r="N55" s="131">
        <f t="shared" si="4"/>
        <v>0.13428571428571429</v>
      </c>
      <c r="O55" s="131">
        <f t="shared" si="5"/>
        <v>0.21428571428571427</v>
      </c>
      <c r="P55" s="131">
        <f t="shared" si="6"/>
        <v>0.19428571428571428</v>
      </c>
      <c r="Q55" s="131">
        <f t="shared" si="7"/>
        <v>0.13554216867469879</v>
      </c>
      <c r="R55" s="131">
        <f t="shared" si="8"/>
        <v>0.16666666666666666</v>
      </c>
      <c r="S55" s="133">
        <f t="shared" si="9"/>
        <v>0.14971428571428572</v>
      </c>
    </row>
    <row r="56" spans="2:19" x14ac:dyDescent="0.25">
      <c r="B56" s="211"/>
      <c r="C56" s="117" t="s">
        <v>436</v>
      </c>
      <c r="D56" s="111">
        <v>74</v>
      </c>
      <c r="E56" s="111">
        <v>3</v>
      </c>
      <c r="F56" s="111">
        <v>9</v>
      </c>
      <c r="G56" s="111">
        <v>1</v>
      </c>
      <c r="H56" s="111">
        <v>1</v>
      </c>
      <c r="I56" s="111">
        <v>0</v>
      </c>
      <c r="J56" s="112">
        <v>88</v>
      </c>
      <c r="K56" s="89"/>
      <c r="L56" s="117" t="s">
        <v>470</v>
      </c>
      <c r="M56" s="131">
        <f t="shared" si="10"/>
        <v>0.21142857142857144</v>
      </c>
      <c r="N56" s="131">
        <f t="shared" si="4"/>
        <v>8.5714285714285719E-3</v>
      </c>
      <c r="O56" s="131">
        <f t="shared" si="5"/>
        <v>2.5714285714285714E-2</v>
      </c>
      <c r="P56" s="131">
        <f t="shared" si="6"/>
        <v>2.8571428571428571E-3</v>
      </c>
      <c r="Q56" s="131">
        <f t="shared" si="7"/>
        <v>3.0120481927710845E-3</v>
      </c>
      <c r="R56" s="131">
        <f t="shared" si="8"/>
        <v>0</v>
      </c>
      <c r="S56" s="133">
        <f t="shared" si="9"/>
        <v>5.0285714285714288E-2</v>
      </c>
    </row>
    <row r="57" spans="2:19" x14ac:dyDescent="0.25">
      <c r="C57" s="118" t="s">
        <v>389</v>
      </c>
      <c r="D57" s="113">
        <v>350</v>
      </c>
      <c r="E57" s="113">
        <v>350</v>
      </c>
      <c r="F57" s="113">
        <v>350</v>
      </c>
      <c r="G57" s="113">
        <v>350</v>
      </c>
      <c r="H57" s="113">
        <v>332</v>
      </c>
      <c r="I57" s="113">
        <v>18</v>
      </c>
      <c r="J57" s="113">
        <v>1750</v>
      </c>
      <c r="L57" s="118" t="s">
        <v>393</v>
      </c>
      <c r="M57" s="133">
        <f t="shared" si="10"/>
        <v>1</v>
      </c>
      <c r="N57" s="133">
        <f t="shared" si="4"/>
        <v>1</v>
      </c>
      <c r="O57" s="133">
        <f t="shared" si="5"/>
        <v>1</v>
      </c>
      <c r="P57" s="133">
        <f t="shared" si="6"/>
        <v>1</v>
      </c>
      <c r="Q57" s="133">
        <f t="shared" si="7"/>
        <v>1</v>
      </c>
      <c r="R57" s="133">
        <f t="shared" si="8"/>
        <v>1</v>
      </c>
      <c r="S57" s="133">
        <f t="shared" si="9"/>
        <v>1</v>
      </c>
    </row>
    <row r="58" spans="2:19" x14ac:dyDescent="0.25">
      <c r="C58"/>
      <c r="D58"/>
      <c r="E58"/>
    </row>
    <row r="59" spans="2:19" x14ac:dyDescent="0.25">
      <c r="E59"/>
    </row>
    <row r="60" spans="2:19" x14ac:dyDescent="0.25">
      <c r="B60" s="5"/>
      <c r="D60" s="203" t="s">
        <v>422</v>
      </c>
      <c r="E60" s="203"/>
      <c r="F60" s="203"/>
      <c r="G60" s="203"/>
      <c r="K60" s="203" t="s">
        <v>422</v>
      </c>
      <c r="L60" s="203"/>
      <c r="M60" s="203"/>
      <c r="N60" s="203"/>
    </row>
    <row r="61" spans="2:19" x14ac:dyDescent="0.25">
      <c r="B61" s="5"/>
      <c r="D61" s="127" t="s">
        <v>440</v>
      </c>
      <c r="E61" s="128" t="s">
        <v>441</v>
      </c>
      <c r="F61" s="129" t="s">
        <v>442</v>
      </c>
      <c r="G61" s="134" t="s">
        <v>457</v>
      </c>
      <c r="H61" s="130" t="s">
        <v>393</v>
      </c>
      <c r="J61" s="5"/>
      <c r="K61" s="127" t="s">
        <v>440</v>
      </c>
      <c r="L61" s="128" t="s">
        <v>441</v>
      </c>
      <c r="M61" s="129" t="s">
        <v>442</v>
      </c>
      <c r="N61" s="134" t="s">
        <v>457</v>
      </c>
      <c r="O61" s="130" t="s">
        <v>393</v>
      </c>
    </row>
    <row r="62" spans="2:19" x14ac:dyDescent="0.25">
      <c r="B62" s="212" t="s">
        <v>471</v>
      </c>
      <c r="C62" s="122" t="s">
        <v>440</v>
      </c>
      <c r="D62" s="111">
        <f>SUM(D52:E52)</f>
        <v>442</v>
      </c>
      <c r="E62" s="111">
        <f>SUM(F52:G52)</f>
        <v>192</v>
      </c>
      <c r="F62" s="111">
        <f>H52</f>
        <v>63</v>
      </c>
      <c r="G62" s="111">
        <f>I52</f>
        <v>3</v>
      </c>
      <c r="H62" s="113">
        <f>SUM(D62:G62)</f>
        <v>700</v>
      </c>
      <c r="I62" s="20"/>
      <c r="J62" s="119" t="s">
        <v>467</v>
      </c>
      <c r="K62" s="131">
        <f t="shared" ref="K62:O66" si="11">D62/D$66</f>
        <v>0.63142857142857145</v>
      </c>
      <c r="L62" s="131">
        <f t="shared" si="11"/>
        <v>0.2742857142857143</v>
      </c>
      <c r="M62" s="131">
        <f t="shared" si="11"/>
        <v>0.18975903614457831</v>
      </c>
      <c r="N62" s="131">
        <f t="shared" si="11"/>
        <v>0.16666666666666666</v>
      </c>
      <c r="O62" s="133">
        <f t="shared" si="11"/>
        <v>0.4</v>
      </c>
    </row>
    <row r="63" spans="2:19" x14ac:dyDescent="0.25">
      <c r="B63" s="212"/>
      <c r="C63" s="123" t="s">
        <v>441</v>
      </c>
      <c r="D63" s="111">
        <f>SUM(D53:E54)</f>
        <v>110</v>
      </c>
      <c r="E63" s="111">
        <f>SUM(F53:G54)</f>
        <v>355</v>
      </c>
      <c r="F63" s="111">
        <f>SUM(H53:H54)</f>
        <v>223</v>
      </c>
      <c r="G63" s="111">
        <f>SUM(I53:I54)</f>
        <v>12</v>
      </c>
      <c r="H63" s="113">
        <f t="shared" ref="H63:H65" si="12">SUM(D63:G63)</f>
        <v>700</v>
      </c>
      <c r="I63" s="20"/>
      <c r="J63" s="120" t="s">
        <v>468</v>
      </c>
      <c r="K63" s="131">
        <f t="shared" si="11"/>
        <v>0.15714285714285714</v>
      </c>
      <c r="L63" s="131">
        <f t="shared" si="11"/>
        <v>0.50714285714285712</v>
      </c>
      <c r="M63" s="131">
        <f t="shared" si="11"/>
        <v>0.67168674698795183</v>
      </c>
      <c r="N63" s="131">
        <f t="shared" si="11"/>
        <v>0.66666666666666663</v>
      </c>
      <c r="O63" s="133">
        <f t="shared" si="11"/>
        <v>0.4</v>
      </c>
    </row>
    <row r="64" spans="2:19" x14ac:dyDescent="0.25">
      <c r="B64" s="212"/>
      <c r="C64" s="124" t="s">
        <v>442</v>
      </c>
      <c r="D64" s="111">
        <f>SUM(D55:E55)</f>
        <v>71</v>
      </c>
      <c r="E64" s="111">
        <f>SUM(F55:G55)</f>
        <v>143</v>
      </c>
      <c r="F64" s="111">
        <f>H55</f>
        <v>45</v>
      </c>
      <c r="G64" s="111">
        <f>I55</f>
        <v>3</v>
      </c>
      <c r="H64" s="113">
        <f t="shared" si="12"/>
        <v>262</v>
      </c>
      <c r="I64" s="20"/>
      <c r="J64" s="121" t="s">
        <v>469</v>
      </c>
      <c r="K64" s="131">
        <f t="shared" si="11"/>
        <v>0.10142857142857142</v>
      </c>
      <c r="L64" s="131">
        <f t="shared" si="11"/>
        <v>0.20428571428571429</v>
      </c>
      <c r="M64" s="131">
        <f t="shared" si="11"/>
        <v>0.13554216867469879</v>
      </c>
      <c r="N64" s="131">
        <f t="shared" si="11"/>
        <v>0.16666666666666666</v>
      </c>
      <c r="O64" s="133">
        <f t="shared" si="11"/>
        <v>0.14971428571428572</v>
      </c>
    </row>
    <row r="65" spans="2:17" x14ac:dyDescent="0.25">
      <c r="B65" s="212"/>
      <c r="C65" s="125" t="s">
        <v>457</v>
      </c>
      <c r="D65" s="111">
        <f>SUM(D56:E56)</f>
        <v>77</v>
      </c>
      <c r="E65" s="111">
        <f>SUM(F56:G56)</f>
        <v>10</v>
      </c>
      <c r="F65" s="111">
        <f>H56</f>
        <v>1</v>
      </c>
      <c r="G65" s="111">
        <f>I56</f>
        <v>0</v>
      </c>
      <c r="H65" s="113">
        <f t="shared" si="12"/>
        <v>88</v>
      </c>
      <c r="I65" s="20"/>
      <c r="J65" s="132" t="s">
        <v>472</v>
      </c>
      <c r="K65" s="131">
        <f t="shared" si="11"/>
        <v>0.11</v>
      </c>
      <c r="L65" s="131">
        <f t="shared" si="11"/>
        <v>1.4285714285714285E-2</v>
      </c>
      <c r="M65" s="131">
        <f t="shared" si="11"/>
        <v>3.0120481927710845E-3</v>
      </c>
      <c r="N65" s="131">
        <f t="shared" si="11"/>
        <v>0</v>
      </c>
      <c r="O65" s="133">
        <f t="shared" si="11"/>
        <v>5.0285714285714288E-2</v>
      </c>
    </row>
    <row r="66" spans="2:17" x14ac:dyDescent="0.25">
      <c r="B66" s="5"/>
      <c r="C66" s="126" t="s">
        <v>389</v>
      </c>
      <c r="D66" s="113">
        <f>SUM(D62:D65)</f>
        <v>700</v>
      </c>
      <c r="E66" s="113">
        <f t="shared" ref="E66:H66" si="13">SUM(E62:E65)</f>
        <v>700</v>
      </c>
      <c r="F66" s="113">
        <f t="shared" si="13"/>
        <v>332</v>
      </c>
      <c r="G66" s="113">
        <f t="shared" si="13"/>
        <v>18</v>
      </c>
      <c r="H66" s="113">
        <f t="shared" si="13"/>
        <v>1750</v>
      </c>
      <c r="I66" s="20"/>
      <c r="K66" s="133">
        <f t="shared" si="11"/>
        <v>1</v>
      </c>
      <c r="L66" s="133">
        <f t="shared" si="11"/>
        <v>1</v>
      </c>
      <c r="M66" s="133">
        <f t="shared" si="11"/>
        <v>1</v>
      </c>
      <c r="N66" s="133">
        <f t="shared" si="11"/>
        <v>1</v>
      </c>
      <c r="O66" s="133">
        <f t="shared" si="11"/>
        <v>1</v>
      </c>
    </row>
    <row r="69" spans="2:17" x14ac:dyDescent="0.25">
      <c r="B69" s="92" t="s">
        <v>415</v>
      </c>
    </row>
    <row r="72" spans="2:17" x14ac:dyDescent="0.25">
      <c r="B72" s="5"/>
      <c r="E72"/>
      <c r="L72" s="5"/>
      <c r="M72" s="5"/>
      <c r="N72" s="5"/>
      <c r="O72" s="5"/>
      <c r="P72" s="5"/>
      <c r="Q72" s="5"/>
    </row>
    <row r="73" spans="2:17" x14ac:dyDescent="0.25">
      <c r="B73" s="5"/>
      <c r="D73" s="203" t="s">
        <v>439</v>
      </c>
      <c r="E73" s="203"/>
      <c r="F73" s="203"/>
      <c r="G73" s="203"/>
      <c r="H73" s="203"/>
      <c r="L73" s="208" t="s">
        <v>431</v>
      </c>
      <c r="M73" s="208"/>
      <c r="N73" s="208"/>
      <c r="O73" s="208"/>
      <c r="P73" s="208"/>
      <c r="Q73" s="208"/>
    </row>
    <row r="74" spans="2:17" x14ac:dyDescent="0.25">
      <c r="B74" s="5"/>
      <c r="C74"/>
      <c r="D74" s="109">
        <v>0</v>
      </c>
      <c r="E74" s="109">
        <v>1</v>
      </c>
      <c r="F74" s="128">
        <v>2</v>
      </c>
      <c r="G74" s="128">
        <v>3</v>
      </c>
      <c r="H74" s="129">
        <v>4</v>
      </c>
      <c r="I74" s="110" t="s">
        <v>473</v>
      </c>
      <c r="L74" s="109">
        <v>0</v>
      </c>
      <c r="M74" s="109">
        <v>1</v>
      </c>
      <c r="N74" s="128">
        <v>2</v>
      </c>
      <c r="O74" s="128">
        <v>3</v>
      </c>
      <c r="P74" s="129">
        <v>4</v>
      </c>
      <c r="Q74" s="110" t="s">
        <v>473</v>
      </c>
    </row>
    <row r="75" spans="2:17" x14ac:dyDescent="0.25">
      <c r="B75" s="211" t="s">
        <v>448</v>
      </c>
      <c r="C75" s="114" t="s">
        <v>449</v>
      </c>
      <c r="D75" s="111">
        <v>236</v>
      </c>
      <c r="E75" s="111">
        <v>113</v>
      </c>
      <c r="F75" s="111">
        <v>40</v>
      </c>
      <c r="G75" s="111">
        <v>22</v>
      </c>
      <c r="H75" s="111">
        <v>26</v>
      </c>
      <c r="I75" s="112">
        <v>437</v>
      </c>
      <c r="K75" s="114" t="s">
        <v>466</v>
      </c>
      <c r="L75" s="131">
        <f>D75/D$80</f>
        <v>0.67236467236467234</v>
      </c>
      <c r="M75" s="131">
        <f t="shared" ref="M75:M80" si="14">E75/E$80</f>
        <v>0.31741573033707865</v>
      </c>
      <c r="N75" s="131">
        <f t="shared" ref="N75:N80" si="15">F75/F$80</f>
        <v>0.11661807580174927</v>
      </c>
      <c r="O75" s="131">
        <f t="shared" ref="O75:O80" si="16">G75/G$80</f>
        <v>6.1971830985915494E-2</v>
      </c>
      <c r="P75" s="131">
        <f t="shared" ref="P75:P80" si="17">H75/H$80</f>
        <v>7.5362318840579715E-2</v>
      </c>
      <c r="Q75" s="133">
        <f t="shared" ref="Q75:Q80" si="18">I75/I$80</f>
        <v>0.24971428571428572</v>
      </c>
    </row>
    <row r="76" spans="2:17" x14ac:dyDescent="0.25">
      <c r="B76" s="211"/>
      <c r="C76" s="114" t="s">
        <v>432</v>
      </c>
      <c r="D76" s="111">
        <v>3</v>
      </c>
      <c r="E76" s="111">
        <v>97</v>
      </c>
      <c r="F76" s="111">
        <v>98</v>
      </c>
      <c r="G76" s="111">
        <v>116</v>
      </c>
      <c r="H76" s="111">
        <v>123</v>
      </c>
      <c r="I76" s="112">
        <v>437</v>
      </c>
      <c r="K76" s="115" t="s">
        <v>474</v>
      </c>
      <c r="L76" s="131">
        <f t="shared" ref="L76:L80" si="19">D76/D$80</f>
        <v>8.5470085470085479E-3</v>
      </c>
      <c r="M76" s="131">
        <f t="shared" si="14"/>
        <v>0.27247191011235955</v>
      </c>
      <c r="N76" s="131">
        <f t="shared" si="15"/>
        <v>0.2857142857142857</v>
      </c>
      <c r="O76" s="131">
        <f t="shared" si="16"/>
        <v>0.3267605633802817</v>
      </c>
      <c r="P76" s="131">
        <f t="shared" si="17"/>
        <v>0.35652173913043478</v>
      </c>
      <c r="Q76" s="133">
        <f t="shared" si="18"/>
        <v>0.24971428571428572</v>
      </c>
    </row>
    <row r="77" spans="2:17" x14ac:dyDescent="0.25">
      <c r="B77" s="211"/>
      <c r="C77" s="115" t="s">
        <v>453</v>
      </c>
      <c r="D77" s="111">
        <v>10</v>
      </c>
      <c r="E77" s="111">
        <v>70</v>
      </c>
      <c r="F77" s="111">
        <v>102</v>
      </c>
      <c r="G77" s="111">
        <v>117</v>
      </c>
      <c r="H77" s="111">
        <v>139</v>
      </c>
      <c r="I77" s="112">
        <v>438</v>
      </c>
      <c r="K77" s="115" t="s">
        <v>475</v>
      </c>
      <c r="L77" s="131">
        <f t="shared" si="19"/>
        <v>2.8490028490028491E-2</v>
      </c>
      <c r="M77" s="131">
        <f t="shared" si="14"/>
        <v>0.19662921348314608</v>
      </c>
      <c r="N77" s="131">
        <f t="shared" si="15"/>
        <v>0.29737609329446063</v>
      </c>
      <c r="O77" s="131">
        <f t="shared" si="16"/>
        <v>0.3295774647887324</v>
      </c>
      <c r="P77" s="131">
        <f t="shared" si="17"/>
        <v>0.40289855072463771</v>
      </c>
      <c r="Q77" s="133">
        <f t="shared" si="18"/>
        <v>0.25028571428571428</v>
      </c>
    </row>
    <row r="78" spans="2:17" x14ac:dyDescent="0.25">
      <c r="B78" s="211"/>
      <c r="C78" s="115" t="s">
        <v>433</v>
      </c>
      <c r="D78" s="111">
        <v>12</v>
      </c>
      <c r="E78" s="111">
        <v>46</v>
      </c>
      <c r="F78" s="111">
        <v>66</v>
      </c>
      <c r="G78" s="111">
        <v>87</v>
      </c>
      <c r="H78" s="111">
        <v>51</v>
      </c>
      <c r="I78" s="112">
        <v>262</v>
      </c>
      <c r="K78" s="116" t="s">
        <v>476</v>
      </c>
      <c r="L78" s="131">
        <f t="shared" si="19"/>
        <v>3.4188034188034191E-2</v>
      </c>
      <c r="M78" s="131">
        <f t="shared" si="14"/>
        <v>0.12921348314606743</v>
      </c>
      <c r="N78" s="131">
        <f t="shared" si="15"/>
        <v>0.1924198250728863</v>
      </c>
      <c r="O78" s="131">
        <f t="shared" si="16"/>
        <v>0.24507042253521127</v>
      </c>
      <c r="P78" s="131">
        <f t="shared" si="17"/>
        <v>0.14782608695652175</v>
      </c>
      <c r="Q78" s="133">
        <f t="shared" si="18"/>
        <v>0.14971428571428572</v>
      </c>
    </row>
    <row r="79" spans="2:17" x14ac:dyDescent="0.25">
      <c r="B79" s="211"/>
      <c r="C79" s="116" t="s">
        <v>456</v>
      </c>
      <c r="D79" s="111">
        <v>90</v>
      </c>
      <c r="E79" s="111">
        <v>30</v>
      </c>
      <c r="F79" s="111">
        <v>37</v>
      </c>
      <c r="G79" s="111">
        <v>13</v>
      </c>
      <c r="H79" s="111">
        <v>6</v>
      </c>
      <c r="I79" s="112">
        <v>176</v>
      </c>
      <c r="K79" s="117" t="s">
        <v>470</v>
      </c>
      <c r="L79" s="131">
        <f t="shared" si="19"/>
        <v>0.25641025641025639</v>
      </c>
      <c r="M79" s="131">
        <f t="shared" si="14"/>
        <v>8.4269662921348312E-2</v>
      </c>
      <c r="N79" s="131">
        <f t="shared" si="15"/>
        <v>0.10787172011661808</v>
      </c>
      <c r="O79" s="131">
        <f t="shared" si="16"/>
        <v>3.6619718309859155E-2</v>
      </c>
      <c r="P79" s="131">
        <f t="shared" si="17"/>
        <v>1.7391304347826087E-2</v>
      </c>
      <c r="Q79" s="133">
        <f t="shared" si="18"/>
        <v>0.10057142857142858</v>
      </c>
    </row>
    <row r="80" spans="2:17" x14ac:dyDescent="0.25">
      <c r="B80" s="5"/>
      <c r="C80" s="118" t="s">
        <v>473</v>
      </c>
      <c r="D80" s="113">
        <v>351</v>
      </c>
      <c r="E80" s="113">
        <v>356</v>
      </c>
      <c r="F80" s="113">
        <v>343</v>
      </c>
      <c r="G80" s="113">
        <v>355</v>
      </c>
      <c r="H80" s="113">
        <v>345</v>
      </c>
      <c r="I80" s="113">
        <v>1750</v>
      </c>
      <c r="K80" s="118" t="s">
        <v>393</v>
      </c>
      <c r="L80" s="133">
        <f t="shared" si="19"/>
        <v>1</v>
      </c>
      <c r="M80" s="133">
        <f t="shared" si="14"/>
        <v>1</v>
      </c>
      <c r="N80" s="133">
        <f t="shared" si="15"/>
        <v>1</v>
      </c>
      <c r="O80" s="133">
        <f t="shared" si="16"/>
        <v>1</v>
      </c>
      <c r="P80" s="133">
        <f t="shared" si="17"/>
        <v>1</v>
      </c>
      <c r="Q80" s="133">
        <f t="shared" si="18"/>
        <v>1</v>
      </c>
    </row>
    <row r="81" spans="2:19" x14ac:dyDescent="0.25">
      <c r="B81" s="5"/>
      <c r="E81"/>
    </row>
    <row r="82" spans="2:19" x14ac:dyDescent="0.25">
      <c r="B82" s="5"/>
      <c r="E82"/>
    </row>
    <row r="83" spans="2:19" x14ac:dyDescent="0.25">
      <c r="B83" s="5"/>
      <c r="D83" s="127" t="s">
        <v>440</v>
      </c>
      <c r="E83" s="128" t="s">
        <v>441</v>
      </c>
      <c r="F83" s="129" t="s">
        <v>442</v>
      </c>
      <c r="G83" s="130" t="s">
        <v>393</v>
      </c>
      <c r="J83" s="5"/>
      <c r="K83" s="127" t="s">
        <v>440</v>
      </c>
      <c r="L83" s="128" t="s">
        <v>441</v>
      </c>
      <c r="M83" s="129" t="s">
        <v>442</v>
      </c>
      <c r="N83" s="130" t="s">
        <v>393</v>
      </c>
    </row>
    <row r="84" spans="2:19" x14ac:dyDescent="0.25">
      <c r="B84" s="211" t="s">
        <v>477</v>
      </c>
      <c r="C84" s="122" t="s">
        <v>474</v>
      </c>
      <c r="D84" s="111">
        <f>SUM(D75:E76)</f>
        <v>449</v>
      </c>
      <c r="E84" s="111">
        <f>SUM(F75:G76)</f>
        <v>276</v>
      </c>
      <c r="F84" s="111">
        <f>SUM(H75:H76)</f>
        <v>149</v>
      </c>
      <c r="G84" s="113">
        <f>SUM(D84:F84)</f>
        <v>874</v>
      </c>
      <c r="J84" s="119" t="s">
        <v>474</v>
      </c>
      <c r="K84" s="131">
        <f>D84/D$87</f>
        <v>0.63507779349363502</v>
      </c>
      <c r="L84" s="131">
        <f t="shared" ref="L84:L87" si="20">E84/E$87</f>
        <v>0.39541547277936961</v>
      </c>
      <c r="M84" s="131">
        <f t="shared" ref="M84:N87" si="21">F84/F$87</f>
        <v>0.43188405797101448</v>
      </c>
      <c r="N84" s="133">
        <f t="shared" si="21"/>
        <v>0.49942857142857144</v>
      </c>
    </row>
    <row r="85" spans="2:19" x14ac:dyDescent="0.25">
      <c r="B85" s="211"/>
      <c r="C85" s="123" t="s">
        <v>476</v>
      </c>
      <c r="D85" s="111">
        <f>SUM(D77:E78)</f>
        <v>138</v>
      </c>
      <c r="E85" s="111">
        <f>SUM(F77:G78)</f>
        <v>372</v>
      </c>
      <c r="F85" s="111">
        <f>SUM(H77:H78)</f>
        <v>190</v>
      </c>
      <c r="G85" s="113">
        <f t="shared" ref="G85:G86" si="22">SUM(D85:F85)</f>
        <v>700</v>
      </c>
      <c r="J85" s="120" t="s">
        <v>476</v>
      </c>
      <c r="K85" s="131">
        <f t="shared" ref="K85:K86" si="23">D85/D$87</f>
        <v>0.19519094766619519</v>
      </c>
      <c r="L85" s="131">
        <f t="shared" si="20"/>
        <v>0.53295128939828085</v>
      </c>
      <c r="M85" s="131">
        <f t="shared" si="21"/>
        <v>0.55072463768115942</v>
      </c>
      <c r="N85" s="133">
        <f t="shared" si="21"/>
        <v>0.4</v>
      </c>
    </row>
    <row r="86" spans="2:19" x14ac:dyDescent="0.25">
      <c r="B86" s="211"/>
      <c r="C86" s="124" t="s">
        <v>478</v>
      </c>
      <c r="D86" s="111">
        <f>SUM(D79:E79)</f>
        <v>120</v>
      </c>
      <c r="E86" s="111">
        <f>SUM(F79:G79)</f>
        <v>50</v>
      </c>
      <c r="F86" s="111">
        <f>H79</f>
        <v>6</v>
      </c>
      <c r="G86" s="113">
        <f t="shared" si="22"/>
        <v>176</v>
      </c>
      <c r="J86" s="121" t="s">
        <v>478</v>
      </c>
      <c r="K86" s="131">
        <f t="shared" si="23"/>
        <v>0.16973125884016974</v>
      </c>
      <c r="L86" s="131">
        <f t="shared" si="20"/>
        <v>7.1633237822349566E-2</v>
      </c>
      <c r="M86" s="131">
        <f t="shared" si="21"/>
        <v>1.7391304347826087E-2</v>
      </c>
      <c r="N86" s="133">
        <f t="shared" si="21"/>
        <v>0.10057142857142858</v>
      </c>
    </row>
    <row r="87" spans="2:19" x14ac:dyDescent="0.25">
      <c r="B87" s="5"/>
      <c r="C87" s="126" t="s">
        <v>393</v>
      </c>
      <c r="D87" s="113">
        <f>SUM(D84:D86)</f>
        <v>707</v>
      </c>
      <c r="E87" s="113">
        <f t="shared" ref="E87:G87" si="24">SUM(E84:E86)</f>
        <v>698</v>
      </c>
      <c r="F87" s="113">
        <f t="shared" si="24"/>
        <v>345</v>
      </c>
      <c r="G87" s="113">
        <f t="shared" si="24"/>
        <v>1750</v>
      </c>
      <c r="K87" s="133">
        <f t="shared" ref="K87" si="25">D87/D$87</f>
        <v>1</v>
      </c>
      <c r="L87" s="133">
        <f t="shared" si="20"/>
        <v>1</v>
      </c>
      <c r="M87" s="133">
        <f t="shared" si="21"/>
        <v>1</v>
      </c>
      <c r="N87" s="133">
        <f t="shared" si="21"/>
        <v>1</v>
      </c>
    </row>
    <row r="88" spans="2:19" x14ac:dyDescent="0.25">
      <c r="B88" s="5"/>
      <c r="E88"/>
    </row>
    <row r="89" spans="2:19" x14ac:dyDescent="0.25">
      <c r="B89" s="5"/>
    </row>
    <row r="90" spans="2:19" x14ac:dyDescent="0.25">
      <c r="B90" s="5"/>
    </row>
    <row r="91" spans="2:19" x14ac:dyDescent="0.25">
      <c r="B91" s="5"/>
    </row>
    <row r="92" spans="2:19" x14ac:dyDescent="0.25">
      <c r="B92" s="5"/>
      <c r="C92"/>
      <c r="D92" s="208" t="s">
        <v>431</v>
      </c>
      <c r="E92" s="208"/>
      <c r="F92" s="208"/>
      <c r="G92" s="208"/>
      <c r="H92" s="208"/>
      <c r="I92" s="208"/>
      <c r="M92" s="208" t="s">
        <v>431</v>
      </c>
      <c r="N92" s="208"/>
      <c r="O92" s="208"/>
      <c r="P92" s="208"/>
      <c r="Q92" s="208"/>
      <c r="R92" s="208"/>
    </row>
    <row r="93" spans="2:19" x14ac:dyDescent="0.25">
      <c r="B93" s="5"/>
      <c r="C93"/>
      <c r="D93" s="109" t="s">
        <v>432</v>
      </c>
      <c r="E93" s="109" t="s">
        <v>433</v>
      </c>
      <c r="F93" s="128" t="s">
        <v>434</v>
      </c>
      <c r="G93" s="128" t="s">
        <v>435</v>
      </c>
      <c r="H93" s="129" t="s">
        <v>436</v>
      </c>
      <c r="I93" s="135" t="s">
        <v>437</v>
      </c>
      <c r="J93" s="110" t="s">
        <v>393</v>
      </c>
      <c r="M93" s="109" t="s">
        <v>432</v>
      </c>
      <c r="N93" s="109" t="s">
        <v>433</v>
      </c>
      <c r="O93" s="128" t="s">
        <v>434</v>
      </c>
      <c r="P93" s="128" t="s">
        <v>435</v>
      </c>
      <c r="Q93" s="129" t="s">
        <v>436</v>
      </c>
      <c r="R93" s="135" t="s">
        <v>437</v>
      </c>
      <c r="S93" s="110" t="s">
        <v>393</v>
      </c>
    </row>
    <row r="94" spans="2:19" x14ac:dyDescent="0.25">
      <c r="B94" s="211" t="s">
        <v>448</v>
      </c>
      <c r="C94" s="114" t="s">
        <v>449</v>
      </c>
      <c r="D94" s="111">
        <v>224</v>
      </c>
      <c r="E94" s="111">
        <v>124</v>
      </c>
      <c r="F94" s="111">
        <v>36</v>
      </c>
      <c r="G94" s="111">
        <v>28</v>
      </c>
      <c r="H94" s="111">
        <v>24</v>
      </c>
      <c r="I94" s="111">
        <v>1</v>
      </c>
      <c r="J94" s="112">
        <f>SUM(D94:I94)</f>
        <v>437</v>
      </c>
      <c r="K94" s="89"/>
      <c r="L94" s="114" t="s">
        <v>466</v>
      </c>
      <c r="M94" s="131">
        <f>D94/D$99</f>
        <v>0.64</v>
      </c>
      <c r="N94" s="131">
        <f t="shared" ref="N94:N99" si="26">E94/E$99</f>
        <v>0.35428571428571426</v>
      </c>
      <c r="O94" s="131">
        <f t="shared" ref="O94:O99" si="27">F94/F$99</f>
        <v>0.10285714285714286</v>
      </c>
      <c r="P94" s="131">
        <f t="shared" ref="P94:P99" si="28">G94/G$99</f>
        <v>0.08</v>
      </c>
      <c r="Q94" s="131">
        <f t="shared" ref="Q94:Q99" si="29">H94/H$99</f>
        <v>7.2289156626506021E-2</v>
      </c>
      <c r="R94" s="131">
        <f t="shared" ref="R94:R99" si="30">I94/I$99</f>
        <v>5.5555555555555552E-2</v>
      </c>
      <c r="S94" s="133">
        <f t="shared" ref="S94:S99" si="31">J94/J$99</f>
        <v>0.24971428571428572</v>
      </c>
    </row>
    <row r="95" spans="2:19" x14ac:dyDescent="0.25">
      <c r="B95" s="211"/>
      <c r="C95" s="115" t="s">
        <v>432</v>
      </c>
      <c r="D95" s="111">
        <v>5</v>
      </c>
      <c r="E95" s="111">
        <v>90</v>
      </c>
      <c r="F95" s="111">
        <v>100</v>
      </c>
      <c r="G95" s="111">
        <v>118</v>
      </c>
      <c r="H95" s="111">
        <v>117</v>
      </c>
      <c r="I95" s="111">
        <v>7</v>
      </c>
      <c r="J95" s="112">
        <f t="shared" ref="J95:J99" si="32">SUM(D95:I95)</f>
        <v>437</v>
      </c>
      <c r="K95" s="89"/>
      <c r="L95" s="115" t="s">
        <v>474</v>
      </c>
      <c r="M95" s="131">
        <f t="shared" ref="M95:M99" si="33">D95/D$99</f>
        <v>1.4285714285714285E-2</v>
      </c>
      <c r="N95" s="131">
        <f t="shared" si="26"/>
        <v>0.25714285714285712</v>
      </c>
      <c r="O95" s="131">
        <f t="shared" si="27"/>
        <v>0.2857142857142857</v>
      </c>
      <c r="P95" s="131">
        <f t="shared" si="28"/>
        <v>0.33714285714285713</v>
      </c>
      <c r="Q95" s="131">
        <f t="shared" si="29"/>
        <v>0.35240963855421686</v>
      </c>
      <c r="R95" s="131">
        <f t="shared" si="30"/>
        <v>0.3888888888888889</v>
      </c>
      <c r="S95" s="133">
        <f t="shared" si="31"/>
        <v>0.24971428571428572</v>
      </c>
    </row>
    <row r="96" spans="2:19" x14ac:dyDescent="0.25">
      <c r="B96" s="211"/>
      <c r="C96" s="115" t="s">
        <v>453</v>
      </c>
      <c r="D96" s="111">
        <v>12</v>
      </c>
      <c r="E96" s="111">
        <v>65</v>
      </c>
      <c r="F96" s="111">
        <v>107</v>
      </c>
      <c r="G96" s="111">
        <v>124</v>
      </c>
      <c r="H96" s="111">
        <v>122</v>
      </c>
      <c r="I96" s="111">
        <v>8</v>
      </c>
      <c r="J96" s="112">
        <f t="shared" si="32"/>
        <v>438</v>
      </c>
      <c r="K96" s="89"/>
      <c r="L96" s="115" t="s">
        <v>475</v>
      </c>
      <c r="M96" s="131">
        <f t="shared" si="33"/>
        <v>3.4285714285714287E-2</v>
      </c>
      <c r="N96" s="131">
        <f t="shared" si="26"/>
        <v>0.18571428571428572</v>
      </c>
      <c r="O96" s="131">
        <f t="shared" si="27"/>
        <v>0.30571428571428572</v>
      </c>
      <c r="P96" s="131">
        <f t="shared" si="28"/>
        <v>0.35428571428571426</v>
      </c>
      <c r="Q96" s="131">
        <f t="shared" si="29"/>
        <v>0.36746987951807231</v>
      </c>
      <c r="R96" s="131">
        <f t="shared" si="30"/>
        <v>0.44444444444444442</v>
      </c>
      <c r="S96" s="133">
        <f t="shared" si="31"/>
        <v>0.25028571428571428</v>
      </c>
    </row>
    <row r="97" spans="2:19" x14ac:dyDescent="0.25">
      <c r="B97" s="211"/>
      <c r="C97" s="116" t="s">
        <v>433</v>
      </c>
      <c r="D97" s="111">
        <v>17</v>
      </c>
      <c r="E97" s="111">
        <v>45</v>
      </c>
      <c r="F97" s="111">
        <v>71</v>
      </c>
      <c r="G97" s="111">
        <v>64</v>
      </c>
      <c r="H97" s="111">
        <v>64</v>
      </c>
      <c r="I97" s="111">
        <v>1</v>
      </c>
      <c r="J97" s="112">
        <f t="shared" si="32"/>
        <v>262</v>
      </c>
      <c r="K97" s="89"/>
      <c r="L97" s="116" t="s">
        <v>476</v>
      </c>
      <c r="M97" s="131">
        <f t="shared" si="33"/>
        <v>4.8571428571428571E-2</v>
      </c>
      <c r="N97" s="131">
        <f t="shared" si="26"/>
        <v>0.12857142857142856</v>
      </c>
      <c r="O97" s="131">
        <f t="shared" si="27"/>
        <v>0.20285714285714285</v>
      </c>
      <c r="P97" s="131">
        <f t="shared" si="28"/>
        <v>0.18285714285714286</v>
      </c>
      <c r="Q97" s="131">
        <f t="shared" si="29"/>
        <v>0.19277108433734941</v>
      </c>
      <c r="R97" s="131">
        <f t="shared" si="30"/>
        <v>5.5555555555555552E-2</v>
      </c>
      <c r="S97" s="133">
        <f t="shared" si="31"/>
        <v>0.14971428571428572</v>
      </c>
    </row>
    <row r="98" spans="2:19" x14ac:dyDescent="0.25">
      <c r="B98" s="211"/>
      <c r="C98" s="117" t="s">
        <v>456</v>
      </c>
      <c r="D98" s="111">
        <v>92</v>
      </c>
      <c r="E98" s="111">
        <v>26</v>
      </c>
      <c r="F98" s="111">
        <v>36</v>
      </c>
      <c r="G98" s="111">
        <v>16</v>
      </c>
      <c r="H98" s="111">
        <v>5</v>
      </c>
      <c r="I98" s="111">
        <v>1</v>
      </c>
      <c r="J98" s="112">
        <f t="shared" si="32"/>
        <v>176</v>
      </c>
      <c r="K98" s="89"/>
      <c r="L98" s="117" t="s">
        <v>470</v>
      </c>
      <c r="M98" s="131">
        <f t="shared" si="33"/>
        <v>0.26285714285714284</v>
      </c>
      <c r="N98" s="131">
        <f t="shared" si="26"/>
        <v>7.4285714285714288E-2</v>
      </c>
      <c r="O98" s="131">
        <f t="shared" si="27"/>
        <v>0.10285714285714286</v>
      </c>
      <c r="P98" s="131">
        <f t="shared" si="28"/>
        <v>4.5714285714285714E-2</v>
      </c>
      <c r="Q98" s="131">
        <f t="shared" si="29"/>
        <v>1.5060240963855422E-2</v>
      </c>
      <c r="R98" s="131">
        <f t="shared" si="30"/>
        <v>5.5555555555555552E-2</v>
      </c>
      <c r="S98" s="133">
        <f t="shared" si="31"/>
        <v>0.10057142857142858</v>
      </c>
    </row>
    <row r="99" spans="2:19" x14ac:dyDescent="0.25">
      <c r="C99" s="118" t="s">
        <v>393</v>
      </c>
      <c r="D99" s="113">
        <f>SUM(D94:D98)</f>
        <v>350</v>
      </c>
      <c r="E99" s="113">
        <f t="shared" ref="E99:I99" si="34">SUM(E94:E98)</f>
        <v>350</v>
      </c>
      <c r="F99" s="113">
        <f t="shared" si="34"/>
        <v>350</v>
      </c>
      <c r="G99" s="113">
        <f t="shared" si="34"/>
        <v>350</v>
      </c>
      <c r="H99" s="113">
        <f t="shared" si="34"/>
        <v>332</v>
      </c>
      <c r="I99" s="113">
        <f t="shared" si="34"/>
        <v>18</v>
      </c>
      <c r="J99" s="112">
        <f t="shared" si="32"/>
        <v>1750</v>
      </c>
      <c r="L99" s="118" t="s">
        <v>393</v>
      </c>
      <c r="M99" s="133">
        <f t="shared" si="33"/>
        <v>1</v>
      </c>
      <c r="N99" s="133">
        <f t="shared" si="26"/>
        <v>1</v>
      </c>
      <c r="O99" s="133">
        <f t="shared" si="27"/>
        <v>1</v>
      </c>
      <c r="P99" s="133">
        <f t="shared" si="28"/>
        <v>1</v>
      </c>
      <c r="Q99" s="133">
        <f t="shared" si="29"/>
        <v>1</v>
      </c>
      <c r="R99" s="133">
        <f t="shared" si="30"/>
        <v>1</v>
      </c>
      <c r="S99" s="133">
        <f t="shared" si="31"/>
        <v>1</v>
      </c>
    </row>
    <row r="102" spans="2:19" x14ac:dyDescent="0.25">
      <c r="B102" s="5"/>
      <c r="D102" s="203" t="s">
        <v>422</v>
      </c>
      <c r="E102" s="203"/>
      <c r="F102" s="203"/>
      <c r="G102" s="203"/>
    </row>
    <row r="103" spans="2:19" x14ac:dyDescent="0.25">
      <c r="B103" s="5"/>
      <c r="D103" s="127" t="s">
        <v>440</v>
      </c>
      <c r="E103" s="128" t="s">
        <v>441</v>
      </c>
      <c r="F103" s="129" t="s">
        <v>442</v>
      </c>
      <c r="G103" s="134" t="s">
        <v>457</v>
      </c>
      <c r="H103" s="130" t="s">
        <v>393</v>
      </c>
      <c r="L103" s="5"/>
      <c r="M103" s="127" t="s">
        <v>440</v>
      </c>
      <c r="N103" s="128" t="s">
        <v>441</v>
      </c>
      <c r="O103" s="129" t="s">
        <v>442</v>
      </c>
      <c r="P103" s="134" t="s">
        <v>457</v>
      </c>
      <c r="Q103" s="130" t="s">
        <v>393</v>
      </c>
    </row>
    <row r="104" spans="2:19" x14ac:dyDescent="0.25">
      <c r="B104" s="212" t="s">
        <v>471</v>
      </c>
      <c r="C104" s="122" t="s">
        <v>440</v>
      </c>
      <c r="D104" s="111">
        <f>D94</f>
        <v>224</v>
      </c>
      <c r="E104" s="111">
        <f>SUM(F94:G94)</f>
        <v>64</v>
      </c>
      <c r="F104" s="111">
        <f>H94</f>
        <v>24</v>
      </c>
      <c r="G104" s="111">
        <f>I94</f>
        <v>1</v>
      </c>
      <c r="H104" s="113">
        <f>SUM(D104:G104)</f>
        <v>313</v>
      </c>
      <c r="L104" s="119" t="s">
        <v>466</v>
      </c>
      <c r="M104" s="131">
        <f t="shared" ref="M104:Q106" si="35">D104/D$108</f>
        <v>0.3888888888888889</v>
      </c>
      <c r="N104" s="131">
        <f t="shared" si="35"/>
        <v>9.1428571428571428E-2</v>
      </c>
      <c r="O104" s="131">
        <f t="shared" si="35"/>
        <v>7.2289156626506021E-2</v>
      </c>
      <c r="P104" s="131">
        <f t="shared" si="35"/>
        <v>5.5555555555555552E-2</v>
      </c>
      <c r="Q104" s="133">
        <f t="shared" si="35"/>
        <v>0.19249692496924969</v>
      </c>
    </row>
    <row r="105" spans="2:19" x14ac:dyDescent="0.25">
      <c r="B105" s="212"/>
      <c r="C105" s="123" t="s">
        <v>441</v>
      </c>
      <c r="D105" s="111">
        <f>SUM(D95:E96)</f>
        <v>172</v>
      </c>
      <c r="E105" s="111">
        <f>SUM(F95:G96)</f>
        <v>449</v>
      </c>
      <c r="F105" s="111">
        <f>SUM(H95:H96)</f>
        <v>239</v>
      </c>
      <c r="G105" s="111">
        <f>SUM(I95:I96)</f>
        <v>15</v>
      </c>
      <c r="H105" s="113">
        <f t="shared" ref="H105:H107" si="36">SUM(D105:G105)</f>
        <v>875</v>
      </c>
      <c r="L105" s="120" t="s">
        <v>475</v>
      </c>
      <c r="M105" s="131">
        <f t="shared" si="35"/>
        <v>0.2986111111111111</v>
      </c>
      <c r="N105" s="131">
        <f t="shared" si="35"/>
        <v>0.64142857142857146</v>
      </c>
      <c r="O105" s="131">
        <f t="shared" si="35"/>
        <v>0.71987951807228912</v>
      </c>
      <c r="P105" s="131">
        <f t="shared" si="35"/>
        <v>0.83333333333333337</v>
      </c>
      <c r="Q105" s="133">
        <f t="shared" si="35"/>
        <v>0.53813038130381308</v>
      </c>
    </row>
    <row r="106" spans="2:19" x14ac:dyDescent="0.25">
      <c r="B106" s="212"/>
      <c r="C106" s="124" t="s">
        <v>442</v>
      </c>
      <c r="D106" s="111">
        <f>SUM(D97:E97)</f>
        <v>62</v>
      </c>
      <c r="E106" s="111">
        <f>SUM(F97:G97)</f>
        <v>135</v>
      </c>
      <c r="F106" s="111">
        <f>H97</f>
        <v>64</v>
      </c>
      <c r="G106" s="111">
        <f>I97</f>
        <v>1</v>
      </c>
      <c r="H106" s="113">
        <f t="shared" si="36"/>
        <v>262</v>
      </c>
      <c r="L106" s="136" t="s">
        <v>479</v>
      </c>
      <c r="M106" s="131">
        <f t="shared" si="35"/>
        <v>0.1076388888888889</v>
      </c>
      <c r="N106" s="131">
        <f t="shared" si="35"/>
        <v>0.19285714285714287</v>
      </c>
      <c r="O106" s="131">
        <f t="shared" si="35"/>
        <v>0.19277108433734941</v>
      </c>
      <c r="P106" s="131">
        <f t="shared" si="35"/>
        <v>5.5555555555555552E-2</v>
      </c>
      <c r="Q106" s="133">
        <f t="shared" si="35"/>
        <v>0.16113161131611317</v>
      </c>
    </row>
    <row r="107" spans="2:19" x14ac:dyDescent="0.25">
      <c r="B107" s="212"/>
      <c r="C107" s="125" t="s">
        <v>457</v>
      </c>
      <c r="D107" s="111">
        <f>SUM(D98:E98)</f>
        <v>118</v>
      </c>
      <c r="E107" s="111">
        <f>SUM(F98:G98)</f>
        <v>52</v>
      </c>
      <c r="F107" s="111">
        <f t="shared" ref="F107" si="37">H98</f>
        <v>5</v>
      </c>
      <c r="G107" s="111">
        <f t="shared" ref="G107" si="38">I98</f>
        <v>1</v>
      </c>
      <c r="H107" s="113">
        <f t="shared" si="36"/>
        <v>176</v>
      </c>
      <c r="M107" s="133">
        <f>D107/D$87</f>
        <v>0.16690240452616689</v>
      </c>
      <c r="N107" s="133">
        <f>E107/E$87</f>
        <v>7.4498567335243557E-2</v>
      </c>
      <c r="O107" s="133">
        <f>F107/F$87</f>
        <v>1.4492753623188406E-2</v>
      </c>
      <c r="P107" s="133">
        <f>G107/G$108</f>
        <v>5.5555555555555552E-2</v>
      </c>
      <c r="Q107" s="133">
        <f>H107/H$108</f>
        <v>0.10824108241082411</v>
      </c>
    </row>
    <row r="108" spans="2:19" x14ac:dyDescent="0.25">
      <c r="B108" s="5"/>
      <c r="C108" s="126" t="s">
        <v>389</v>
      </c>
      <c r="D108" s="113">
        <f>SUM(D104:D107)</f>
        <v>576</v>
      </c>
      <c r="E108" s="113">
        <f t="shared" ref="E108" si="39">SUM(E104:E107)</f>
        <v>700</v>
      </c>
      <c r="F108" s="113">
        <f t="shared" ref="F108" si="40">SUM(F104:F107)</f>
        <v>332</v>
      </c>
      <c r="G108" s="113">
        <f t="shared" ref="G108" si="41">SUM(G104:G107)</f>
        <v>18</v>
      </c>
      <c r="H108" s="113">
        <f t="shared" ref="H108" si="42">SUM(H104:H107)</f>
        <v>1626</v>
      </c>
    </row>
    <row r="117" spans="3:9" x14ac:dyDescent="0.25">
      <c r="D117" s="7" t="s">
        <v>451</v>
      </c>
      <c r="E117" s="186" t="s">
        <v>452</v>
      </c>
      <c r="F117" s="185" t="s">
        <v>454</v>
      </c>
      <c r="G117" s="185" t="s">
        <v>455</v>
      </c>
      <c r="H117" s="185" t="s">
        <v>436</v>
      </c>
    </row>
    <row r="118" spans="3:9" x14ac:dyDescent="0.25">
      <c r="C118" s="5" t="s">
        <v>481</v>
      </c>
      <c r="D118" s="5">
        <f>D132</f>
        <v>86</v>
      </c>
      <c r="E118" s="5">
        <f t="shared" ref="E118:H118" si="43">E132</f>
        <v>5</v>
      </c>
      <c r="F118" s="5">
        <f t="shared" si="43"/>
        <v>4</v>
      </c>
      <c r="G118" s="5">
        <f t="shared" si="43"/>
        <v>2</v>
      </c>
      <c r="H118" s="5">
        <f t="shared" si="43"/>
        <v>2</v>
      </c>
      <c r="I118" s="5">
        <f>SUM(D118:H118)</f>
        <v>99</v>
      </c>
    </row>
    <row r="119" spans="3:9" x14ac:dyDescent="0.25">
      <c r="C119" s="5" t="s">
        <v>482</v>
      </c>
      <c r="D119" s="5">
        <f>D133</f>
        <v>159</v>
      </c>
      <c r="E119" s="5">
        <f t="shared" ref="E119:H119" si="44">E133</f>
        <v>22</v>
      </c>
      <c r="F119" s="5">
        <f t="shared" si="44"/>
        <v>31</v>
      </c>
      <c r="G119" s="5">
        <f t="shared" si="44"/>
        <v>13</v>
      </c>
      <c r="H119" s="5">
        <f t="shared" si="44"/>
        <v>3</v>
      </c>
      <c r="I119" s="5">
        <f t="shared" ref="I119:I121" si="45">SUM(D119:H119)</f>
        <v>228</v>
      </c>
    </row>
    <row r="120" spans="3:9" x14ac:dyDescent="0.25">
      <c r="C120" s="5" t="s">
        <v>483</v>
      </c>
      <c r="D120" s="5">
        <f>D134</f>
        <v>62</v>
      </c>
      <c r="E120" s="5">
        <f t="shared" ref="E120:H120" si="46">E134</f>
        <v>17</v>
      </c>
      <c r="F120" s="5">
        <f t="shared" si="46"/>
        <v>23</v>
      </c>
      <c r="G120" s="5">
        <f t="shared" si="46"/>
        <v>23</v>
      </c>
      <c r="H120" s="5">
        <f t="shared" si="46"/>
        <v>4</v>
      </c>
      <c r="I120" s="5">
        <f t="shared" si="45"/>
        <v>129</v>
      </c>
    </row>
    <row r="121" spans="3:9" x14ac:dyDescent="0.25">
      <c r="C121" s="5">
        <v>10</v>
      </c>
      <c r="D121" s="5">
        <f>SUM(D135:D138)</f>
        <v>394</v>
      </c>
      <c r="E121" s="5">
        <f t="shared" ref="E121:H121" si="47">SUM(E135:E138)</f>
        <v>306</v>
      </c>
      <c r="F121" s="5">
        <f t="shared" si="47"/>
        <v>292</v>
      </c>
      <c r="G121" s="5">
        <f t="shared" si="47"/>
        <v>224</v>
      </c>
      <c r="H121" s="5">
        <f t="shared" si="47"/>
        <v>79</v>
      </c>
      <c r="I121" s="5">
        <f t="shared" si="45"/>
        <v>1295</v>
      </c>
    </row>
    <row r="123" spans="3:9" x14ac:dyDescent="0.25">
      <c r="D123" s="7" t="s">
        <v>451</v>
      </c>
      <c r="E123" s="186" t="s">
        <v>452</v>
      </c>
      <c r="F123" s="185" t="s">
        <v>454</v>
      </c>
      <c r="G123" s="185" t="s">
        <v>455</v>
      </c>
      <c r="H123" s="185" t="s">
        <v>436</v>
      </c>
    </row>
    <row r="124" spans="3:9" x14ac:dyDescent="0.25">
      <c r="C124" s="5" t="s">
        <v>481</v>
      </c>
      <c r="D124" s="34">
        <f>D118/$I118</f>
        <v>0.86868686868686873</v>
      </c>
      <c r="E124" s="34">
        <f t="shared" ref="E124:I124" si="48">E118/$I118</f>
        <v>5.0505050505050504E-2</v>
      </c>
      <c r="F124" s="34">
        <f t="shared" si="48"/>
        <v>4.0404040404040407E-2</v>
      </c>
      <c r="G124" s="34">
        <f t="shared" si="48"/>
        <v>2.0202020202020204E-2</v>
      </c>
      <c r="H124" s="34">
        <f t="shared" si="48"/>
        <v>2.0202020202020204E-2</v>
      </c>
      <c r="I124" s="34">
        <f t="shared" si="48"/>
        <v>1</v>
      </c>
    </row>
    <row r="125" spans="3:9" x14ac:dyDescent="0.25">
      <c r="C125" s="5" t="s">
        <v>482</v>
      </c>
      <c r="D125" s="34">
        <f t="shared" ref="D125:I125" si="49">D119/$I119</f>
        <v>0.69736842105263153</v>
      </c>
      <c r="E125" s="34">
        <f t="shared" si="49"/>
        <v>9.6491228070175433E-2</v>
      </c>
      <c r="F125" s="34">
        <f t="shared" si="49"/>
        <v>0.13596491228070176</v>
      </c>
      <c r="G125" s="34">
        <f t="shared" si="49"/>
        <v>5.701754385964912E-2</v>
      </c>
      <c r="H125" s="34">
        <f t="shared" si="49"/>
        <v>1.3157894736842105E-2</v>
      </c>
      <c r="I125" s="34">
        <f t="shared" si="49"/>
        <v>1</v>
      </c>
    </row>
    <row r="126" spans="3:9" x14ac:dyDescent="0.25">
      <c r="C126" s="5" t="s">
        <v>483</v>
      </c>
      <c r="D126" s="34">
        <f t="shared" ref="D126:I126" si="50">D120/$I120</f>
        <v>0.48062015503875971</v>
      </c>
      <c r="E126" s="34">
        <f t="shared" si="50"/>
        <v>0.13178294573643412</v>
      </c>
      <c r="F126" s="34">
        <f t="shared" si="50"/>
        <v>0.17829457364341086</v>
      </c>
      <c r="G126" s="34">
        <f t="shared" si="50"/>
        <v>0.17829457364341086</v>
      </c>
      <c r="H126" s="34">
        <f t="shared" si="50"/>
        <v>3.1007751937984496E-2</v>
      </c>
      <c r="I126" s="34">
        <f t="shared" si="50"/>
        <v>1</v>
      </c>
    </row>
    <row r="127" spans="3:9" x14ac:dyDescent="0.25">
      <c r="C127" s="5" t="s">
        <v>717</v>
      </c>
      <c r="D127" s="34">
        <f t="shared" ref="D127:I127" si="51">D121/$I121</f>
        <v>0.30424710424710427</v>
      </c>
      <c r="E127" s="34">
        <f t="shared" si="51"/>
        <v>0.2362934362934363</v>
      </c>
      <c r="F127" s="34">
        <f t="shared" si="51"/>
        <v>0.22548262548262549</v>
      </c>
      <c r="G127" s="34">
        <f t="shared" si="51"/>
        <v>0.17297297297297298</v>
      </c>
      <c r="H127" s="34">
        <f t="shared" si="51"/>
        <v>6.1003861003861001E-2</v>
      </c>
      <c r="I127" s="34">
        <f t="shared" si="51"/>
        <v>1</v>
      </c>
    </row>
    <row r="131" spans="3:17" x14ac:dyDescent="0.25">
      <c r="C131" s="5" t="s">
        <v>480</v>
      </c>
      <c r="D131" s="7" t="s">
        <v>451</v>
      </c>
      <c r="E131" s="186" t="s">
        <v>452</v>
      </c>
      <c r="F131" s="185" t="s">
        <v>454</v>
      </c>
      <c r="G131" s="185" t="s">
        <v>455</v>
      </c>
      <c r="H131" s="185" t="s">
        <v>436</v>
      </c>
      <c r="I131" t="s">
        <v>473</v>
      </c>
      <c r="L131" s="5"/>
      <c r="M131" s="5"/>
    </row>
    <row r="132" spans="3:17" x14ac:dyDescent="0.25">
      <c r="C132" s="5" t="s">
        <v>481</v>
      </c>
      <c r="D132" s="5">
        <v>86</v>
      </c>
      <c r="E132" s="5">
        <v>5</v>
      </c>
      <c r="F132">
        <v>4</v>
      </c>
      <c r="G132">
        <v>2</v>
      </c>
      <c r="H132">
        <v>2</v>
      </c>
      <c r="I132">
        <v>99</v>
      </c>
      <c r="K132" s="5"/>
      <c r="L132" s="89"/>
      <c r="M132" s="89"/>
      <c r="N132" s="89"/>
      <c r="O132" s="89"/>
      <c r="P132" s="89"/>
      <c r="Q132" s="89"/>
    </row>
    <row r="133" spans="3:17" x14ac:dyDescent="0.25">
      <c r="C133" s="5" t="s">
        <v>482</v>
      </c>
      <c r="D133" s="5">
        <v>159</v>
      </c>
      <c r="E133" s="5">
        <v>22</v>
      </c>
      <c r="F133">
        <v>31</v>
      </c>
      <c r="G133">
        <v>13</v>
      </c>
      <c r="H133">
        <v>3</v>
      </c>
      <c r="I133">
        <v>228</v>
      </c>
      <c r="K133" s="5"/>
      <c r="L133" s="89"/>
      <c r="M133" s="89"/>
      <c r="N133" s="89"/>
      <c r="O133" s="89"/>
      <c r="P133" s="89"/>
      <c r="Q133" s="89"/>
    </row>
    <row r="134" spans="3:17" x14ac:dyDescent="0.25">
      <c r="C134" s="5" t="s">
        <v>483</v>
      </c>
      <c r="D134" s="5">
        <v>62</v>
      </c>
      <c r="E134" s="5">
        <v>17</v>
      </c>
      <c r="F134">
        <v>23</v>
      </c>
      <c r="G134">
        <v>23</v>
      </c>
      <c r="H134">
        <v>4</v>
      </c>
      <c r="I134">
        <v>129</v>
      </c>
      <c r="K134" s="5"/>
      <c r="L134" s="89"/>
      <c r="M134" s="89"/>
      <c r="N134" s="89"/>
      <c r="O134" s="89"/>
      <c r="P134" s="89"/>
      <c r="Q134" s="89"/>
    </row>
    <row r="135" spans="3:17" x14ac:dyDescent="0.25">
      <c r="C135" s="5" t="s">
        <v>484</v>
      </c>
      <c r="D135" s="5">
        <v>63</v>
      </c>
      <c r="E135" s="5">
        <v>39</v>
      </c>
      <c r="F135">
        <v>40</v>
      </c>
      <c r="G135">
        <v>44</v>
      </c>
      <c r="H135">
        <v>7</v>
      </c>
      <c r="I135">
        <v>193</v>
      </c>
      <c r="K135" s="5"/>
      <c r="L135" s="89"/>
      <c r="M135" s="89"/>
      <c r="N135" s="89"/>
      <c r="O135" s="89"/>
      <c r="P135" s="89"/>
      <c r="Q135" s="89"/>
    </row>
    <row r="136" spans="3:17" x14ac:dyDescent="0.25">
      <c r="C136" s="5" t="s">
        <v>485</v>
      </c>
      <c r="D136" s="5">
        <v>85</v>
      </c>
      <c r="E136" s="5">
        <v>59</v>
      </c>
      <c r="F136">
        <v>53</v>
      </c>
      <c r="G136">
        <v>44</v>
      </c>
      <c r="H136">
        <v>7</v>
      </c>
      <c r="I136">
        <v>248</v>
      </c>
      <c r="K136" s="5"/>
      <c r="L136" s="89"/>
      <c r="M136" s="89"/>
      <c r="N136" s="89"/>
      <c r="O136" s="89"/>
      <c r="P136" s="89"/>
      <c r="Q136" s="89"/>
    </row>
    <row r="137" spans="3:17" x14ac:dyDescent="0.25">
      <c r="C137" s="5" t="s">
        <v>486</v>
      </c>
      <c r="D137" s="5">
        <v>76</v>
      </c>
      <c r="E137" s="5">
        <v>64</v>
      </c>
      <c r="F137">
        <v>52</v>
      </c>
      <c r="G137">
        <v>37</v>
      </c>
      <c r="H137">
        <v>12</v>
      </c>
      <c r="I137">
        <v>241</v>
      </c>
      <c r="K137" s="5"/>
      <c r="L137" s="89"/>
      <c r="M137" s="89"/>
      <c r="N137" s="89"/>
      <c r="O137" s="89"/>
      <c r="P137" s="89"/>
      <c r="Q137" s="89"/>
    </row>
    <row r="138" spans="3:17" x14ac:dyDescent="0.25">
      <c r="C138" s="5" t="s">
        <v>487</v>
      </c>
      <c r="D138" s="5">
        <v>170</v>
      </c>
      <c r="E138" s="5">
        <v>144</v>
      </c>
      <c r="F138">
        <v>147</v>
      </c>
      <c r="G138">
        <v>99</v>
      </c>
      <c r="H138">
        <v>53</v>
      </c>
      <c r="I138">
        <v>613</v>
      </c>
      <c r="K138" s="5"/>
      <c r="L138" s="89"/>
      <c r="M138" s="89"/>
      <c r="N138" s="89"/>
      <c r="O138" s="89"/>
      <c r="P138" s="89"/>
      <c r="Q138" s="89"/>
    </row>
    <row r="139" spans="3:17" x14ac:dyDescent="0.25">
      <c r="C139" s="5" t="s">
        <v>473</v>
      </c>
      <c r="D139" s="5">
        <v>701</v>
      </c>
      <c r="E139" s="5">
        <v>350</v>
      </c>
      <c r="F139">
        <v>350</v>
      </c>
      <c r="G139">
        <v>262</v>
      </c>
      <c r="H139">
        <v>88</v>
      </c>
      <c r="I139">
        <v>1751</v>
      </c>
      <c r="J139" s="5"/>
    </row>
    <row r="140" spans="3:17" x14ac:dyDescent="0.25">
      <c r="D140" s="7" t="s">
        <v>451</v>
      </c>
      <c r="E140" s="186" t="s">
        <v>452</v>
      </c>
      <c r="F140" s="185" t="s">
        <v>454</v>
      </c>
      <c r="G140" s="185" t="s">
        <v>455</v>
      </c>
      <c r="H140" s="185" t="s">
        <v>436</v>
      </c>
    </row>
    <row r="141" spans="3:17" x14ac:dyDescent="0.25">
      <c r="C141" s="5" t="s">
        <v>481</v>
      </c>
      <c r="D141" s="34">
        <f>D132/$I132</f>
        <v>0.86868686868686873</v>
      </c>
      <c r="E141" s="34">
        <f t="shared" ref="E141:I141" si="52">E132/$I132</f>
        <v>5.0505050505050504E-2</v>
      </c>
      <c r="F141" s="34">
        <f t="shared" si="52"/>
        <v>4.0404040404040407E-2</v>
      </c>
      <c r="G141" s="34">
        <f t="shared" si="52"/>
        <v>2.0202020202020204E-2</v>
      </c>
      <c r="H141" s="34">
        <f t="shared" si="52"/>
        <v>2.0202020202020204E-2</v>
      </c>
      <c r="I141" s="34">
        <f t="shared" si="52"/>
        <v>1</v>
      </c>
    </row>
    <row r="142" spans="3:17" x14ac:dyDescent="0.25">
      <c r="C142" s="5" t="s">
        <v>482</v>
      </c>
      <c r="D142" s="34">
        <f t="shared" ref="D142:I142" si="53">D133/$I133</f>
        <v>0.69736842105263153</v>
      </c>
      <c r="E142" s="34">
        <f t="shared" si="53"/>
        <v>9.6491228070175433E-2</v>
      </c>
      <c r="F142" s="34">
        <f t="shared" si="53"/>
        <v>0.13596491228070176</v>
      </c>
      <c r="G142" s="34">
        <f t="shared" si="53"/>
        <v>5.701754385964912E-2</v>
      </c>
      <c r="H142" s="34">
        <f t="shared" si="53"/>
        <v>1.3157894736842105E-2</v>
      </c>
      <c r="I142" s="34">
        <f t="shared" si="53"/>
        <v>1</v>
      </c>
    </row>
    <row r="143" spans="3:17" x14ac:dyDescent="0.25">
      <c r="C143" s="5" t="s">
        <v>483</v>
      </c>
      <c r="D143" s="34">
        <f t="shared" ref="D143:I143" si="54">D134/$I134</f>
        <v>0.48062015503875971</v>
      </c>
      <c r="E143" s="34">
        <f t="shared" si="54"/>
        <v>0.13178294573643412</v>
      </c>
      <c r="F143" s="34">
        <f t="shared" si="54"/>
        <v>0.17829457364341086</v>
      </c>
      <c r="G143" s="34">
        <f t="shared" si="54"/>
        <v>0.17829457364341086</v>
      </c>
      <c r="H143" s="34">
        <f t="shared" si="54"/>
        <v>3.1007751937984496E-2</v>
      </c>
      <c r="I143" s="34">
        <f t="shared" si="54"/>
        <v>1</v>
      </c>
    </row>
    <row r="144" spans="3:17" x14ac:dyDescent="0.25">
      <c r="C144" s="5" t="s">
        <v>484</v>
      </c>
      <c r="D144" s="34">
        <f t="shared" ref="D144:I144" si="55">D135/$I135</f>
        <v>0.32642487046632124</v>
      </c>
      <c r="E144" s="34">
        <f t="shared" si="55"/>
        <v>0.20207253886010362</v>
      </c>
      <c r="F144" s="34">
        <f t="shared" si="55"/>
        <v>0.20725388601036268</v>
      </c>
      <c r="G144" s="34">
        <f t="shared" si="55"/>
        <v>0.22797927461139897</v>
      </c>
      <c r="H144" s="34">
        <f t="shared" si="55"/>
        <v>3.6269430051813469E-2</v>
      </c>
      <c r="I144" s="34">
        <f t="shared" si="55"/>
        <v>1</v>
      </c>
    </row>
    <row r="145" spans="3:24" x14ac:dyDescent="0.25">
      <c r="C145" s="5" t="s">
        <v>485</v>
      </c>
      <c r="D145" s="34">
        <f t="shared" ref="D145:I145" si="56">D136/$I136</f>
        <v>0.34274193548387094</v>
      </c>
      <c r="E145" s="34">
        <f t="shared" si="56"/>
        <v>0.23790322580645162</v>
      </c>
      <c r="F145" s="34">
        <f t="shared" si="56"/>
        <v>0.21370967741935484</v>
      </c>
      <c r="G145" s="34">
        <f t="shared" si="56"/>
        <v>0.17741935483870969</v>
      </c>
      <c r="H145" s="34">
        <f t="shared" si="56"/>
        <v>2.8225806451612902E-2</v>
      </c>
      <c r="I145" s="34">
        <f t="shared" si="56"/>
        <v>1</v>
      </c>
    </row>
    <row r="146" spans="3:24" x14ac:dyDescent="0.25">
      <c r="C146" s="5" t="s">
        <v>486</v>
      </c>
      <c r="D146" s="34">
        <f t="shared" ref="D146:I146" si="57">D137/$I137</f>
        <v>0.31535269709543567</v>
      </c>
      <c r="E146" s="34">
        <f t="shared" si="57"/>
        <v>0.26556016597510373</v>
      </c>
      <c r="F146" s="34">
        <f t="shared" si="57"/>
        <v>0.21576763485477179</v>
      </c>
      <c r="G146" s="34">
        <f t="shared" si="57"/>
        <v>0.15352697095435686</v>
      </c>
      <c r="H146" s="34">
        <f t="shared" si="57"/>
        <v>4.9792531120331947E-2</v>
      </c>
      <c r="I146" s="34">
        <f t="shared" si="57"/>
        <v>1</v>
      </c>
    </row>
    <row r="147" spans="3:24" x14ac:dyDescent="0.25">
      <c r="C147" s="5" t="s">
        <v>487</v>
      </c>
      <c r="D147" s="34">
        <f t="shared" ref="D147:I148" si="58">D138/$I138</f>
        <v>0.27732463295269166</v>
      </c>
      <c r="E147" s="34">
        <f t="shared" si="58"/>
        <v>0.23491027732463296</v>
      </c>
      <c r="F147" s="34">
        <f t="shared" si="58"/>
        <v>0.23980424143556281</v>
      </c>
      <c r="G147" s="34">
        <f t="shared" si="58"/>
        <v>0.16150081566068517</v>
      </c>
      <c r="H147" s="34">
        <f t="shared" si="58"/>
        <v>8.6460032626427402E-2</v>
      </c>
      <c r="I147" s="34">
        <f t="shared" si="58"/>
        <v>1</v>
      </c>
    </row>
    <row r="148" spans="3:24" x14ac:dyDescent="0.25">
      <c r="C148" s="5" t="s">
        <v>473</v>
      </c>
      <c r="D148" s="34">
        <f t="shared" si="58"/>
        <v>0.40034266133637919</v>
      </c>
      <c r="E148" s="34">
        <f t="shared" si="58"/>
        <v>0.19988577955454026</v>
      </c>
      <c r="F148" s="34">
        <f t="shared" si="58"/>
        <v>0.19988577955454026</v>
      </c>
      <c r="G148" s="34">
        <f t="shared" si="58"/>
        <v>0.14962878355225587</v>
      </c>
      <c r="H148" s="34">
        <f t="shared" si="58"/>
        <v>5.0256996002284407E-2</v>
      </c>
      <c r="I148" s="34">
        <f t="shared" si="58"/>
        <v>1</v>
      </c>
    </row>
    <row r="149" spans="3:24" x14ac:dyDescent="0.25">
      <c r="D149" s="34"/>
      <c r="E149" s="34"/>
      <c r="F149" s="34"/>
      <c r="G149" s="34"/>
      <c r="H149" s="34"/>
      <c r="I149" s="34"/>
    </row>
    <row r="150" spans="3:24" x14ac:dyDescent="0.25">
      <c r="D150" s="34"/>
      <c r="E150" s="34"/>
      <c r="F150" s="34"/>
      <c r="G150" s="34"/>
      <c r="H150" s="34"/>
      <c r="I150" s="34"/>
    </row>
    <row r="151" spans="3:24" x14ac:dyDescent="0.25">
      <c r="D151" s="206" t="s">
        <v>724</v>
      </c>
      <c r="E151" s="206"/>
      <c r="F151" s="206"/>
      <c r="G151" s="206"/>
      <c r="H151" s="206"/>
      <c r="I151" s="206"/>
      <c r="R151" s="206" t="s">
        <v>728</v>
      </c>
      <c r="S151" s="206"/>
      <c r="T151" s="206"/>
      <c r="U151" s="206"/>
      <c r="V151" s="206"/>
      <c r="W151" s="206"/>
    </row>
    <row r="153" spans="3:24" x14ac:dyDescent="0.25">
      <c r="E153" s="7" t="s">
        <v>451</v>
      </c>
      <c r="F153" s="186" t="s">
        <v>452</v>
      </c>
      <c r="G153" s="185" t="s">
        <v>454</v>
      </c>
      <c r="H153" s="185" t="s">
        <v>455</v>
      </c>
      <c r="I153" s="185" t="s">
        <v>436</v>
      </c>
      <c r="K153" s="5"/>
      <c r="L153" s="5"/>
      <c r="R153" s="5"/>
      <c r="S153" s="7" t="s">
        <v>451</v>
      </c>
      <c r="T153" s="186" t="s">
        <v>452</v>
      </c>
      <c r="U153" s="185" t="s">
        <v>454</v>
      </c>
      <c r="V153" s="185" t="s">
        <v>455</v>
      </c>
      <c r="W153" s="185" t="s">
        <v>436</v>
      </c>
    </row>
    <row r="154" spans="3:24" x14ac:dyDescent="0.25">
      <c r="D154" s="5" t="s">
        <v>481</v>
      </c>
      <c r="E154" s="5">
        <f t="shared" ref="E154:J156" si="59">E169</f>
        <v>178</v>
      </c>
      <c r="F154" s="5">
        <f t="shared" si="59"/>
        <v>23</v>
      </c>
      <c r="G154" s="5">
        <f t="shared" si="59"/>
        <v>16</v>
      </c>
      <c r="H154" s="5">
        <f t="shared" si="59"/>
        <v>9</v>
      </c>
      <c r="I154" s="5">
        <f t="shared" si="59"/>
        <v>2</v>
      </c>
      <c r="J154" s="5">
        <f t="shared" si="59"/>
        <v>228</v>
      </c>
      <c r="K154" s="5"/>
      <c r="L154" s="142"/>
      <c r="M154" s="142"/>
      <c r="N154" s="142"/>
      <c r="O154" s="142"/>
      <c r="P154" s="142"/>
      <c r="Q154" s="142"/>
      <c r="R154" s="5" t="s">
        <v>481</v>
      </c>
      <c r="S154" s="5">
        <f t="shared" ref="S154:X156" si="60">S169</f>
        <v>179</v>
      </c>
      <c r="T154" s="5">
        <f t="shared" si="60"/>
        <v>19</v>
      </c>
      <c r="U154" s="5">
        <f t="shared" si="60"/>
        <v>16</v>
      </c>
      <c r="V154" s="5">
        <f t="shared" si="60"/>
        <v>12</v>
      </c>
      <c r="W154" s="5">
        <f t="shared" si="60"/>
        <v>2</v>
      </c>
      <c r="X154" s="5">
        <f t="shared" si="60"/>
        <v>228</v>
      </c>
    </row>
    <row r="155" spans="3:24" x14ac:dyDescent="0.25">
      <c r="D155" s="5" t="s">
        <v>725</v>
      </c>
      <c r="E155" s="5">
        <f t="shared" si="59"/>
        <v>61</v>
      </c>
      <c r="F155" s="5">
        <f t="shared" si="59"/>
        <v>24</v>
      </c>
      <c r="G155" s="5">
        <f t="shared" si="59"/>
        <v>21</v>
      </c>
      <c r="H155" s="5">
        <f t="shared" si="59"/>
        <v>22</v>
      </c>
      <c r="I155" s="5">
        <f t="shared" si="59"/>
        <v>1</v>
      </c>
      <c r="J155" s="5">
        <f t="shared" si="59"/>
        <v>129</v>
      </c>
      <c r="K155" s="5"/>
      <c r="L155" s="142"/>
      <c r="M155" s="142"/>
      <c r="N155" s="142"/>
      <c r="O155" s="142"/>
      <c r="P155" s="142"/>
      <c r="Q155" s="142"/>
      <c r="R155" s="5" t="s">
        <v>725</v>
      </c>
      <c r="S155" s="5">
        <f t="shared" si="60"/>
        <v>61</v>
      </c>
      <c r="T155" s="5">
        <f t="shared" si="60"/>
        <v>20</v>
      </c>
      <c r="U155" s="5">
        <f t="shared" si="60"/>
        <v>18</v>
      </c>
      <c r="V155" s="5">
        <f t="shared" si="60"/>
        <v>29</v>
      </c>
      <c r="W155" s="5">
        <f t="shared" si="60"/>
        <v>1</v>
      </c>
      <c r="X155" s="5">
        <f t="shared" si="60"/>
        <v>129</v>
      </c>
    </row>
    <row r="156" spans="3:24" x14ac:dyDescent="0.25">
      <c r="D156" s="5" t="s">
        <v>726</v>
      </c>
      <c r="E156" s="5">
        <f t="shared" si="59"/>
        <v>66</v>
      </c>
      <c r="F156" s="5">
        <f t="shared" si="59"/>
        <v>42</v>
      </c>
      <c r="G156" s="5">
        <f t="shared" si="59"/>
        <v>41</v>
      </c>
      <c r="H156" s="5">
        <f t="shared" si="59"/>
        <v>40</v>
      </c>
      <c r="I156" s="5">
        <f t="shared" si="59"/>
        <v>4</v>
      </c>
      <c r="J156" s="5">
        <f t="shared" si="59"/>
        <v>193</v>
      </c>
      <c r="K156" s="5"/>
      <c r="L156" s="142"/>
      <c r="M156" s="142"/>
      <c r="N156" s="142"/>
      <c r="O156" s="142"/>
      <c r="P156" s="142"/>
      <c r="Q156" s="142"/>
      <c r="R156" s="5" t="s">
        <v>726</v>
      </c>
      <c r="S156" s="5">
        <f t="shared" si="60"/>
        <v>67</v>
      </c>
      <c r="T156" s="5">
        <f t="shared" si="60"/>
        <v>38</v>
      </c>
      <c r="U156" s="5">
        <f t="shared" si="60"/>
        <v>35</v>
      </c>
      <c r="V156" s="5">
        <f t="shared" si="60"/>
        <v>49</v>
      </c>
      <c r="W156" s="5">
        <f t="shared" si="60"/>
        <v>4</v>
      </c>
      <c r="X156" s="5">
        <f t="shared" si="60"/>
        <v>193</v>
      </c>
    </row>
    <row r="157" spans="3:24" x14ac:dyDescent="0.25">
      <c r="D157" s="5" t="s">
        <v>727</v>
      </c>
      <c r="E157" s="5">
        <f t="shared" ref="E157:J157" si="61">SUM(E172:E175)</f>
        <v>307</v>
      </c>
      <c r="F157" s="5">
        <f t="shared" si="61"/>
        <v>255</v>
      </c>
      <c r="G157" s="5">
        <f t="shared" si="61"/>
        <v>269</v>
      </c>
      <c r="H157" s="5">
        <f t="shared" si="61"/>
        <v>191</v>
      </c>
      <c r="I157" s="5">
        <f t="shared" si="61"/>
        <v>79</v>
      </c>
      <c r="J157" s="5">
        <f t="shared" si="61"/>
        <v>1101</v>
      </c>
      <c r="K157" s="5"/>
      <c r="L157" s="142"/>
      <c r="M157" s="142"/>
      <c r="N157" s="142"/>
      <c r="O157" s="142"/>
      <c r="P157" s="142"/>
      <c r="Q157" s="142"/>
      <c r="R157" s="5" t="s">
        <v>727</v>
      </c>
      <c r="S157" s="5">
        <f t="shared" ref="S157:X157" si="62">SUM(S172:S175)</f>
        <v>317</v>
      </c>
      <c r="T157" s="5">
        <f t="shared" si="62"/>
        <v>202</v>
      </c>
      <c r="U157" s="5">
        <f t="shared" si="62"/>
        <v>262</v>
      </c>
      <c r="V157" s="5">
        <f t="shared" si="62"/>
        <v>241</v>
      </c>
      <c r="W157" s="5">
        <f t="shared" si="62"/>
        <v>79</v>
      </c>
      <c r="X157" s="5">
        <f t="shared" si="62"/>
        <v>1101</v>
      </c>
    </row>
    <row r="158" spans="3:24" x14ac:dyDescent="0.25">
      <c r="F158" s="5"/>
      <c r="K158" s="5"/>
      <c r="L158" s="142"/>
      <c r="M158" s="142"/>
      <c r="N158" s="142"/>
      <c r="O158" s="142"/>
      <c r="P158" s="142"/>
      <c r="Q158" s="142"/>
      <c r="R158" s="5"/>
      <c r="S158" s="5"/>
      <c r="T158" s="5"/>
    </row>
    <row r="159" spans="3:24" x14ac:dyDescent="0.25">
      <c r="E159" s="7" t="s">
        <v>451</v>
      </c>
      <c r="F159" s="186" t="s">
        <v>452</v>
      </c>
      <c r="G159" s="185" t="s">
        <v>454</v>
      </c>
      <c r="H159" s="185" t="s">
        <v>455</v>
      </c>
      <c r="I159" s="185" t="s">
        <v>436</v>
      </c>
      <c r="K159" s="5"/>
      <c r="L159" s="142"/>
      <c r="M159" s="142"/>
      <c r="N159" s="142"/>
      <c r="O159" s="142"/>
      <c r="P159" s="142"/>
      <c r="Q159" s="142"/>
      <c r="R159" s="5"/>
      <c r="S159" s="7" t="s">
        <v>451</v>
      </c>
      <c r="T159" s="186" t="s">
        <v>452</v>
      </c>
      <c r="U159" s="185" t="s">
        <v>454</v>
      </c>
      <c r="V159" s="185" t="s">
        <v>455</v>
      </c>
      <c r="W159" s="185" t="s">
        <v>436</v>
      </c>
    </row>
    <row r="160" spans="3:24" x14ac:dyDescent="0.25">
      <c r="D160" s="5" t="s">
        <v>481</v>
      </c>
      <c r="E160" s="34">
        <f>E154/$J154</f>
        <v>0.7807017543859649</v>
      </c>
      <c r="F160" s="34">
        <f t="shared" ref="F160:J160" si="63">F154/$J154</f>
        <v>0.10087719298245613</v>
      </c>
      <c r="G160" s="34">
        <f t="shared" si="63"/>
        <v>7.0175438596491224E-2</v>
      </c>
      <c r="H160" s="34">
        <f t="shared" si="63"/>
        <v>3.9473684210526314E-2</v>
      </c>
      <c r="I160" s="34">
        <f t="shared" si="63"/>
        <v>8.771929824561403E-3</v>
      </c>
      <c r="J160" s="34">
        <f t="shared" si="63"/>
        <v>1</v>
      </c>
      <c r="K160" s="5"/>
      <c r="L160" s="142"/>
      <c r="M160" s="142"/>
      <c r="N160" s="142"/>
      <c r="O160" s="142"/>
      <c r="P160" s="142"/>
      <c r="Q160" s="142"/>
      <c r="R160" s="5" t="s">
        <v>481</v>
      </c>
      <c r="S160" s="34">
        <f>S154/$J154</f>
        <v>0.78508771929824561</v>
      </c>
      <c r="T160" s="34">
        <f t="shared" ref="T160:X160" si="64">T154/$J154</f>
        <v>8.3333333333333329E-2</v>
      </c>
      <c r="U160" s="34">
        <f t="shared" si="64"/>
        <v>7.0175438596491224E-2</v>
      </c>
      <c r="V160" s="34">
        <f t="shared" si="64"/>
        <v>5.2631578947368418E-2</v>
      </c>
      <c r="W160" s="34">
        <f t="shared" si="64"/>
        <v>8.771929824561403E-3</v>
      </c>
      <c r="X160" s="34">
        <f t="shared" si="64"/>
        <v>1</v>
      </c>
    </row>
    <row r="161" spans="4:24" x14ac:dyDescent="0.25">
      <c r="D161" s="5" t="s">
        <v>725</v>
      </c>
      <c r="E161" s="34">
        <f t="shared" ref="E161:J161" si="65">E155/$J155</f>
        <v>0.47286821705426357</v>
      </c>
      <c r="F161" s="34">
        <f t="shared" si="65"/>
        <v>0.18604651162790697</v>
      </c>
      <c r="G161" s="34">
        <f t="shared" si="65"/>
        <v>0.16279069767441862</v>
      </c>
      <c r="H161" s="34">
        <f t="shared" si="65"/>
        <v>0.17054263565891473</v>
      </c>
      <c r="I161" s="34">
        <f t="shared" si="65"/>
        <v>7.7519379844961239E-3</v>
      </c>
      <c r="J161" s="34">
        <f t="shared" si="65"/>
        <v>1</v>
      </c>
      <c r="K161" s="5"/>
      <c r="L161" s="142"/>
      <c r="M161" s="142"/>
      <c r="N161" s="142"/>
      <c r="O161" s="142"/>
      <c r="P161" s="142"/>
      <c r="Q161" s="142"/>
      <c r="R161" s="5" t="s">
        <v>725</v>
      </c>
      <c r="S161" s="34">
        <f t="shared" ref="S161:X161" si="66">S155/$J155</f>
        <v>0.47286821705426357</v>
      </c>
      <c r="T161" s="34">
        <f t="shared" si="66"/>
        <v>0.15503875968992248</v>
      </c>
      <c r="U161" s="34">
        <f t="shared" si="66"/>
        <v>0.13953488372093023</v>
      </c>
      <c r="V161" s="34">
        <f t="shared" si="66"/>
        <v>0.22480620155038761</v>
      </c>
      <c r="W161" s="34">
        <f t="shared" si="66"/>
        <v>7.7519379844961239E-3</v>
      </c>
      <c r="X161" s="34">
        <f t="shared" si="66"/>
        <v>1</v>
      </c>
    </row>
    <row r="162" spans="4:24" x14ac:dyDescent="0.25">
      <c r="D162" s="5" t="s">
        <v>726</v>
      </c>
      <c r="E162" s="34">
        <f t="shared" ref="E162:J162" si="67">E156/$J156</f>
        <v>0.34196891191709844</v>
      </c>
      <c r="F162" s="34">
        <f t="shared" si="67"/>
        <v>0.21761658031088082</v>
      </c>
      <c r="G162" s="34">
        <f t="shared" si="67"/>
        <v>0.21243523316062177</v>
      </c>
      <c r="H162" s="34">
        <f t="shared" si="67"/>
        <v>0.20725388601036268</v>
      </c>
      <c r="I162" s="34">
        <f t="shared" si="67"/>
        <v>2.072538860103627E-2</v>
      </c>
      <c r="J162" s="34">
        <f t="shared" si="67"/>
        <v>1</v>
      </c>
      <c r="K162" s="5"/>
      <c r="L162" s="142"/>
      <c r="M162" s="142"/>
      <c r="N162" s="142"/>
      <c r="O162" s="142"/>
      <c r="P162" s="142"/>
      <c r="Q162" s="142"/>
      <c r="R162" s="5" t="s">
        <v>726</v>
      </c>
      <c r="S162" s="34">
        <f t="shared" ref="S162:X162" si="68">S156/$J156</f>
        <v>0.34715025906735753</v>
      </c>
      <c r="T162" s="34">
        <f>T156/$J156</f>
        <v>0.19689119170984457</v>
      </c>
      <c r="U162" s="34">
        <f t="shared" si="68"/>
        <v>0.18134715025906736</v>
      </c>
      <c r="V162" s="34">
        <f t="shared" si="68"/>
        <v>0.25388601036269431</v>
      </c>
      <c r="W162" s="34">
        <f t="shared" si="68"/>
        <v>2.072538860103627E-2</v>
      </c>
      <c r="X162" s="34">
        <f t="shared" si="68"/>
        <v>1</v>
      </c>
    </row>
    <row r="163" spans="4:24" x14ac:dyDescent="0.25">
      <c r="D163" s="5" t="s">
        <v>729</v>
      </c>
      <c r="E163" s="34">
        <f t="shared" ref="E163:J163" si="69">E157/$J157</f>
        <v>0.27883742052679383</v>
      </c>
      <c r="F163" s="34">
        <f t="shared" si="69"/>
        <v>0.23160762942779292</v>
      </c>
      <c r="G163" s="34">
        <f t="shared" si="69"/>
        <v>0.24432334241598547</v>
      </c>
      <c r="H163" s="34">
        <f t="shared" si="69"/>
        <v>0.17347865576748411</v>
      </c>
      <c r="I163" s="34">
        <f t="shared" si="69"/>
        <v>7.1752951861943692E-2</v>
      </c>
      <c r="J163" s="34">
        <f t="shared" si="69"/>
        <v>1</v>
      </c>
      <c r="K163" s="5"/>
      <c r="L163" s="142"/>
      <c r="M163" s="142"/>
      <c r="N163" s="142"/>
      <c r="O163" s="142"/>
      <c r="P163" s="142"/>
      <c r="Q163" s="142"/>
      <c r="R163" s="5" t="s">
        <v>729</v>
      </c>
      <c r="S163" s="34">
        <f t="shared" ref="S163:X163" si="70">S157/$J157</f>
        <v>0.28792007266121705</v>
      </c>
      <c r="T163" s="34">
        <f t="shared" si="70"/>
        <v>0.18346957311534967</v>
      </c>
      <c r="U163" s="34">
        <f t="shared" si="70"/>
        <v>0.23796548592188918</v>
      </c>
      <c r="V163" s="34">
        <f t="shared" si="70"/>
        <v>0.21889191643960038</v>
      </c>
      <c r="W163" s="34">
        <f t="shared" si="70"/>
        <v>7.1752951861943692E-2</v>
      </c>
      <c r="X163" s="34">
        <f t="shared" si="70"/>
        <v>1</v>
      </c>
    </row>
    <row r="164" spans="4:24" x14ac:dyDescent="0.25">
      <c r="F164" s="5"/>
      <c r="R164" s="5"/>
      <c r="S164" s="5"/>
      <c r="T164" s="5"/>
    </row>
    <row r="165" spans="4:24" x14ac:dyDescent="0.25">
      <c r="F165" s="5"/>
      <c r="R165" s="5"/>
      <c r="S165" s="5"/>
      <c r="T165" s="5"/>
    </row>
    <row r="166" spans="4:24" x14ac:dyDescent="0.25">
      <c r="F166" s="5"/>
      <c r="R166" s="5"/>
      <c r="S166" s="5"/>
      <c r="T166" s="5"/>
    </row>
    <row r="167" spans="4:24" x14ac:dyDescent="0.25">
      <c r="D167" s="5" t="s">
        <v>480</v>
      </c>
      <c r="E167" s="5" t="s">
        <v>451</v>
      </c>
      <c r="F167" t="s">
        <v>452</v>
      </c>
      <c r="G167" t="s">
        <v>454</v>
      </c>
      <c r="H167" t="s">
        <v>455</v>
      </c>
      <c r="I167" t="s">
        <v>436</v>
      </c>
      <c r="J167" t="s">
        <v>473</v>
      </c>
      <c r="K167" s="5"/>
      <c r="L167" s="5"/>
      <c r="M167" s="5"/>
      <c r="R167" s="5" t="s">
        <v>480</v>
      </c>
      <c r="S167" s="5" t="s">
        <v>451</v>
      </c>
      <c r="T167" t="s">
        <v>452</v>
      </c>
      <c r="U167" t="s">
        <v>454</v>
      </c>
      <c r="V167" t="s">
        <v>455</v>
      </c>
      <c r="W167" t="s">
        <v>436</v>
      </c>
      <c r="X167" t="s">
        <v>473</v>
      </c>
    </row>
    <row r="168" spans="4:24" x14ac:dyDescent="0.25">
      <c r="D168" s="5" t="s">
        <v>723</v>
      </c>
      <c r="E168">
        <v>88</v>
      </c>
      <c r="F168">
        <v>6</v>
      </c>
      <c r="G168">
        <v>3</v>
      </c>
      <c r="H168">
        <v>0</v>
      </c>
      <c r="I168">
        <v>2</v>
      </c>
      <c r="J168">
        <v>99</v>
      </c>
      <c r="K168" s="5"/>
      <c r="L168" s="143"/>
      <c r="M168" s="143"/>
      <c r="N168" s="143"/>
      <c r="O168" s="143"/>
      <c r="P168" s="143"/>
      <c r="Q168">
        <v>0</v>
      </c>
      <c r="R168" s="5" t="s">
        <v>723</v>
      </c>
      <c r="S168">
        <v>88</v>
      </c>
      <c r="T168">
        <v>4</v>
      </c>
      <c r="U168">
        <v>5</v>
      </c>
      <c r="V168">
        <v>0</v>
      </c>
      <c r="W168">
        <v>2</v>
      </c>
      <c r="X168">
        <v>99</v>
      </c>
    </row>
    <row r="169" spans="4:24" x14ac:dyDescent="0.25">
      <c r="D169" s="5" t="s">
        <v>481</v>
      </c>
      <c r="E169">
        <v>178</v>
      </c>
      <c r="F169">
        <v>23</v>
      </c>
      <c r="G169">
        <v>16</v>
      </c>
      <c r="H169">
        <v>9</v>
      </c>
      <c r="I169">
        <v>2</v>
      </c>
      <c r="J169">
        <v>228</v>
      </c>
      <c r="K169" s="5"/>
      <c r="L169" s="143"/>
      <c r="M169" s="143"/>
      <c r="N169" s="143"/>
      <c r="O169" s="143"/>
      <c r="P169" s="143"/>
      <c r="Q169">
        <v>1</v>
      </c>
      <c r="R169" s="5" t="s">
        <v>481</v>
      </c>
      <c r="S169">
        <v>179</v>
      </c>
      <c r="T169">
        <v>19</v>
      </c>
      <c r="U169">
        <v>16</v>
      </c>
      <c r="V169">
        <v>12</v>
      </c>
      <c r="W169">
        <v>2</v>
      </c>
      <c r="X169">
        <v>228</v>
      </c>
    </row>
    <row r="170" spans="4:24" x14ac:dyDescent="0.25">
      <c r="D170" s="5" t="s">
        <v>482</v>
      </c>
      <c r="E170">
        <v>61</v>
      </c>
      <c r="F170">
        <v>24</v>
      </c>
      <c r="G170">
        <v>21</v>
      </c>
      <c r="H170">
        <v>22</v>
      </c>
      <c r="I170">
        <v>1</v>
      </c>
      <c r="J170">
        <v>129</v>
      </c>
      <c r="K170" s="5"/>
      <c r="L170" s="143"/>
      <c r="M170" s="143"/>
      <c r="N170" s="143"/>
      <c r="O170" s="143"/>
      <c r="P170" s="143"/>
      <c r="Q170">
        <v>2</v>
      </c>
      <c r="R170" s="5" t="s">
        <v>482</v>
      </c>
      <c r="S170">
        <v>61</v>
      </c>
      <c r="T170">
        <v>20</v>
      </c>
      <c r="U170">
        <v>18</v>
      </c>
      <c r="V170">
        <v>29</v>
      </c>
      <c r="W170">
        <v>1</v>
      </c>
      <c r="X170">
        <v>129</v>
      </c>
    </row>
    <row r="171" spans="4:24" x14ac:dyDescent="0.25">
      <c r="D171" s="5" t="s">
        <v>483</v>
      </c>
      <c r="E171">
        <v>66</v>
      </c>
      <c r="F171">
        <v>42</v>
      </c>
      <c r="G171">
        <v>41</v>
      </c>
      <c r="H171">
        <v>40</v>
      </c>
      <c r="I171">
        <v>4</v>
      </c>
      <c r="J171">
        <v>193</v>
      </c>
      <c r="K171" s="5"/>
      <c r="L171" s="143"/>
      <c r="M171" s="143"/>
      <c r="N171" s="143"/>
      <c r="O171" s="143"/>
      <c r="P171" s="143"/>
      <c r="Q171">
        <v>3</v>
      </c>
      <c r="R171" s="5" t="s">
        <v>483</v>
      </c>
      <c r="S171">
        <v>67</v>
      </c>
      <c r="T171">
        <v>38</v>
      </c>
      <c r="U171">
        <v>35</v>
      </c>
      <c r="V171">
        <v>49</v>
      </c>
      <c r="W171">
        <v>4</v>
      </c>
      <c r="X171">
        <v>193</v>
      </c>
    </row>
    <row r="172" spans="4:24" x14ac:dyDescent="0.25">
      <c r="D172" s="5" t="s">
        <v>484</v>
      </c>
      <c r="E172">
        <v>14</v>
      </c>
      <c r="F172">
        <v>13</v>
      </c>
      <c r="G172">
        <v>17</v>
      </c>
      <c r="H172">
        <v>11</v>
      </c>
      <c r="I172">
        <v>2</v>
      </c>
      <c r="J172">
        <v>57</v>
      </c>
      <c r="K172" s="5"/>
      <c r="L172" s="143"/>
      <c r="M172" s="143"/>
      <c r="N172" s="143"/>
      <c r="O172" s="143"/>
      <c r="P172" s="143"/>
      <c r="Q172">
        <v>4</v>
      </c>
      <c r="R172" s="5" t="s">
        <v>484</v>
      </c>
      <c r="S172">
        <v>14</v>
      </c>
      <c r="T172">
        <v>11</v>
      </c>
      <c r="U172">
        <v>17</v>
      </c>
      <c r="V172">
        <v>13</v>
      </c>
      <c r="W172">
        <v>2</v>
      </c>
      <c r="X172">
        <v>57</v>
      </c>
    </row>
    <row r="173" spans="4:24" x14ac:dyDescent="0.25">
      <c r="D173" s="5" t="s">
        <v>485</v>
      </c>
      <c r="E173">
        <v>65</v>
      </c>
      <c r="F173">
        <v>49</v>
      </c>
      <c r="G173">
        <v>51</v>
      </c>
      <c r="H173">
        <v>37</v>
      </c>
      <c r="I173">
        <v>2</v>
      </c>
      <c r="J173">
        <v>204</v>
      </c>
      <c r="K173" s="5"/>
      <c r="L173" s="143"/>
      <c r="M173" s="143"/>
      <c r="N173" s="143"/>
      <c r="O173" s="143"/>
      <c r="P173" s="143"/>
      <c r="Q173">
        <v>5</v>
      </c>
      <c r="R173" s="5" t="s">
        <v>485</v>
      </c>
      <c r="S173">
        <v>65</v>
      </c>
      <c r="T173">
        <v>39</v>
      </c>
      <c r="U173">
        <v>51</v>
      </c>
      <c r="V173">
        <v>47</v>
      </c>
      <c r="W173">
        <v>2</v>
      </c>
      <c r="X173">
        <v>204</v>
      </c>
    </row>
    <row r="174" spans="4:24" x14ac:dyDescent="0.25">
      <c r="D174" s="5" t="s">
        <v>486</v>
      </c>
      <c r="E174">
        <v>73</v>
      </c>
      <c r="F174">
        <v>59</v>
      </c>
      <c r="G174">
        <v>66</v>
      </c>
      <c r="H174">
        <v>45</v>
      </c>
      <c r="I174">
        <v>13</v>
      </c>
      <c r="J174">
        <v>256</v>
      </c>
      <c r="K174" s="5"/>
      <c r="L174" s="143"/>
      <c r="M174" s="143"/>
      <c r="N174" s="143"/>
      <c r="O174" s="143"/>
      <c r="P174" s="143"/>
      <c r="Q174">
        <v>6</v>
      </c>
      <c r="R174" s="5" t="s">
        <v>486</v>
      </c>
      <c r="S174">
        <v>75</v>
      </c>
      <c r="T174">
        <v>50</v>
      </c>
      <c r="U174">
        <v>59</v>
      </c>
      <c r="V174">
        <v>59</v>
      </c>
      <c r="W174">
        <v>13</v>
      </c>
      <c r="X174">
        <v>256</v>
      </c>
    </row>
    <row r="175" spans="4:24" x14ac:dyDescent="0.25">
      <c r="D175" s="5" t="s">
        <v>487</v>
      </c>
      <c r="E175">
        <v>155</v>
      </c>
      <c r="F175">
        <v>134</v>
      </c>
      <c r="G175">
        <v>135</v>
      </c>
      <c r="H175">
        <v>98</v>
      </c>
      <c r="I175">
        <v>62</v>
      </c>
      <c r="J175">
        <v>584</v>
      </c>
      <c r="K175" s="5"/>
      <c r="L175" s="143"/>
      <c r="M175" s="143"/>
      <c r="N175" s="143"/>
      <c r="O175" s="143"/>
      <c r="P175" s="143"/>
      <c r="Q175">
        <v>7</v>
      </c>
      <c r="R175" s="5" t="s">
        <v>487</v>
      </c>
      <c r="S175">
        <v>163</v>
      </c>
      <c r="T175">
        <v>102</v>
      </c>
      <c r="U175">
        <v>135</v>
      </c>
      <c r="V175">
        <v>122</v>
      </c>
      <c r="W175">
        <v>62</v>
      </c>
      <c r="X175">
        <v>584</v>
      </c>
    </row>
    <row r="176" spans="4:24" x14ac:dyDescent="0.25">
      <c r="D176" s="5" t="s">
        <v>473</v>
      </c>
      <c r="E176">
        <v>700</v>
      </c>
      <c r="F176">
        <v>350</v>
      </c>
      <c r="G176">
        <v>350</v>
      </c>
      <c r="H176">
        <v>262</v>
      </c>
      <c r="I176">
        <v>88</v>
      </c>
      <c r="J176">
        <v>1750</v>
      </c>
      <c r="K176" s="5"/>
      <c r="L176" s="143"/>
      <c r="M176" s="143"/>
      <c r="N176" s="143"/>
      <c r="O176" s="143"/>
      <c r="P176" s="143"/>
      <c r="Q176">
        <v>8</v>
      </c>
      <c r="R176" s="5" t="s">
        <v>473</v>
      </c>
      <c r="S176">
        <v>712</v>
      </c>
      <c r="T176">
        <v>283</v>
      </c>
      <c r="U176">
        <v>336</v>
      </c>
      <c r="V176">
        <v>331</v>
      </c>
      <c r="W176">
        <v>88</v>
      </c>
      <c r="X176">
        <v>1750</v>
      </c>
    </row>
    <row r="177" spans="4:16" x14ac:dyDescent="0.25">
      <c r="K177" s="5"/>
      <c r="L177" s="143"/>
      <c r="M177" s="143"/>
      <c r="N177" s="143"/>
      <c r="O177" s="143"/>
      <c r="P177" s="143"/>
    </row>
    <row r="178" spans="4:16" x14ac:dyDescent="0.25">
      <c r="F178" s="5"/>
      <c r="G178" s="5"/>
      <c r="H178" s="5"/>
    </row>
    <row r="183" spans="4:16" x14ac:dyDescent="0.25">
      <c r="D183" s="5" t="s">
        <v>730</v>
      </c>
      <c r="E183" s="5" t="s">
        <v>481</v>
      </c>
      <c r="F183" t="s">
        <v>482</v>
      </c>
      <c r="G183" t="s">
        <v>483</v>
      </c>
      <c r="H183" t="s">
        <v>484</v>
      </c>
      <c r="I183" t="s">
        <v>485</v>
      </c>
      <c r="J183" t="s">
        <v>486</v>
      </c>
      <c r="K183" t="s">
        <v>487</v>
      </c>
      <c r="L183" t="s">
        <v>389</v>
      </c>
    </row>
    <row r="184" spans="4:16" x14ac:dyDescent="0.25">
      <c r="D184" s="5" t="s">
        <v>731</v>
      </c>
      <c r="E184" s="5">
        <v>41</v>
      </c>
      <c r="F184">
        <v>93</v>
      </c>
      <c r="G184">
        <v>52</v>
      </c>
      <c r="H184">
        <v>77</v>
      </c>
      <c r="I184">
        <v>100</v>
      </c>
      <c r="J184">
        <v>97</v>
      </c>
      <c r="K184">
        <v>245</v>
      </c>
      <c r="L184">
        <v>705</v>
      </c>
    </row>
    <row r="185" spans="4:16" x14ac:dyDescent="0.25">
      <c r="D185" s="5" t="s">
        <v>732</v>
      </c>
      <c r="E185" s="5">
        <v>40</v>
      </c>
      <c r="F185">
        <v>91</v>
      </c>
      <c r="G185">
        <v>52</v>
      </c>
      <c r="H185">
        <v>76</v>
      </c>
      <c r="I185">
        <v>99</v>
      </c>
      <c r="J185">
        <v>95</v>
      </c>
      <c r="K185">
        <v>245</v>
      </c>
      <c r="L185">
        <v>698</v>
      </c>
    </row>
    <row r="186" spans="4:16" x14ac:dyDescent="0.25">
      <c r="D186" s="5" t="s">
        <v>733</v>
      </c>
      <c r="E186" s="5">
        <v>18</v>
      </c>
      <c r="F186">
        <v>44</v>
      </c>
      <c r="G186">
        <v>25</v>
      </c>
      <c r="H186">
        <v>40</v>
      </c>
      <c r="I186">
        <v>49</v>
      </c>
      <c r="J186">
        <v>49</v>
      </c>
      <c r="K186">
        <v>122</v>
      </c>
      <c r="L186">
        <v>347</v>
      </c>
    </row>
    <row r="187" spans="4:16" x14ac:dyDescent="0.25">
      <c r="D187" s="5" t="s">
        <v>734</v>
      </c>
      <c r="E187" s="5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4:16" x14ac:dyDescent="0.25">
      <c r="D188" s="5" t="s">
        <v>389</v>
      </c>
      <c r="E188" s="5">
        <v>99</v>
      </c>
      <c r="F188">
        <v>228</v>
      </c>
      <c r="G188">
        <v>129</v>
      </c>
      <c r="H188">
        <v>193</v>
      </c>
      <c r="I188">
        <v>248</v>
      </c>
      <c r="J188">
        <v>241</v>
      </c>
      <c r="K188">
        <v>612</v>
      </c>
      <c r="L188">
        <v>1750</v>
      </c>
    </row>
    <row r="191" spans="4:16" x14ac:dyDescent="0.25">
      <c r="D191"/>
      <c r="E191"/>
    </row>
    <row r="192" spans="4:16" x14ac:dyDescent="0.25">
      <c r="D192"/>
      <c r="E192" s="5" t="s">
        <v>481</v>
      </c>
      <c r="F192" t="s">
        <v>482</v>
      </c>
      <c r="G192" t="s">
        <v>483</v>
      </c>
      <c r="H192" t="s">
        <v>484</v>
      </c>
      <c r="I192" t="s">
        <v>485</v>
      </c>
      <c r="J192" t="s">
        <v>486</v>
      </c>
      <c r="K192" t="s">
        <v>487</v>
      </c>
      <c r="L192" t="s">
        <v>389</v>
      </c>
    </row>
    <row r="193" spans="4:12" x14ac:dyDescent="0.25">
      <c r="D193" s="5" t="s">
        <v>731</v>
      </c>
      <c r="E193" s="34">
        <f>E184/$L184</f>
        <v>5.8156028368794327E-2</v>
      </c>
      <c r="F193" s="34">
        <f t="shared" ref="F193:L193" si="71">F184/$L184</f>
        <v>0.13191489361702127</v>
      </c>
      <c r="G193" s="34">
        <f t="shared" si="71"/>
        <v>7.3758865248226946E-2</v>
      </c>
      <c r="H193" s="34">
        <f t="shared" si="71"/>
        <v>0.10921985815602837</v>
      </c>
      <c r="I193" s="34">
        <f t="shared" si="71"/>
        <v>0.14184397163120568</v>
      </c>
      <c r="J193" s="34">
        <f t="shared" si="71"/>
        <v>0.13758865248226951</v>
      </c>
      <c r="K193" s="34">
        <f t="shared" si="71"/>
        <v>0.3475177304964539</v>
      </c>
      <c r="L193" s="34">
        <f t="shared" si="71"/>
        <v>1</v>
      </c>
    </row>
    <row r="194" spans="4:12" x14ac:dyDescent="0.25">
      <c r="D194" s="5" t="s">
        <v>732</v>
      </c>
      <c r="E194" s="34">
        <f>E185/$L185</f>
        <v>5.730659025787966E-2</v>
      </c>
      <c r="F194" s="34">
        <f t="shared" ref="F194:L194" si="72">F185/$L185</f>
        <v>0.13037249283667621</v>
      </c>
      <c r="G194" s="34">
        <f t="shared" si="72"/>
        <v>7.4498567335243557E-2</v>
      </c>
      <c r="H194" s="34">
        <f t="shared" si="72"/>
        <v>0.10888252148997135</v>
      </c>
      <c r="I194" s="34">
        <f t="shared" si="72"/>
        <v>0.14183381088825214</v>
      </c>
      <c r="J194" s="34">
        <f t="shared" si="72"/>
        <v>0.13610315186246419</v>
      </c>
      <c r="K194" s="34">
        <f t="shared" si="72"/>
        <v>0.35100286532951291</v>
      </c>
      <c r="L194" s="34">
        <f t="shared" si="72"/>
        <v>1</v>
      </c>
    </row>
    <row r="195" spans="4:12" x14ac:dyDescent="0.25">
      <c r="D195" s="5" t="s">
        <v>733</v>
      </c>
      <c r="E195" s="34">
        <f t="shared" ref="E195:L195" si="73">E186/$L186</f>
        <v>5.1873198847262249E-2</v>
      </c>
      <c r="F195" s="34">
        <f t="shared" si="73"/>
        <v>0.12680115273775217</v>
      </c>
      <c r="G195" s="34">
        <f t="shared" si="73"/>
        <v>7.2046109510086456E-2</v>
      </c>
      <c r="H195" s="34">
        <f t="shared" si="73"/>
        <v>0.11527377521613832</v>
      </c>
      <c r="I195" s="34">
        <f t="shared" si="73"/>
        <v>0.14121037463976946</v>
      </c>
      <c r="J195" s="34">
        <f t="shared" si="73"/>
        <v>0.14121037463976946</v>
      </c>
      <c r="K195" s="34">
        <f t="shared" si="73"/>
        <v>0.35158501440922191</v>
      </c>
      <c r="L195" s="34">
        <f t="shared" si="73"/>
        <v>1</v>
      </c>
    </row>
    <row r="196" spans="4:12" x14ac:dyDescent="0.25">
      <c r="D196"/>
      <c r="E196"/>
    </row>
    <row r="198" spans="4:12" x14ac:dyDescent="0.25">
      <c r="D198" s="203"/>
      <c r="E198" s="203"/>
      <c r="F198" s="203"/>
      <c r="G198" s="203"/>
    </row>
    <row r="199" spans="4:12" x14ac:dyDescent="0.25">
      <c r="D199"/>
      <c r="E199"/>
    </row>
    <row r="200" spans="4:12" x14ac:dyDescent="0.25">
      <c r="D200" s="34"/>
      <c r="E200" s="34"/>
      <c r="F200" s="34"/>
      <c r="G200" s="34"/>
      <c r="H200" s="34"/>
    </row>
    <row r="201" spans="4:12" x14ac:dyDescent="0.25">
      <c r="D201" s="34"/>
      <c r="E201" s="34"/>
      <c r="F201" s="34"/>
      <c r="G201" s="34"/>
      <c r="H201" s="34"/>
    </row>
    <row r="202" spans="4:12" x14ac:dyDescent="0.25">
      <c r="D202" s="34"/>
      <c r="E202" s="34"/>
      <c r="F202" s="34"/>
      <c r="G202" s="34"/>
      <c r="H202" s="34"/>
    </row>
    <row r="203" spans="4:12" x14ac:dyDescent="0.25">
      <c r="D203" s="34"/>
      <c r="E203" s="34"/>
      <c r="F203" s="34"/>
      <c r="G203" s="34"/>
      <c r="H203" s="34"/>
    </row>
    <row r="204" spans="4:12" x14ac:dyDescent="0.25">
      <c r="D204" s="164"/>
      <c r="E204" s="164"/>
      <c r="F204" s="164"/>
      <c r="G204" s="164"/>
      <c r="H204" s="34"/>
    </row>
  </sheetData>
  <mergeCells count="37">
    <mergeCell ref="D198:G198"/>
    <mergeCell ref="D5:F5"/>
    <mergeCell ref="B75:B79"/>
    <mergeCell ref="D15:E15"/>
    <mergeCell ref="D26:E26"/>
    <mergeCell ref="B28:B32"/>
    <mergeCell ref="D73:H73"/>
    <mergeCell ref="B17:B21"/>
    <mergeCell ref="B104:B107"/>
    <mergeCell ref="B94:B98"/>
    <mergeCell ref="D92:I92"/>
    <mergeCell ref="L4:O4"/>
    <mergeCell ref="L26:M26"/>
    <mergeCell ref="L15:O15"/>
    <mergeCell ref="B84:B86"/>
    <mergeCell ref="B52:B56"/>
    <mergeCell ref="D50:I50"/>
    <mergeCell ref="B62:B65"/>
    <mergeCell ref="D60:G60"/>
    <mergeCell ref="K60:N60"/>
    <mergeCell ref="J17:J21"/>
    <mergeCell ref="L5:O5"/>
    <mergeCell ref="B40:B44"/>
    <mergeCell ref="D38:F38"/>
    <mergeCell ref="J28:J32"/>
    <mergeCell ref="J7:J12"/>
    <mergeCell ref="B7:B12"/>
    <mergeCell ref="R151:W151"/>
    <mergeCell ref="D151:I151"/>
    <mergeCell ref="X23:Y23"/>
    <mergeCell ref="AG23:AH23"/>
    <mergeCell ref="D102:G102"/>
    <mergeCell ref="S26:T26"/>
    <mergeCell ref="U26:V26"/>
    <mergeCell ref="M92:R92"/>
    <mergeCell ref="L73:Q73"/>
    <mergeCell ref="M50:R5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DB5F-1F2E-4A00-A77D-0AFA617924AD}">
  <dimension ref="A1:K170"/>
  <sheetViews>
    <sheetView showGridLines="0" workbookViewId="0">
      <selection activeCell="D21" sqref="D21"/>
    </sheetView>
  </sheetViews>
  <sheetFormatPr baseColWidth="10" defaultColWidth="11.42578125" defaultRowHeight="15" x14ac:dyDescent="0.25"/>
  <cols>
    <col min="1" max="1" width="13" bestFit="1" customWidth="1"/>
    <col min="2" max="2" width="27.7109375" bestFit="1" customWidth="1"/>
    <col min="3" max="3" width="27.28515625" bestFit="1" customWidth="1"/>
    <col min="4" max="4" width="19.42578125" bestFit="1" customWidth="1"/>
    <col min="9" max="9" width="11.42578125" style="5"/>
    <col min="10" max="10" width="15.5703125" style="5" bestFit="1" customWidth="1"/>
    <col min="11" max="11" width="16.7109375" bestFit="1" customWidth="1"/>
  </cols>
  <sheetData>
    <row r="1" spans="1:11" x14ac:dyDescent="0.25">
      <c r="A1" s="137" t="s">
        <v>7</v>
      </c>
      <c r="B1" s="137" t="s">
        <v>91</v>
      </c>
      <c r="C1" s="137" t="s">
        <v>30</v>
      </c>
      <c r="D1" s="137" t="s">
        <v>36</v>
      </c>
      <c r="I1" s="138" t="s">
        <v>8</v>
      </c>
      <c r="J1" s="138" t="s">
        <v>256</v>
      </c>
      <c r="K1" s="139"/>
    </row>
    <row r="2" spans="1:11" x14ac:dyDescent="0.25">
      <c r="A2" t="s">
        <v>488</v>
      </c>
      <c r="B2" t="s">
        <v>489</v>
      </c>
      <c r="C2" t="s">
        <v>489</v>
      </c>
      <c r="D2" s="91">
        <v>42409</v>
      </c>
      <c r="I2" s="140">
        <v>38238353</v>
      </c>
      <c r="J2" s="140">
        <v>1031</v>
      </c>
      <c r="K2" s="139"/>
    </row>
    <row r="3" spans="1:11" x14ac:dyDescent="0.25">
      <c r="A3" t="s">
        <v>488</v>
      </c>
      <c r="B3" t="s">
        <v>489</v>
      </c>
      <c r="C3" t="s">
        <v>489</v>
      </c>
      <c r="D3" s="91">
        <v>42409</v>
      </c>
      <c r="I3" s="140">
        <v>14564698</v>
      </c>
      <c r="J3" s="140">
        <v>979</v>
      </c>
      <c r="K3" s="139"/>
    </row>
    <row r="4" spans="1:11" x14ac:dyDescent="0.25">
      <c r="A4" t="s">
        <v>488</v>
      </c>
      <c r="B4" t="s">
        <v>489</v>
      </c>
      <c r="C4" t="s">
        <v>489</v>
      </c>
      <c r="D4" s="91">
        <v>42409</v>
      </c>
      <c r="I4" s="140">
        <v>21664624</v>
      </c>
      <c r="J4" s="140">
        <v>947</v>
      </c>
      <c r="K4" s="139"/>
    </row>
    <row r="5" spans="1:11" x14ac:dyDescent="0.25">
      <c r="A5" t="s">
        <v>488</v>
      </c>
      <c r="B5" t="s">
        <v>489</v>
      </c>
      <c r="C5" t="s">
        <v>489</v>
      </c>
      <c r="D5" s="91">
        <v>42409</v>
      </c>
      <c r="I5" s="140">
        <v>21283895</v>
      </c>
      <c r="J5" s="140">
        <v>937</v>
      </c>
      <c r="K5" s="139"/>
    </row>
    <row r="6" spans="1:11" x14ac:dyDescent="0.25">
      <c r="A6" t="s">
        <v>488</v>
      </c>
      <c r="B6" t="s">
        <v>489</v>
      </c>
      <c r="C6" t="s">
        <v>489</v>
      </c>
      <c r="D6" s="91">
        <v>42409</v>
      </c>
      <c r="I6" s="140">
        <v>57311113</v>
      </c>
      <c r="J6" s="140">
        <v>925</v>
      </c>
      <c r="K6" s="139"/>
    </row>
    <row r="7" spans="1:11" x14ac:dyDescent="0.25">
      <c r="A7" t="s">
        <v>488</v>
      </c>
      <c r="B7" t="s">
        <v>489</v>
      </c>
      <c r="C7" t="s">
        <v>489</v>
      </c>
      <c r="D7" s="91">
        <v>42409</v>
      </c>
      <c r="I7" s="140">
        <v>33528700</v>
      </c>
      <c r="J7" s="140">
        <v>911</v>
      </c>
      <c r="K7" s="139"/>
    </row>
    <row r="8" spans="1:11" x14ac:dyDescent="0.25">
      <c r="A8" t="s">
        <v>488</v>
      </c>
      <c r="B8" t="s">
        <v>489</v>
      </c>
      <c r="C8" t="s">
        <v>489</v>
      </c>
      <c r="D8" s="91">
        <v>42409</v>
      </c>
      <c r="I8" s="140">
        <v>6709890</v>
      </c>
      <c r="J8" s="140">
        <v>910</v>
      </c>
      <c r="K8" s="139"/>
    </row>
    <row r="9" spans="1:11" x14ac:dyDescent="0.25">
      <c r="A9" t="s">
        <v>488</v>
      </c>
      <c r="B9" t="s">
        <v>489</v>
      </c>
      <c r="C9" t="s">
        <v>489</v>
      </c>
      <c r="D9" s="91">
        <v>42095</v>
      </c>
      <c r="I9" s="140">
        <v>31645241</v>
      </c>
      <c r="J9" s="140">
        <v>900</v>
      </c>
      <c r="K9" s="139"/>
    </row>
    <row r="10" spans="1:11" x14ac:dyDescent="0.25">
      <c r="A10" t="s">
        <v>490</v>
      </c>
      <c r="B10" t="s">
        <v>489</v>
      </c>
      <c r="C10" t="s">
        <v>489</v>
      </c>
      <c r="D10" s="91">
        <v>44559</v>
      </c>
      <c r="I10" s="140">
        <v>46279432</v>
      </c>
      <c r="J10" s="140">
        <v>890</v>
      </c>
      <c r="K10" s="139"/>
    </row>
    <row r="11" spans="1:11" x14ac:dyDescent="0.25">
      <c r="A11" t="s">
        <v>490</v>
      </c>
      <c r="B11" t="s">
        <v>489</v>
      </c>
      <c r="C11" t="s">
        <v>489</v>
      </c>
      <c r="D11" s="91">
        <v>40848</v>
      </c>
      <c r="I11" s="140">
        <v>15383296</v>
      </c>
      <c r="J11" s="140">
        <v>868</v>
      </c>
      <c r="K11" s="139"/>
    </row>
    <row r="12" spans="1:11" x14ac:dyDescent="0.25">
      <c r="A12" t="s">
        <v>490</v>
      </c>
      <c r="B12" t="s">
        <v>489</v>
      </c>
      <c r="C12" t="s">
        <v>489</v>
      </c>
      <c r="D12" s="91">
        <v>36526</v>
      </c>
      <c r="I12" s="140">
        <v>34244995</v>
      </c>
      <c r="J12" s="140">
        <v>791</v>
      </c>
      <c r="K12" s="139"/>
    </row>
    <row r="13" spans="1:11" x14ac:dyDescent="0.25">
      <c r="A13" t="s">
        <v>490</v>
      </c>
      <c r="B13" t="s">
        <v>489</v>
      </c>
      <c r="C13" t="s">
        <v>489</v>
      </c>
      <c r="D13" s="91">
        <v>36526</v>
      </c>
      <c r="I13" s="140">
        <v>21610211</v>
      </c>
      <c r="J13" s="140">
        <v>788</v>
      </c>
      <c r="K13" s="139"/>
    </row>
    <row r="14" spans="1:11" x14ac:dyDescent="0.25">
      <c r="A14" t="s">
        <v>490</v>
      </c>
      <c r="B14" t="s">
        <v>489</v>
      </c>
      <c r="C14" t="s">
        <v>489</v>
      </c>
      <c r="D14" s="91">
        <v>36526</v>
      </c>
      <c r="I14" s="140">
        <v>36449005</v>
      </c>
      <c r="J14" s="140">
        <v>785</v>
      </c>
      <c r="K14" s="139"/>
    </row>
    <row r="15" spans="1:11" x14ac:dyDescent="0.25">
      <c r="A15" t="s">
        <v>490</v>
      </c>
      <c r="B15" t="s">
        <v>489</v>
      </c>
      <c r="C15" t="s">
        <v>489</v>
      </c>
      <c r="D15" s="91">
        <v>36526</v>
      </c>
      <c r="I15" s="140">
        <v>1951589</v>
      </c>
      <c r="J15" s="140">
        <v>749</v>
      </c>
      <c r="K15" s="139"/>
    </row>
    <row r="16" spans="1:11" x14ac:dyDescent="0.25">
      <c r="A16" t="s">
        <v>490</v>
      </c>
      <c r="B16" t="s">
        <v>489</v>
      </c>
      <c r="C16" t="s">
        <v>489</v>
      </c>
      <c r="D16" s="91">
        <v>36526</v>
      </c>
      <c r="I16" s="140">
        <v>36712152</v>
      </c>
      <c r="J16" s="140">
        <v>743</v>
      </c>
      <c r="K16" s="139"/>
    </row>
    <row r="17" spans="1:11" x14ac:dyDescent="0.25">
      <c r="A17" t="s">
        <v>490</v>
      </c>
      <c r="B17" t="s">
        <v>489</v>
      </c>
      <c r="C17" t="s">
        <v>489</v>
      </c>
      <c r="D17" s="91">
        <v>36526</v>
      </c>
      <c r="I17" s="140">
        <v>29166583</v>
      </c>
      <c r="J17" s="140">
        <v>719</v>
      </c>
      <c r="K17" s="139"/>
    </row>
    <row r="18" spans="1:11" x14ac:dyDescent="0.25">
      <c r="A18" t="s">
        <v>490</v>
      </c>
      <c r="B18" t="s">
        <v>489</v>
      </c>
      <c r="C18" t="s">
        <v>489</v>
      </c>
      <c r="D18" s="91">
        <v>36526</v>
      </c>
      <c r="I18" s="140">
        <v>70244806</v>
      </c>
      <c r="J18" s="140">
        <v>657</v>
      </c>
      <c r="K18" s="139"/>
    </row>
    <row r="19" spans="1:11" x14ac:dyDescent="0.25">
      <c r="A19" t="s">
        <v>490</v>
      </c>
      <c r="B19" t="s">
        <v>489</v>
      </c>
      <c r="C19" t="s">
        <v>489</v>
      </c>
      <c r="D19" s="91">
        <v>36526</v>
      </c>
      <c r="I19" s="140">
        <v>72223857</v>
      </c>
      <c r="J19" s="140">
        <v>561</v>
      </c>
      <c r="K19" s="139"/>
    </row>
    <row r="20" spans="1:11" x14ac:dyDescent="0.25">
      <c r="A20" t="s">
        <v>490</v>
      </c>
      <c r="B20" t="s">
        <v>489</v>
      </c>
      <c r="C20" t="s">
        <v>489</v>
      </c>
      <c r="D20" s="91">
        <v>36526</v>
      </c>
      <c r="H20" s="90"/>
      <c r="I20" s="140">
        <v>15218456</v>
      </c>
      <c r="J20" s="140"/>
      <c r="K20" s="139" t="s">
        <v>491</v>
      </c>
    </row>
    <row r="21" spans="1:11" x14ac:dyDescent="0.25">
      <c r="A21" t="s">
        <v>490</v>
      </c>
      <c r="B21" t="s">
        <v>489</v>
      </c>
      <c r="C21" t="s">
        <v>489</v>
      </c>
      <c r="D21" s="91">
        <v>36526</v>
      </c>
    </row>
    <row r="22" spans="1:11" x14ac:dyDescent="0.25">
      <c r="A22" t="s">
        <v>492</v>
      </c>
      <c r="B22" t="s">
        <v>489</v>
      </c>
      <c r="C22" t="s">
        <v>489</v>
      </c>
      <c r="D22" s="91">
        <v>44634</v>
      </c>
    </row>
    <row r="23" spans="1:11" x14ac:dyDescent="0.25">
      <c r="A23" t="s">
        <v>492</v>
      </c>
      <c r="B23" t="s">
        <v>489</v>
      </c>
      <c r="C23" t="s">
        <v>489</v>
      </c>
      <c r="D23" s="91">
        <v>41535</v>
      </c>
    </row>
    <row r="24" spans="1:11" x14ac:dyDescent="0.25">
      <c r="A24" t="s">
        <v>492</v>
      </c>
      <c r="B24" t="s">
        <v>489</v>
      </c>
      <c r="C24" t="s">
        <v>489</v>
      </c>
      <c r="D24" s="91">
        <v>36526</v>
      </c>
    </row>
    <row r="25" spans="1:11" x14ac:dyDescent="0.25">
      <c r="A25" t="s">
        <v>492</v>
      </c>
      <c r="B25" t="s">
        <v>489</v>
      </c>
      <c r="C25" t="s">
        <v>489</v>
      </c>
      <c r="D25" s="91">
        <v>36526</v>
      </c>
    </row>
    <row r="26" spans="1:11" x14ac:dyDescent="0.25">
      <c r="A26" t="s">
        <v>492</v>
      </c>
      <c r="B26" t="s">
        <v>489</v>
      </c>
      <c r="C26" t="s">
        <v>489</v>
      </c>
      <c r="D26" s="91">
        <v>36526</v>
      </c>
    </row>
    <row r="27" spans="1:11" x14ac:dyDescent="0.25">
      <c r="A27" t="s">
        <v>492</v>
      </c>
      <c r="B27" t="s">
        <v>489</v>
      </c>
      <c r="C27" t="s">
        <v>489</v>
      </c>
      <c r="D27" s="91">
        <v>36526</v>
      </c>
    </row>
    <row r="28" spans="1:11" x14ac:dyDescent="0.25">
      <c r="A28" t="s">
        <v>492</v>
      </c>
      <c r="B28" t="s">
        <v>489</v>
      </c>
      <c r="C28" t="s">
        <v>489</v>
      </c>
      <c r="D28" s="91">
        <v>36526</v>
      </c>
    </row>
    <row r="29" spans="1:11" x14ac:dyDescent="0.25">
      <c r="A29" t="s">
        <v>492</v>
      </c>
      <c r="B29" t="s">
        <v>489</v>
      </c>
      <c r="C29" t="s">
        <v>489</v>
      </c>
      <c r="D29" s="91">
        <v>36526</v>
      </c>
    </row>
    <row r="30" spans="1:11" x14ac:dyDescent="0.25">
      <c r="A30" t="s">
        <v>492</v>
      </c>
      <c r="B30" t="s">
        <v>489</v>
      </c>
      <c r="C30" t="s">
        <v>489</v>
      </c>
      <c r="D30" s="91">
        <v>36526</v>
      </c>
    </row>
    <row r="31" spans="1:11" x14ac:dyDescent="0.25">
      <c r="A31" t="s">
        <v>493</v>
      </c>
      <c r="B31" t="s">
        <v>494</v>
      </c>
      <c r="C31" t="s">
        <v>494</v>
      </c>
      <c r="D31" t="s">
        <v>495</v>
      </c>
    </row>
    <row r="32" spans="1:11" x14ac:dyDescent="0.25">
      <c r="A32" t="s">
        <v>496</v>
      </c>
      <c r="B32" t="s">
        <v>489</v>
      </c>
      <c r="C32" t="s">
        <v>489</v>
      </c>
      <c r="D32" s="91">
        <v>44635</v>
      </c>
    </row>
    <row r="33" spans="1:4" x14ac:dyDescent="0.25">
      <c r="A33" t="s">
        <v>496</v>
      </c>
      <c r="B33" t="s">
        <v>489</v>
      </c>
      <c r="C33" t="s">
        <v>489</v>
      </c>
      <c r="D33" s="91">
        <v>41710</v>
      </c>
    </row>
    <row r="34" spans="1:4" x14ac:dyDescent="0.25">
      <c r="A34" t="s">
        <v>496</v>
      </c>
      <c r="B34" t="s">
        <v>489</v>
      </c>
      <c r="C34" t="s">
        <v>489</v>
      </c>
      <c r="D34" s="91">
        <v>41710</v>
      </c>
    </row>
    <row r="35" spans="1:4" x14ac:dyDescent="0.25">
      <c r="A35" t="s">
        <v>496</v>
      </c>
      <c r="B35" t="s">
        <v>489</v>
      </c>
      <c r="C35" t="s">
        <v>489</v>
      </c>
      <c r="D35" s="91">
        <v>36526</v>
      </c>
    </row>
    <row r="36" spans="1:4" x14ac:dyDescent="0.25">
      <c r="A36" t="s">
        <v>496</v>
      </c>
      <c r="B36" t="s">
        <v>489</v>
      </c>
      <c r="C36" t="s">
        <v>489</v>
      </c>
      <c r="D36" s="91">
        <v>36526</v>
      </c>
    </row>
    <row r="37" spans="1:4" x14ac:dyDescent="0.25">
      <c r="A37" t="s">
        <v>496</v>
      </c>
      <c r="B37" t="s">
        <v>489</v>
      </c>
      <c r="C37" t="s">
        <v>489</v>
      </c>
      <c r="D37" s="91">
        <v>36526</v>
      </c>
    </row>
    <row r="38" spans="1:4" x14ac:dyDescent="0.25">
      <c r="A38" t="s">
        <v>496</v>
      </c>
      <c r="B38" t="s">
        <v>489</v>
      </c>
      <c r="C38" t="s">
        <v>489</v>
      </c>
      <c r="D38" s="91">
        <v>36526</v>
      </c>
    </row>
    <row r="39" spans="1:4" x14ac:dyDescent="0.25">
      <c r="A39" t="s">
        <v>496</v>
      </c>
      <c r="B39" t="s">
        <v>489</v>
      </c>
      <c r="C39" t="s">
        <v>489</v>
      </c>
      <c r="D39" s="91">
        <v>36526</v>
      </c>
    </row>
    <row r="40" spans="1:4" x14ac:dyDescent="0.25">
      <c r="A40" t="s">
        <v>496</v>
      </c>
      <c r="B40" t="s">
        <v>489</v>
      </c>
      <c r="C40" t="s">
        <v>489</v>
      </c>
      <c r="D40" s="91">
        <v>36526</v>
      </c>
    </row>
    <row r="41" spans="1:4" x14ac:dyDescent="0.25">
      <c r="A41" t="s">
        <v>496</v>
      </c>
      <c r="B41" t="s">
        <v>489</v>
      </c>
      <c r="C41" t="s">
        <v>489</v>
      </c>
      <c r="D41" s="91">
        <v>36526</v>
      </c>
    </row>
    <row r="42" spans="1:4" x14ac:dyDescent="0.25">
      <c r="A42" t="s">
        <v>497</v>
      </c>
      <c r="B42" t="s">
        <v>489</v>
      </c>
      <c r="C42" t="s">
        <v>489</v>
      </c>
      <c r="D42" s="91">
        <v>42529</v>
      </c>
    </row>
    <row r="43" spans="1:4" x14ac:dyDescent="0.25">
      <c r="A43" t="s">
        <v>497</v>
      </c>
      <c r="B43" t="s">
        <v>489</v>
      </c>
      <c r="C43" t="s">
        <v>489</v>
      </c>
      <c r="D43" s="91">
        <v>42529</v>
      </c>
    </row>
    <row r="44" spans="1:4" x14ac:dyDescent="0.25">
      <c r="A44" t="s">
        <v>497</v>
      </c>
      <c r="B44" t="s">
        <v>489</v>
      </c>
      <c r="C44" t="s">
        <v>489</v>
      </c>
      <c r="D44" s="91">
        <v>42529</v>
      </c>
    </row>
    <row r="45" spans="1:4" x14ac:dyDescent="0.25">
      <c r="A45" t="s">
        <v>497</v>
      </c>
      <c r="B45" t="s">
        <v>489</v>
      </c>
      <c r="C45" t="s">
        <v>489</v>
      </c>
      <c r="D45" s="91">
        <v>42529</v>
      </c>
    </row>
    <row r="46" spans="1:4" x14ac:dyDescent="0.25">
      <c r="A46" t="s">
        <v>497</v>
      </c>
      <c r="B46" t="s">
        <v>489</v>
      </c>
      <c r="C46" t="s">
        <v>489</v>
      </c>
      <c r="D46" s="91">
        <v>42529</v>
      </c>
    </row>
    <row r="47" spans="1:4" x14ac:dyDescent="0.25">
      <c r="A47" t="s">
        <v>497</v>
      </c>
      <c r="B47" t="s">
        <v>489</v>
      </c>
      <c r="C47" t="s">
        <v>489</v>
      </c>
      <c r="D47" s="91">
        <v>42529</v>
      </c>
    </row>
    <row r="48" spans="1:4" x14ac:dyDescent="0.25">
      <c r="A48" t="s">
        <v>497</v>
      </c>
      <c r="B48" t="s">
        <v>489</v>
      </c>
      <c r="C48" t="s">
        <v>489</v>
      </c>
      <c r="D48" s="91">
        <v>42529</v>
      </c>
    </row>
    <row r="49" spans="1:4" x14ac:dyDescent="0.25">
      <c r="A49" t="s">
        <v>497</v>
      </c>
      <c r="B49" t="s">
        <v>489</v>
      </c>
      <c r="C49" t="s">
        <v>489</v>
      </c>
      <c r="D49" s="91">
        <v>42529</v>
      </c>
    </row>
    <row r="50" spans="1:4" x14ac:dyDescent="0.25">
      <c r="A50" t="s">
        <v>497</v>
      </c>
      <c r="B50" t="s">
        <v>489</v>
      </c>
      <c r="C50" t="s">
        <v>489</v>
      </c>
      <c r="D50" s="91">
        <v>42529</v>
      </c>
    </row>
    <row r="51" spans="1:4" x14ac:dyDescent="0.25">
      <c r="A51" t="s">
        <v>497</v>
      </c>
      <c r="B51" t="s">
        <v>489</v>
      </c>
      <c r="C51" t="s">
        <v>489</v>
      </c>
      <c r="D51" s="91">
        <v>42522</v>
      </c>
    </row>
    <row r="52" spans="1:4" x14ac:dyDescent="0.25">
      <c r="A52" t="s">
        <v>498</v>
      </c>
      <c r="B52" t="s">
        <v>489</v>
      </c>
      <c r="C52" t="s">
        <v>489</v>
      </c>
      <c r="D52" s="91">
        <v>44634</v>
      </c>
    </row>
    <row r="53" spans="1:4" x14ac:dyDescent="0.25">
      <c r="A53" t="s">
        <v>498</v>
      </c>
      <c r="B53" t="s">
        <v>489</v>
      </c>
      <c r="C53" t="s">
        <v>489</v>
      </c>
      <c r="D53" s="91">
        <v>42251</v>
      </c>
    </row>
    <row r="54" spans="1:4" x14ac:dyDescent="0.25">
      <c r="A54" t="s">
        <v>498</v>
      </c>
      <c r="B54" t="s">
        <v>489</v>
      </c>
      <c r="C54" t="s">
        <v>489</v>
      </c>
      <c r="D54" s="91">
        <v>36526</v>
      </c>
    </row>
    <row r="55" spans="1:4" x14ac:dyDescent="0.25">
      <c r="A55" t="s">
        <v>498</v>
      </c>
      <c r="B55" t="s">
        <v>489</v>
      </c>
      <c r="C55" t="s">
        <v>489</v>
      </c>
      <c r="D55" s="91">
        <v>36526</v>
      </c>
    </row>
    <row r="56" spans="1:4" x14ac:dyDescent="0.25">
      <c r="A56" t="s">
        <v>498</v>
      </c>
      <c r="B56" t="s">
        <v>489</v>
      </c>
      <c r="C56" t="s">
        <v>489</v>
      </c>
      <c r="D56" s="91">
        <v>36526</v>
      </c>
    </row>
    <row r="57" spans="1:4" x14ac:dyDescent="0.25">
      <c r="A57" t="s">
        <v>498</v>
      </c>
      <c r="B57" t="s">
        <v>489</v>
      </c>
      <c r="C57" t="s">
        <v>489</v>
      </c>
      <c r="D57" s="91">
        <v>36526</v>
      </c>
    </row>
    <row r="58" spans="1:4" x14ac:dyDescent="0.25">
      <c r="A58" t="s">
        <v>498</v>
      </c>
      <c r="B58" t="s">
        <v>489</v>
      </c>
      <c r="C58" t="s">
        <v>489</v>
      </c>
      <c r="D58" s="91">
        <v>36526</v>
      </c>
    </row>
    <row r="59" spans="1:4" x14ac:dyDescent="0.25">
      <c r="A59" t="s">
        <v>498</v>
      </c>
      <c r="B59" t="s">
        <v>489</v>
      </c>
      <c r="C59" t="s">
        <v>489</v>
      </c>
      <c r="D59" s="91">
        <v>36526</v>
      </c>
    </row>
    <row r="60" spans="1:4" x14ac:dyDescent="0.25">
      <c r="A60" t="s">
        <v>498</v>
      </c>
      <c r="B60" t="s">
        <v>489</v>
      </c>
      <c r="C60" t="s">
        <v>489</v>
      </c>
      <c r="D60" s="91">
        <v>36526</v>
      </c>
    </row>
    <row r="61" spans="1:4" x14ac:dyDescent="0.25">
      <c r="A61" t="s">
        <v>498</v>
      </c>
      <c r="B61" t="s">
        <v>489</v>
      </c>
      <c r="C61" t="s">
        <v>489</v>
      </c>
      <c r="D61" s="91">
        <v>36526</v>
      </c>
    </row>
    <row r="62" spans="1:4" x14ac:dyDescent="0.25">
      <c r="A62" t="s">
        <v>498</v>
      </c>
      <c r="B62" t="s">
        <v>489</v>
      </c>
      <c r="C62" t="s">
        <v>489</v>
      </c>
      <c r="D62" s="91">
        <v>36526</v>
      </c>
    </row>
    <row r="63" spans="1:4" x14ac:dyDescent="0.25">
      <c r="A63" t="s">
        <v>499</v>
      </c>
      <c r="B63" t="s">
        <v>489</v>
      </c>
      <c r="C63" t="s">
        <v>489</v>
      </c>
      <c r="D63" s="91">
        <v>44635</v>
      </c>
    </row>
    <row r="64" spans="1:4" x14ac:dyDescent="0.25">
      <c r="A64" t="s">
        <v>499</v>
      </c>
      <c r="B64" t="s">
        <v>489</v>
      </c>
      <c r="C64" t="s">
        <v>489</v>
      </c>
      <c r="D64" s="91">
        <v>42257</v>
      </c>
    </row>
    <row r="65" spans="1:9" x14ac:dyDescent="0.25">
      <c r="A65" t="s">
        <v>499</v>
      </c>
      <c r="B65" t="s">
        <v>489</v>
      </c>
      <c r="C65" t="s">
        <v>489</v>
      </c>
      <c r="D65" s="91">
        <v>36526</v>
      </c>
    </row>
    <row r="66" spans="1:9" x14ac:dyDescent="0.25">
      <c r="A66" t="s">
        <v>499</v>
      </c>
      <c r="B66" t="s">
        <v>489</v>
      </c>
      <c r="C66" t="s">
        <v>489</v>
      </c>
      <c r="D66" s="91">
        <v>36526</v>
      </c>
    </row>
    <row r="67" spans="1:9" x14ac:dyDescent="0.25">
      <c r="A67" t="s">
        <v>499</v>
      </c>
      <c r="B67" t="s">
        <v>489</v>
      </c>
      <c r="C67" t="s">
        <v>489</v>
      </c>
      <c r="D67" s="91">
        <v>36526</v>
      </c>
    </row>
    <row r="68" spans="1:9" x14ac:dyDescent="0.25">
      <c r="A68" t="s">
        <v>499</v>
      </c>
      <c r="B68" t="s">
        <v>489</v>
      </c>
      <c r="C68" t="s">
        <v>489</v>
      </c>
      <c r="D68" s="91">
        <v>36526</v>
      </c>
    </row>
    <row r="69" spans="1:9" x14ac:dyDescent="0.25">
      <c r="A69" t="s">
        <v>499</v>
      </c>
      <c r="B69" t="s">
        <v>489</v>
      </c>
      <c r="C69" t="s">
        <v>489</v>
      </c>
      <c r="D69" s="91">
        <v>36526</v>
      </c>
    </row>
    <row r="70" spans="1:9" x14ac:dyDescent="0.25">
      <c r="A70" t="s">
        <v>499</v>
      </c>
      <c r="B70" t="s">
        <v>489</v>
      </c>
      <c r="C70" t="s">
        <v>489</v>
      </c>
      <c r="D70" s="91">
        <v>36526</v>
      </c>
    </row>
    <row r="71" spans="1:9" x14ac:dyDescent="0.25">
      <c r="A71" t="s">
        <v>499</v>
      </c>
      <c r="B71" t="s">
        <v>489</v>
      </c>
      <c r="C71" t="s">
        <v>489</v>
      </c>
      <c r="D71" s="91">
        <v>36526</v>
      </c>
    </row>
    <row r="72" spans="1:9" x14ac:dyDescent="0.25">
      <c r="A72" t="s">
        <v>500</v>
      </c>
      <c r="B72" t="s">
        <v>489</v>
      </c>
      <c r="C72" t="s">
        <v>489</v>
      </c>
      <c r="D72" s="91">
        <v>44208</v>
      </c>
    </row>
    <row r="73" spans="1:9" x14ac:dyDescent="0.25">
      <c r="A73" t="s">
        <v>500</v>
      </c>
      <c r="B73" t="s">
        <v>489</v>
      </c>
      <c r="C73" t="s">
        <v>489</v>
      </c>
      <c r="D73" s="91">
        <v>44208</v>
      </c>
    </row>
    <row r="74" spans="1:9" x14ac:dyDescent="0.25">
      <c r="A74" t="s">
        <v>500</v>
      </c>
      <c r="B74" t="s">
        <v>489</v>
      </c>
      <c r="C74" t="s">
        <v>489</v>
      </c>
      <c r="D74" s="91">
        <v>44197</v>
      </c>
    </row>
    <row r="75" spans="1:9" x14ac:dyDescent="0.25">
      <c r="A75" t="s">
        <v>500</v>
      </c>
      <c r="B75" t="s">
        <v>501</v>
      </c>
      <c r="C75" t="s">
        <v>501</v>
      </c>
      <c r="D75" s="91">
        <v>43511</v>
      </c>
      <c r="I75" s="5" t="s">
        <v>500</v>
      </c>
    </row>
    <row r="76" spans="1:9" x14ac:dyDescent="0.25">
      <c r="A76" t="s">
        <v>500</v>
      </c>
      <c r="B76" t="s">
        <v>501</v>
      </c>
      <c r="C76" t="s">
        <v>501</v>
      </c>
      <c r="D76" s="91">
        <v>43511</v>
      </c>
      <c r="I76" s="5" t="s">
        <v>502</v>
      </c>
    </row>
    <row r="77" spans="1:9" x14ac:dyDescent="0.25">
      <c r="A77" t="s">
        <v>500</v>
      </c>
      <c r="B77" t="s">
        <v>503</v>
      </c>
      <c r="C77" t="s">
        <v>504</v>
      </c>
      <c r="D77" s="91">
        <v>43311</v>
      </c>
      <c r="I77" s="5" t="s">
        <v>505</v>
      </c>
    </row>
    <row r="78" spans="1:9" x14ac:dyDescent="0.25">
      <c r="A78" t="s">
        <v>500</v>
      </c>
      <c r="B78" t="s">
        <v>503</v>
      </c>
      <c r="C78" t="s">
        <v>504</v>
      </c>
      <c r="D78" s="91">
        <v>42724</v>
      </c>
    </row>
    <row r="79" spans="1:9" x14ac:dyDescent="0.25">
      <c r="A79" t="s">
        <v>500</v>
      </c>
      <c r="B79" t="s">
        <v>503</v>
      </c>
      <c r="C79" t="s">
        <v>504</v>
      </c>
      <c r="D79" s="91">
        <v>42724</v>
      </c>
    </row>
    <row r="80" spans="1:9" x14ac:dyDescent="0.25">
      <c r="A80" t="s">
        <v>506</v>
      </c>
      <c r="B80" t="s">
        <v>489</v>
      </c>
      <c r="C80" t="s">
        <v>489</v>
      </c>
      <c r="D80" s="91">
        <v>42867</v>
      </c>
    </row>
    <row r="81" spans="1:4" x14ac:dyDescent="0.25">
      <c r="A81" t="s">
        <v>506</v>
      </c>
      <c r="B81" t="s">
        <v>489</v>
      </c>
      <c r="C81" t="s">
        <v>489</v>
      </c>
      <c r="D81" s="91">
        <v>42867</v>
      </c>
    </row>
    <row r="82" spans="1:4" x14ac:dyDescent="0.25">
      <c r="A82" t="s">
        <v>506</v>
      </c>
      <c r="B82" t="s">
        <v>489</v>
      </c>
      <c r="C82" t="s">
        <v>489</v>
      </c>
      <c r="D82" s="91">
        <v>42867</v>
      </c>
    </row>
    <row r="83" spans="1:4" x14ac:dyDescent="0.25">
      <c r="A83" t="s">
        <v>506</v>
      </c>
      <c r="B83" t="s">
        <v>489</v>
      </c>
      <c r="C83" t="s">
        <v>489</v>
      </c>
      <c r="D83" s="91">
        <v>42867</v>
      </c>
    </row>
    <row r="84" spans="1:4" x14ac:dyDescent="0.25">
      <c r="A84" t="s">
        <v>506</v>
      </c>
      <c r="B84" t="s">
        <v>489</v>
      </c>
      <c r="C84" t="s">
        <v>489</v>
      </c>
      <c r="D84" s="91">
        <v>42867</v>
      </c>
    </row>
    <row r="85" spans="1:4" x14ac:dyDescent="0.25">
      <c r="A85" t="s">
        <v>506</v>
      </c>
      <c r="B85" t="s">
        <v>489</v>
      </c>
      <c r="C85" t="s">
        <v>489</v>
      </c>
      <c r="D85" s="91">
        <v>42867</v>
      </c>
    </row>
    <row r="86" spans="1:4" x14ac:dyDescent="0.25">
      <c r="A86" t="s">
        <v>506</v>
      </c>
      <c r="B86" t="s">
        <v>489</v>
      </c>
      <c r="C86" t="s">
        <v>489</v>
      </c>
      <c r="D86" s="91">
        <v>42867</v>
      </c>
    </row>
    <row r="87" spans="1:4" x14ac:dyDescent="0.25">
      <c r="A87" t="s">
        <v>506</v>
      </c>
      <c r="B87" t="s">
        <v>489</v>
      </c>
      <c r="C87" t="s">
        <v>489</v>
      </c>
      <c r="D87" s="91">
        <v>42867</v>
      </c>
    </row>
    <row r="88" spans="1:4" x14ac:dyDescent="0.25">
      <c r="A88" t="s">
        <v>506</v>
      </c>
      <c r="B88" t="s">
        <v>489</v>
      </c>
      <c r="C88" t="s">
        <v>489</v>
      </c>
      <c r="D88" s="91">
        <v>42865</v>
      </c>
    </row>
    <row r="89" spans="1:4" x14ac:dyDescent="0.25">
      <c r="A89" t="s">
        <v>502</v>
      </c>
      <c r="B89" t="s">
        <v>489</v>
      </c>
      <c r="C89" t="s">
        <v>489</v>
      </c>
      <c r="D89" s="91">
        <v>43164</v>
      </c>
    </row>
    <row r="90" spans="1:4" x14ac:dyDescent="0.25">
      <c r="A90" t="s">
        <v>502</v>
      </c>
      <c r="B90" t="s">
        <v>489</v>
      </c>
      <c r="C90" t="s">
        <v>489</v>
      </c>
      <c r="D90" s="91">
        <v>43164</v>
      </c>
    </row>
    <row r="91" spans="1:4" x14ac:dyDescent="0.25">
      <c r="A91" t="s">
        <v>502</v>
      </c>
      <c r="B91" t="s">
        <v>489</v>
      </c>
      <c r="C91" t="s">
        <v>489</v>
      </c>
      <c r="D91" s="91">
        <v>43164</v>
      </c>
    </row>
    <row r="92" spans="1:4" x14ac:dyDescent="0.25">
      <c r="A92" t="s">
        <v>502</v>
      </c>
      <c r="B92" t="s">
        <v>489</v>
      </c>
      <c r="C92" t="s">
        <v>489</v>
      </c>
      <c r="D92" s="91">
        <v>43164</v>
      </c>
    </row>
    <row r="93" spans="1:4" x14ac:dyDescent="0.25">
      <c r="A93" t="s">
        <v>502</v>
      </c>
      <c r="B93" t="s">
        <v>489</v>
      </c>
      <c r="C93" t="s">
        <v>489</v>
      </c>
      <c r="D93" s="91">
        <v>43164</v>
      </c>
    </row>
    <row r="94" spans="1:4" x14ac:dyDescent="0.25">
      <c r="A94" t="s">
        <v>502</v>
      </c>
      <c r="B94" t="s">
        <v>489</v>
      </c>
      <c r="C94" t="s">
        <v>489</v>
      </c>
      <c r="D94" s="91">
        <v>43164</v>
      </c>
    </row>
    <row r="95" spans="1:4" x14ac:dyDescent="0.25">
      <c r="A95" t="s">
        <v>502</v>
      </c>
      <c r="B95" t="s">
        <v>489</v>
      </c>
      <c r="C95" t="s">
        <v>489</v>
      </c>
      <c r="D95" s="91">
        <v>43164</v>
      </c>
    </row>
    <row r="96" spans="1:4" x14ac:dyDescent="0.25">
      <c r="A96" t="s">
        <v>502</v>
      </c>
      <c r="B96" t="s">
        <v>489</v>
      </c>
      <c r="C96" t="s">
        <v>489</v>
      </c>
      <c r="D96" s="91">
        <v>43164</v>
      </c>
    </row>
    <row r="97" spans="1:4" x14ac:dyDescent="0.25">
      <c r="A97" t="s">
        <v>502</v>
      </c>
      <c r="B97" t="s">
        <v>489</v>
      </c>
      <c r="C97" t="s">
        <v>489</v>
      </c>
      <c r="D97" s="91">
        <v>43160</v>
      </c>
    </row>
    <row r="98" spans="1:4" x14ac:dyDescent="0.25">
      <c r="A98" t="s">
        <v>502</v>
      </c>
      <c r="B98" t="s">
        <v>489</v>
      </c>
      <c r="C98" t="s">
        <v>489</v>
      </c>
      <c r="D98" s="91">
        <v>43160</v>
      </c>
    </row>
    <row r="99" spans="1:4" x14ac:dyDescent="0.25">
      <c r="A99" t="s">
        <v>502</v>
      </c>
      <c r="B99" t="s">
        <v>489</v>
      </c>
      <c r="C99" t="s">
        <v>489</v>
      </c>
      <c r="D99" s="91">
        <v>43160</v>
      </c>
    </row>
    <row r="100" spans="1:4" x14ac:dyDescent="0.25">
      <c r="A100" t="s">
        <v>502</v>
      </c>
      <c r="B100" t="s">
        <v>489</v>
      </c>
      <c r="C100" t="s">
        <v>489</v>
      </c>
      <c r="D100" s="91">
        <v>43160</v>
      </c>
    </row>
    <row r="101" spans="1:4" x14ac:dyDescent="0.25">
      <c r="A101" t="s">
        <v>502</v>
      </c>
      <c r="B101" t="s">
        <v>507</v>
      </c>
      <c r="C101" t="s">
        <v>504</v>
      </c>
      <c r="D101" s="91">
        <v>42963</v>
      </c>
    </row>
    <row r="102" spans="1:4" x14ac:dyDescent="0.25">
      <c r="A102" t="s">
        <v>502</v>
      </c>
      <c r="B102" t="s">
        <v>507</v>
      </c>
      <c r="C102" t="s">
        <v>504</v>
      </c>
      <c r="D102" s="91">
        <v>42963</v>
      </c>
    </row>
    <row r="103" spans="1:4" x14ac:dyDescent="0.25">
      <c r="A103" t="s">
        <v>502</v>
      </c>
      <c r="B103" t="s">
        <v>507</v>
      </c>
      <c r="C103" t="s">
        <v>504</v>
      </c>
      <c r="D103" s="91">
        <v>42963</v>
      </c>
    </row>
    <row r="104" spans="1:4" x14ac:dyDescent="0.25">
      <c r="A104" t="s">
        <v>508</v>
      </c>
      <c r="B104" t="s">
        <v>489</v>
      </c>
      <c r="C104" t="s">
        <v>489</v>
      </c>
      <c r="D104" s="91">
        <v>43004</v>
      </c>
    </row>
    <row r="105" spans="1:4" x14ac:dyDescent="0.25">
      <c r="A105" t="s">
        <v>508</v>
      </c>
      <c r="B105" t="s">
        <v>489</v>
      </c>
      <c r="C105" t="s">
        <v>489</v>
      </c>
      <c r="D105" s="91">
        <v>43004</v>
      </c>
    </row>
    <row r="106" spans="1:4" x14ac:dyDescent="0.25">
      <c r="A106" t="s">
        <v>508</v>
      </c>
      <c r="B106" t="s">
        <v>489</v>
      </c>
      <c r="C106" t="s">
        <v>489</v>
      </c>
      <c r="D106" s="91">
        <v>43004</v>
      </c>
    </row>
    <row r="107" spans="1:4" x14ac:dyDescent="0.25">
      <c r="A107" t="s">
        <v>508</v>
      </c>
      <c r="B107" t="s">
        <v>489</v>
      </c>
      <c r="C107" t="s">
        <v>489</v>
      </c>
      <c r="D107" s="91">
        <v>43004</v>
      </c>
    </row>
    <row r="108" spans="1:4" x14ac:dyDescent="0.25">
      <c r="A108" t="s">
        <v>508</v>
      </c>
      <c r="B108" t="s">
        <v>489</v>
      </c>
      <c r="C108" t="s">
        <v>489</v>
      </c>
      <c r="D108" s="91">
        <v>43004</v>
      </c>
    </row>
    <row r="109" spans="1:4" x14ac:dyDescent="0.25">
      <c r="A109" t="s">
        <v>508</v>
      </c>
      <c r="B109" t="s">
        <v>489</v>
      </c>
      <c r="C109" t="s">
        <v>489</v>
      </c>
      <c r="D109" s="91">
        <v>43004</v>
      </c>
    </row>
    <row r="110" spans="1:4" x14ac:dyDescent="0.25">
      <c r="A110" t="s">
        <v>505</v>
      </c>
      <c r="B110" t="s">
        <v>489</v>
      </c>
      <c r="C110" t="s">
        <v>489</v>
      </c>
      <c r="D110" s="91">
        <v>44363</v>
      </c>
    </row>
    <row r="111" spans="1:4" x14ac:dyDescent="0.25">
      <c r="A111" t="s">
        <v>505</v>
      </c>
      <c r="B111" t="s">
        <v>489</v>
      </c>
      <c r="C111" t="s">
        <v>489</v>
      </c>
      <c r="D111" s="91">
        <v>44361</v>
      </c>
    </row>
    <row r="112" spans="1:4" x14ac:dyDescent="0.25">
      <c r="A112" t="s">
        <v>505</v>
      </c>
      <c r="B112" t="s">
        <v>489</v>
      </c>
      <c r="C112" t="s">
        <v>489</v>
      </c>
      <c r="D112" s="91">
        <v>44361</v>
      </c>
    </row>
    <row r="113" spans="1:4" x14ac:dyDescent="0.25">
      <c r="A113" t="s">
        <v>505</v>
      </c>
      <c r="B113" t="s">
        <v>509</v>
      </c>
      <c r="C113" t="s">
        <v>510</v>
      </c>
      <c r="D113" s="91">
        <v>44133</v>
      </c>
    </row>
    <row r="114" spans="1:4" x14ac:dyDescent="0.25">
      <c r="A114" t="s">
        <v>505</v>
      </c>
      <c r="B114" t="s">
        <v>509</v>
      </c>
      <c r="C114" t="s">
        <v>510</v>
      </c>
      <c r="D114" s="91">
        <v>44133</v>
      </c>
    </row>
    <row r="115" spans="1:4" x14ac:dyDescent="0.25">
      <c r="A115" t="s">
        <v>505</v>
      </c>
      <c r="B115" t="s">
        <v>501</v>
      </c>
      <c r="C115" t="s">
        <v>501</v>
      </c>
      <c r="D115" s="91">
        <v>43907</v>
      </c>
    </row>
    <row r="116" spans="1:4" x14ac:dyDescent="0.25">
      <c r="A116" t="s">
        <v>505</v>
      </c>
      <c r="B116" t="s">
        <v>503</v>
      </c>
      <c r="C116" t="s">
        <v>501</v>
      </c>
      <c r="D116" s="91">
        <v>43907</v>
      </c>
    </row>
    <row r="117" spans="1:4" x14ac:dyDescent="0.25">
      <c r="A117" t="s">
        <v>505</v>
      </c>
      <c r="B117" t="s">
        <v>503</v>
      </c>
      <c r="C117" t="s">
        <v>503</v>
      </c>
      <c r="D117" s="91">
        <v>43308</v>
      </c>
    </row>
    <row r="118" spans="1:4" x14ac:dyDescent="0.25">
      <c r="A118" t="s">
        <v>505</v>
      </c>
      <c r="B118" t="s">
        <v>503</v>
      </c>
      <c r="C118" t="s">
        <v>503</v>
      </c>
      <c r="D118" s="91">
        <v>43308</v>
      </c>
    </row>
    <row r="119" spans="1:4" x14ac:dyDescent="0.25">
      <c r="A119" t="s">
        <v>505</v>
      </c>
      <c r="B119" t="s">
        <v>503</v>
      </c>
      <c r="C119" t="s">
        <v>503</v>
      </c>
      <c r="D119" s="91">
        <v>43308</v>
      </c>
    </row>
    <row r="120" spans="1:4" x14ac:dyDescent="0.25">
      <c r="A120" t="s">
        <v>505</v>
      </c>
      <c r="B120" t="s">
        <v>507</v>
      </c>
      <c r="C120" t="s">
        <v>504</v>
      </c>
      <c r="D120" s="91">
        <v>43294</v>
      </c>
    </row>
    <row r="121" spans="1:4" x14ac:dyDescent="0.25">
      <c r="A121" t="s">
        <v>505</v>
      </c>
      <c r="B121" t="s">
        <v>511</v>
      </c>
      <c r="C121" t="s">
        <v>512</v>
      </c>
      <c r="D121" s="91">
        <v>43133</v>
      </c>
    </row>
    <row r="122" spans="1:4" x14ac:dyDescent="0.25">
      <c r="A122" t="s">
        <v>505</v>
      </c>
      <c r="B122" t="s">
        <v>511</v>
      </c>
      <c r="C122" t="s">
        <v>512</v>
      </c>
      <c r="D122" s="91">
        <v>43133</v>
      </c>
    </row>
    <row r="123" spans="1:4" x14ac:dyDescent="0.25">
      <c r="A123" t="s">
        <v>505</v>
      </c>
      <c r="B123" t="s">
        <v>494</v>
      </c>
      <c r="C123" t="s">
        <v>494</v>
      </c>
      <c r="D123" t="s">
        <v>495</v>
      </c>
    </row>
    <row r="124" spans="1:4" x14ac:dyDescent="0.25">
      <c r="A124" t="s">
        <v>513</v>
      </c>
      <c r="B124" t="s">
        <v>489</v>
      </c>
      <c r="C124" t="s">
        <v>489</v>
      </c>
      <c r="D124" s="91">
        <v>43154</v>
      </c>
    </row>
    <row r="125" spans="1:4" x14ac:dyDescent="0.25">
      <c r="A125" t="s">
        <v>513</v>
      </c>
      <c r="B125" t="s">
        <v>489</v>
      </c>
      <c r="C125" t="s">
        <v>489</v>
      </c>
      <c r="D125" s="91">
        <v>43154</v>
      </c>
    </row>
    <row r="126" spans="1:4" x14ac:dyDescent="0.25">
      <c r="A126" t="s">
        <v>513</v>
      </c>
      <c r="B126" t="s">
        <v>489</v>
      </c>
      <c r="C126" t="s">
        <v>489</v>
      </c>
      <c r="D126" s="91">
        <v>43154</v>
      </c>
    </row>
    <row r="127" spans="1:4" x14ac:dyDescent="0.25">
      <c r="A127" t="s">
        <v>513</v>
      </c>
      <c r="B127" t="s">
        <v>489</v>
      </c>
      <c r="C127" t="s">
        <v>489</v>
      </c>
      <c r="D127" s="91">
        <v>43154</v>
      </c>
    </row>
    <row r="128" spans="1:4" x14ac:dyDescent="0.25">
      <c r="A128" t="s">
        <v>513</v>
      </c>
      <c r="B128" t="s">
        <v>489</v>
      </c>
      <c r="C128" t="s">
        <v>489</v>
      </c>
      <c r="D128" s="91">
        <v>43154</v>
      </c>
    </row>
    <row r="129" spans="1:4" x14ac:dyDescent="0.25">
      <c r="A129" t="s">
        <v>513</v>
      </c>
      <c r="B129" t="s">
        <v>489</v>
      </c>
      <c r="C129" t="s">
        <v>489</v>
      </c>
      <c r="D129" s="91">
        <v>43154</v>
      </c>
    </row>
    <row r="130" spans="1:4" x14ac:dyDescent="0.25">
      <c r="A130" t="s">
        <v>513</v>
      </c>
      <c r="B130" t="s">
        <v>489</v>
      </c>
      <c r="C130" t="s">
        <v>489</v>
      </c>
      <c r="D130" s="91">
        <v>43154</v>
      </c>
    </row>
    <row r="131" spans="1:4" x14ac:dyDescent="0.25">
      <c r="A131" t="s">
        <v>513</v>
      </c>
      <c r="B131" t="s">
        <v>489</v>
      </c>
      <c r="C131" t="s">
        <v>489</v>
      </c>
      <c r="D131" s="91">
        <v>43154</v>
      </c>
    </row>
    <row r="132" spans="1:4" x14ac:dyDescent="0.25">
      <c r="A132" t="s">
        <v>513</v>
      </c>
      <c r="B132" t="s">
        <v>489</v>
      </c>
      <c r="C132" t="s">
        <v>489</v>
      </c>
      <c r="D132" s="91">
        <v>43154</v>
      </c>
    </row>
    <row r="133" spans="1:4" x14ac:dyDescent="0.25">
      <c r="A133" t="s">
        <v>513</v>
      </c>
      <c r="B133" t="s">
        <v>489</v>
      </c>
      <c r="C133" t="s">
        <v>489</v>
      </c>
      <c r="D133" s="91">
        <v>43154</v>
      </c>
    </row>
    <row r="134" spans="1:4" x14ac:dyDescent="0.25">
      <c r="A134" t="s">
        <v>513</v>
      </c>
      <c r="B134" t="s">
        <v>489</v>
      </c>
      <c r="C134" t="s">
        <v>489</v>
      </c>
      <c r="D134" s="91">
        <v>43154</v>
      </c>
    </row>
    <row r="135" spans="1:4" x14ac:dyDescent="0.25">
      <c r="A135" t="s">
        <v>513</v>
      </c>
      <c r="B135" t="s">
        <v>494</v>
      </c>
      <c r="C135" t="s">
        <v>494</v>
      </c>
      <c r="D135" t="s">
        <v>495</v>
      </c>
    </row>
    <row r="136" spans="1:4" x14ac:dyDescent="0.25">
      <c r="A136" t="s">
        <v>513</v>
      </c>
      <c r="B136" t="s">
        <v>494</v>
      </c>
      <c r="C136" t="s">
        <v>494</v>
      </c>
      <c r="D136" t="s">
        <v>495</v>
      </c>
    </row>
    <row r="137" spans="1:4" x14ac:dyDescent="0.25">
      <c r="A137" t="s">
        <v>514</v>
      </c>
      <c r="B137" t="s">
        <v>489</v>
      </c>
      <c r="C137" t="s">
        <v>489</v>
      </c>
      <c r="D137" s="91">
        <v>44621</v>
      </c>
    </row>
    <row r="138" spans="1:4" x14ac:dyDescent="0.25">
      <c r="A138" t="s">
        <v>514</v>
      </c>
      <c r="B138" t="s">
        <v>489</v>
      </c>
      <c r="C138" t="s">
        <v>489</v>
      </c>
      <c r="D138" s="91">
        <v>43252</v>
      </c>
    </row>
    <row r="139" spans="1:4" x14ac:dyDescent="0.25">
      <c r="A139" t="s">
        <v>514</v>
      </c>
      <c r="B139" t="s">
        <v>489</v>
      </c>
      <c r="C139" t="s">
        <v>489</v>
      </c>
      <c r="D139" s="91">
        <v>43252</v>
      </c>
    </row>
    <row r="140" spans="1:4" x14ac:dyDescent="0.25">
      <c r="A140" t="s">
        <v>514</v>
      </c>
      <c r="B140" t="s">
        <v>489</v>
      </c>
      <c r="C140" t="s">
        <v>489</v>
      </c>
      <c r="D140" s="91">
        <v>43252</v>
      </c>
    </row>
    <row r="141" spans="1:4" x14ac:dyDescent="0.25">
      <c r="A141" t="s">
        <v>514</v>
      </c>
      <c r="B141" t="s">
        <v>489</v>
      </c>
      <c r="C141" t="s">
        <v>489</v>
      </c>
      <c r="D141" s="91">
        <v>43252</v>
      </c>
    </row>
    <row r="142" spans="1:4" x14ac:dyDescent="0.25">
      <c r="A142" t="s">
        <v>514</v>
      </c>
      <c r="B142" t="s">
        <v>489</v>
      </c>
      <c r="C142" t="s">
        <v>489</v>
      </c>
      <c r="D142" s="91">
        <v>43251</v>
      </c>
    </row>
    <row r="143" spans="1:4" x14ac:dyDescent="0.25">
      <c r="A143" t="s">
        <v>514</v>
      </c>
      <c r="B143" t="s">
        <v>489</v>
      </c>
      <c r="C143" t="s">
        <v>489</v>
      </c>
      <c r="D143" s="91">
        <v>43251</v>
      </c>
    </row>
    <row r="144" spans="1:4" x14ac:dyDescent="0.25">
      <c r="A144" t="s">
        <v>514</v>
      </c>
      <c r="B144" t="s">
        <v>489</v>
      </c>
      <c r="C144" t="s">
        <v>489</v>
      </c>
      <c r="D144" s="91">
        <v>43251</v>
      </c>
    </row>
    <row r="145" spans="1:4" x14ac:dyDescent="0.25">
      <c r="A145" t="s">
        <v>514</v>
      </c>
      <c r="B145" t="s">
        <v>489</v>
      </c>
      <c r="C145" t="s">
        <v>489</v>
      </c>
      <c r="D145" s="91">
        <v>43251</v>
      </c>
    </row>
    <row r="146" spans="1:4" x14ac:dyDescent="0.25">
      <c r="A146" t="s">
        <v>514</v>
      </c>
      <c r="B146" t="s">
        <v>489</v>
      </c>
      <c r="C146" t="s">
        <v>489</v>
      </c>
      <c r="D146" s="91">
        <v>43251</v>
      </c>
    </row>
    <row r="147" spans="1:4" x14ac:dyDescent="0.25">
      <c r="A147" t="s">
        <v>514</v>
      </c>
      <c r="B147" t="s">
        <v>489</v>
      </c>
      <c r="C147" t="s">
        <v>489</v>
      </c>
      <c r="D147" s="91">
        <v>43251</v>
      </c>
    </row>
    <row r="148" spans="1:4" x14ac:dyDescent="0.25">
      <c r="A148" t="s">
        <v>514</v>
      </c>
      <c r="B148" t="s">
        <v>494</v>
      </c>
      <c r="C148" t="s">
        <v>494</v>
      </c>
      <c r="D148" t="s">
        <v>495</v>
      </c>
    </row>
    <row r="149" spans="1:4" x14ac:dyDescent="0.25">
      <c r="A149" t="s">
        <v>514</v>
      </c>
      <c r="B149" t="s">
        <v>494</v>
      </c>
      <c r="C149" t="s">
        <v>494</v>
      </c>
      <c r="D149" t="s">
        <v>495</v>
      </c>
    </row>
    <row r="150" spans="1:4" x14ac:dyDescent="0.25">
      <c r="A150" t="s">
        <v>515</v>
      </c>
      <c r="B150" t="s">
        <v>489</v>
      </c>
      <c r="C150" t="s">
        <v>489</v>
      </c>
      <c r="D150" s="91">
        <v>44174</v>
      </c>
    </row>
    <row r="151" spans="1:4" x14ac:dyDescent="0.25">
      <c r="A151" t="s">
        <v>515</v>
      </c>
      <c r="B151" t="s">
        <v>489</v>
      </c>
      <c r="C151" t="s">
        <v>489</v>
      </c>
      <c r="D151" s="91">
        <v>44174</v>
      </c>
    </row>
    <row r="152" spans="1:4" x14ac:dyDescent="0.25">
      <c r="A152" t="s">
        <v>515</v>
      </c>
      <c r="B152" t="s">
        <v>489</v>
      </c>
      <c r="C152" t="s">
        <v>489</v>
      </c>
      <c r="D152" s="91">
        <v>44174</v>
      </c>
    </row>
    <row r="153" spans="1:4" x14ac:dyDescent="0.25">
      <c r="A153" t="s">
        <v>515</v>
      </c>
      <c r="B153" t="s">
        <v>489</v>
      </c>
      <c r="C153" t="s">
        <v>489</v>
      </c>
      <c r="D153" s="91">
        <v>43768</v>
      </c>
    </row>
    <row r="154" spans="1:4" x14ac:dyDescent="0.25">
      <c r="A154" t="s">
        <v>515</v>
      </c>
      <c r="B154" t="s">
        <v>489</v>
      </c>
      <c r="C154" t="s">
        <v>489</v>
      </c>
      <c r="D154" s="91">
        <v>43768</v>
      </c>
    </row>
    <row r="155" spans="1:4" x14ac:dyDescent="0.25">
      <c r="A155" t="s">
        <v>515</v>
      </c>
      <c r="B155" t="s">
        <v>489</v>
      </c>
      <c r="C155" t="s">
        <v>489</v>
      </c>
      <c r="D155" s="91">
        <v>43768</v>
      </c>
    </row>
    <row r="156" spans="1:4" x14ac:dyDescent="0.25">
      <c r="A156" t="s">
        <v>515</v>
      </c>
      <c r="B156" t="s">
        <v>489</v>
      </c>
      <c r="C156" t="s">
        <v>489</v>
      </c>
      <c r="D156" s="91">
        <v>43675</v>
      </c>
    </row>
    <row r="157" spans="1:4" x14ac:dyDescent="0.25">
      <c r="A157" t="s">
        <v>515</v>
      </c>
      <c r="B157" t="s">
        <v>489</v>
      </c>
      <c r="C157" t="s">
        <v>489</v>
      </c>
      <c r="D157" s="91">
        <v>43672</v>
      </c>
    </row>
    <row r="158" spans="1:4" x14ac:dyDescent="0.25">
      <c r="A158" t="s">
        <v>515</v>
      </c>
      <c r="B158" t="s">
        <v>489</v>
      </c>
      <c r="C158" t="s">
        <v>489</v>
      </c>
      <c r="D158" s="91">
        <v>43672</v>
      </c>
    </row>
    <row r="159" spans="1:4" x14ac:dyDescent="0.25">
      <c r="A159" t="s">
        <v>515</v>
      </c>
      <c r="B159" t="s">
        <v>489</v>
      </c>
      <c r="C159" t="s">
        <v>489</v>
      </c>
      <c r="D159" s="91">
        <v>43672</v>
      </c>
    </row>
    <row r="160" spans="1:4" x14ac:dyDescent="0.25">
      <c r="A160" t="s">
        <v>515</v>
      </c>
      <c r="B160" t="s">
        <v>494</v>
      </c>
      <c r="C160" t="s">
        <v>494</v>
      </c>
      <c r="D160" t="s">
        <v>495</v>
      </c>
    </row>
    <row r="161" spans="1:4" x14ac:dyDescent="0.25">
      <c r="A161" t="s">
        <v>516</v>
      </c>
      <c r="B161" t="s">
        <v>489</v>
      </c>
      <c r="C161" t="s">
        <v>489</v>
      </c>
      <c r="D161" s="91">
        <v>44265</v>
      </c>
    </row>
    <row r="162" spans="1:4" x14ac:dyDescent="0.25">
      <c r="A162" t="s">
        <v>516</v>
      </c>
      <c r="B162" t="s">
        <v>489</v>
      </c>
      <c r="C162" t="s">
        <v>489</v>
      </c>
      <c r="D162" s="91">
        <v>44265</v>
      </c>
    </row>
    <row r="163" spans="1:4" x14ac:dyDescent="0.25">
      <c r="A163" t="s">
        <v>516</v>
      </c>
      <c r="B163" t="s">
        <v>489</v>
      </c>
      <c r="C163" t="s">
        <v>489</v>
      </c>
      <c r="D163" s="91">
        <v>44265</v>
      </c>
    </row>
    <row r="164" spans="1:4" x14ac:dyDescent="0.25">
      <c r="A164" t="s">
        <v>516</v>
      </c>
      <c r="B164" t="s">
        <v>489</v>
      </c>
      <c r="C164" t="s">
        <v>489</v>
      </c>
      <c r="D164" s="91">
        <v>44265</v>
      </c>
    </row>
    <row r="165" spans="1:4" x14ac:dyDescent="0.25">
      <c r="A165" t="s">
        <v>516</v>
      </c>
      <c r="B165" t="s">
        <v>489</v>
      </c>
      <c r="C165" t="s">
        <v>489</v>
      </c>
      <c r="D165" s="91">
        <v>44265</v>
      </c>
    </row>
    <row r="166" spans="1:4" x14ac:dyDescent="0.25">
      <c r="A166" t="s">
        <v>517</v>
      </c>
      <c r="B166" t="s">
        <v>489</v>
      </c>
      <c r="C166" t="s">
        <v>489</v>
      </c>
      <c r="D166" s="91">
        <v>44735</v>
      </c>
    </row>
    <row r="167" spans="1:4" x14ac:dyDescent="0.25">
      <c r="A167" t="s">
        <v>517</v>
      </c>
      <c r="B167" t="s">
        <v>489</v>
      </c>
      <c r="C167" t="s">
        <v>489</v>
      </c>
      <c r="D167" s="91">
        <v>44735</v>
      </c>
    </row>
    <row r="168" spans="1:4" x14ac:dyDescent="0.25">
      <c r="A168" t="s">
        <v>518</v>
      </c>
      <c r="B168" t="s">
        <v>489</v>
      </c>
      <c r="C168" t="s">
        <v>489</v>
      </c>
      <c r="D168" s="91">
        <v>44809</v>
      </c>
    </row>
    <row r="169" spans="1:4" x14ac:dyDescent="0.25">
      <c r="A169" t="s">
        <v>518</v>
      </c>
      <c r="B169" t="s">
        <v>489</v>
      </c>
      <c r="C169" t="s">
        <v>489</v>
      </c>
      <c r="D169" s="91">
        <v>44809</v>
      </c>
    </row>
    <row r="170" spans="1:4" x14ac:dyDescent="0.25">
      <c r="A170" t="s">
        <v>518</v>
      </c>
      <c r="B170" t="s">
        <v>489</v>
      </c>
      <c r="C170" t="s">
        <v>489</v>
      </c>
      <c r="D170" s="91">
        <v>44809</v>
      </c>
    </row>
  </sheetData>
  <autoFilter ref="A1:D1" xr:uid="{255BDB5F-1F2E-4A00-A77D-0AFA617924A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DD84-983F-4DBF-B30E-61119D8B10D2}">
  <dimension ref="A1:K96"/>
  <sheetViews>
    <sheetView zoomScale="115" zoomScaleNormal="115" workbookViewId="0">
      <selection activeCell="D41" sqref="D41"/>
    </sheetView>
  </sheetViews>
  <sheetFormatPr baseColWidth="10" defaultColWidth="11.42578125" defaultRowHeight="15" x14ac:dyDescent="0.25"/>
  <cols>
    <col min="1" max="1" width="45" customWidth="1"/>
    <col min="2" max="2" width="31" customWidth="1"/>
    <col min="3" max="3" width="18.85546875" customWidth="1"/>
    <col min="6" max="6" width="33.42578125" customWidth="1"/>
    <col min="7" max="7" width="11.42578125" style="5"/>
    <col min="8" max="8" width="12.42578125" style="5" customWidth="1"/>
    <col min="9" max="9" width="13.5703125" style="5" customWidth="1"/>
    <col min="10" max="10" width="42.42578125" customWidth="1"/>
    <col min="11" max="11" width="47.28515625" customWidth="1"/>
  </cols>
  <sheetData>
    <row r="1" spans="1:10" x14ac:dyDescent="0.25">
      <c r="A1" t="s">
        <v>1</v>
      </c>
      <c r="B1" t="s">
        <v>519</v>
      </c>
      <c r="G1" s="5" t="s">
        <v>520</v>
      </c>
      <c r="H1" s="5" t="s">
        <v>521</v>
      </c>
      <c r="I1" s="5" t="s">
        <v>522</v>
      </c>
    </row>
    <row r="2" spans="1:10" x14ac:dyDescent="0.25">
      <c r="B2" t="s">
        <v>523</v>
      </c>
      <c r="F2" s="15" t="s">
        <v>524</v>
      </c>
    </row>
    <row r="3" spans="1:10" x14ac:dyDescent="0.25">
      <c r="A3" s="1" t="s">
        <v>56</v>
      </c>
      <c r="B3" t="s">
        <v>525</v>
      </c>
      <c r="C3" t="s">
        <v>526</v>
      </c>
      <c r="F3" s="2" t="s">
        <v>8</v>
      </c>
      <c r="G3" s="5">
        <v>1</v>
      </c>
      <c r="H3" s="5">
        <v>0</v>
      </c>
      <c r="I3" s="5">
        <v>0</v>
      </c>
    </row>
    <row r="4" spans="1:10" x14ac:dyDescent="0.25">
      <c r="A4" s="1" t="s">
        <v>62</v>
      </c>
      <c r="B4" t="s">
        <v>525</v>
      </c>
      <c r="C4" t="s">
        <v>526</v>
      </c>
      <c r="F4" s="1" t="s">
        <v>15</v>
      </c>
      <c r="G4" s="5">
        <v>1</v>
      </c>
      <c r="H4" s="5">
        <v>0</v>
      </c>
      <c r="I4" s="5">
        <v>0</v>
      </c>
      <c r="J4" t="s">
        <v>527</v>
      </c>
    </row>
    <row r="5" spans="1:10" x14ac:dyDescent="0.25">
      <c r="A5" s="1" t="s">
        <v>67</v>
      </c>
      <c r="B5" t="s">
        <v>525</v>
      </c>
      <c r="C5" t="s">
        <v>526</v>
      </c>
      <c r="F5" s="1" t="s">
        <v>78</v>
      </c>
      <c r="G5" s="5">
        <v>1</v>
      </c>
      <c r="H5" s="5">
        <v>0</v>
      </c>
      <c r="I5" s="5">
        <v>0</v>
      </c>
    </row>
    <row r="6" spans="1:10" x14ac:dyDescent="0.25">
      <c r="A6" s="1" t="s">
        <v>146</v>
      </c>
      <c r="B6" t="s">
        <v>525</v>
      </c>
      <c r="C6" t="s">
        <v>526</v>
      </c>
      <c r="F6" s="1"/>
    </row>
    <row r="7" spans="1:10" x14ac:dyDescent="0.25">
      <c r="A7" s="1" t="s">
        <v>153</v>
      </c>
      <c r="B7" t="s">
        <v>525</v>
      </c>
      <c r="C7" t="s">
        <v>526</v>
      </c>
    </row>
    <row r="8" spans="1:10" x14ac:dyDescent="0.25">
      <c r="A8" s="1" t="s">
        <v>159</v>
      </c>
      <c r="B8" t="s">
        <v>525</v>
      </c>
      <c r="C8" t="s">
        <v>526</v>
      </c>
      <c r="F8" s="15" t="s">
        <v>528</v>
      </c>
    </row>
    <row r="9" spans="1:10" x14ac:dyDescent="0.25">
      <c r="A9" s="1" t="s">
        <v>194</v>
      </c>
      <c r="B9" t="s">
        <v>525</v>
      </c>
      <c r="C9" t="s">
        <v>529</v>
      </c>
      <c r="F9" s="1" t="s">
        <v>66</v>
      </c>
    </row>
    <row r="10" spans="1:10" x14ac:dyDescent="0.25">
      <c r="A10" s="1" t="s">
        <v>198</v>
      </c>
      <c r="B10" t="s">
        <v>525</v>
      </c>
      <c r="C10" t="s">
        <v>529</v>
      </c>
    </row>
    <row r="11" spans="1:10" x14ac:dyDescent="0.25">
      <c r="A11" s="1" t="s">
        <v>202</v>
      </c>
      <c r="B11" t="s">
        <v>525</v>
      </c>
      <c r="C11" t="s">
        <v>529</v>
      </c>
      <c r="F11" s="15" t="s">
        <v>530</v>
      </c>
    </row>
    <row r="12" spans="1:10" x14ac:dyDescent="0.25">
      <c r="A12" s="1" t="s">
        <v>206</v>
      </c>
      <c r="B12" t="s">
        <v>525</v>
      </c>
      <c r="C12" t="s">
        <v>529</v>
      </c>
      <c r="F12" s="6" t="s">
        <v>531</v>
      </c>
      <c r="G12" s="7">
        <v>1</v>
      </c>
      <c r="H12" s="7">
        <v>1</v>
      </c>
      <c r="I12" s="7">
        <v>1</v>
      </c>
      <c r="J12" s="8" t="s">
        <v>532</v>
      </c>
    </row>
    <row r="13" spans="1:10" x14ac:dyDescent="0.25">
      <c r="A13" s="1" t="s">
        <v>210</v>
      </c>
      <c r="B13" t="s">
        <v>525</v>
      </c>
      <c r="C13" t="s">
        <v>529</v>
      </c>
      <c r="F13" s="6" t="s">
        <v>533</v>
      </c>
      <c r="G13" s="7">
        <v>1</v>
      </c>
      <c r="H13" s="7">
        <v>1</v>
      </c>
      <c r="I13" s="7">
        <v>1</v>
      </c>
      <c r="J13" s="8" t="s">
        <v>532</v>
      </c>
    </row>
    <row r="14" spans="1:10" x14ac:dyDescent="0.25">
      <c r="A14" s="1" t="s">
        <v>214</v>
      </c>
      <c r="B14" t="s">
        <v>525</v>
      </c>
      <c r="C14" t="s">
        <v>529</v>
      </c>
      <c r="F14" s="6" t="s">
        <v>534</v>
      </c>
      <c r="G14" s="7">
        <v>1</v>
      </c>
      <c r="H14" s="7">
        <v>1</v>
      </c>
      <c r="I14" s="7">
        <v>1</v>
      </c>
      <c r="J14" s="8" t="s">
        <v>532</v>
      </c>
    </row>
    <row r="15" spans="1:10" x14ac:dyDescent="0.25">
      <c r="A15" s="1" t="s">
        <v>218</v>
      </c>
      <c r="B15" t="s">
        <v>525</v>
      </c>
      <c r="C15" t="s">
        <v>526</v>
      </c>
      <c r="F15" s="6" t="s">
        <v>535</v>
      </c>
      <c r="G15" s="7">
        <v>1</v>
      </c>
      <c r="H15" s="7">
        <v>1</v>
      </c>
      <c r="I15" s="7">
        <v>1</v>
      </c>
      <c r="J15" s="8" t="s">
        <v>532</v>
      </c>
    </row>
    <row r="16" spans="1:10" x14ac:dyDescent="0.25">
      <c r="A16" s="1" t="s">
        <v>222</v>
      </c>
      <c r="B16" t="s">
        <v>525</v>
      </c>
      <c r="C16" t="s">
        <v>526</v>
      </c>
      <c r="F16" s="6" t="s">
        <v>536</v>
      </c>
      <c r="G16" s="7">
        <v>1</v>
      </c>
      <c r="H16" s="7">
        <v>1</v>
      </c>
      <c r="I16" s="7">
        <v>1</v>
      </c>
      <c r="J16" s="8" t="s">
        <v>532</v>
      </c>
    </row>
    <row r="17" spans="1:11" x14ac:dyDescent="0.25">
      <c r="A17" s="1" t="s">
        <v>226</v>
      </c>
      <c r="B17" t="s">
        <v>525</v>
      </c>
      <c r="C17" t="s">
        <v>526</v>
      </c>
      <c r="F17" s="11" t="s">
        <v>537</v>
      </c>
      <c r="G17" s="12">
        <v>1</v>
      </c>
      <c r="H17" s="12">
        <v>1</v>
      </c>
      <c r="I17" s="12">
        <v>1</v>
      </c>
      <c r="J17" t="s">
        <v>532</v>
      </c>
    </row>
    <row r="18" spans="1:11" x14ac:dyDescent="0.25">
      <c r="A18" s="1" t="s">
        <v>230</v>
      </c>
      <c r="B18" t="s">
        <v>525</v>
      </c>
      <c r="C18" t="s">
        <v>529</v>
      </c>
      <c r="F18" s="11" t="s">
        <v>538</v>
      </c>
      <c r="G18" s="12">
        <v>1</v>
      </c>
      <c r="H18" s="12">
        <v>1</v>
      </c>
      <c r="I18" s="12">
        <v>1</v>
      </c>
      <c r="J18" t="s">
        <v>532</v>
      </c>
    </row>
    <row r="19" spans="1:11" x14ac:dyDescent="0.25">
      <c r="A19" s="1" t="s">
        <v>234</v>
      </c>
      <c r="B19" t="s">
        <v>525</v>
      </c>
      <c r="C19" t="s">
        <v>529</v>
      </c>
      <c r="F19" s="11" t="s">
        <v>539</v>
      </c>
      <c r="G19" s="12">
        <v>1</v>
      </c>
      <c r="H19" s="12">
        <v>1</v>
      </c>
      <c r="I19" s="12">
        <v>1</v>
      </c>
      <c r="J19" t="s">
        <v>532</v>
      </c>
    </row>
    <row r="20" spans="1:11" x14ac:dyDescent="0.25">
      <c r="A20" s="1" t="s">
        <v>238</v>
      </c>
      <c r="B20" t="s">
        <v>525</v>
      </c>
      <c r="C20" t="s">
        <v>529</v>
      </c>
      <c r="F20" s="11" t="s">
        <v>540</v>
      </c>
      <c r="G20" s="12">
        <v>1</v>
      </c>
      <c r="H20" s="12">
        <v>1</v>
      </c>
      <c r="I20" s="12">
        <v>1</v>
      </c>
      <c r="J20" t="s">
        <v>532</v>
      </c>
    </row>
    <row r="21" spans="1:11" x14ac:dyDescent="0.25">
      <c r="A21" s="1" t="s">
        <v>239</v>
      </c>
      <c r="B21" t="s">
        <v>525</v>
      </c>
      <c r="C21" t="s">
        <v>529</v>
      </c>
      <c r="F21" s="11" t="s">
        <v>541</v>
      </c>
      <c r="G21" s="12">
        <v>1</v>
      </c>
      <c r="H21" s="12">
        <v>1</v>
      </c>
      <c r="I21" s="12">
        <v>1</v>
      </c>
      <c r="J21" t="s">
        <v>532</v>
      </c>
    </row>
    <row r="22" spans="1:11" x14ac:dyDescent="0.25">
      <c r="A22" s="1" t="s">
        <v>240</v>
      </c>
      <c r="B22" t="s">
        <v>525</v>
      </c>
      <c r="C22" t="s">
        <v>529</v>
      </c>
      <c r="F22" s="11" t="s">
        <v>542</v>
      </c>
      <c r="G22" s="12">
        <v>1</v>
      </c>
      <c r="H22" s="12">
        <v>1</v>
      </c>
      <c r="I22" s="12">
        <v>1</v>
      </c>
      <c r="J22" t="s">
        <v>532</v>
      </c>
    </row>
    <row r="23" spans="1:11" x14ac:dyDescent="0.25">
      <c r="A23" s="1" t="s">
        <v>242</v>
      </c>
      <c r="B23" t="s">
        <v>525</v>
      </c>
      <c r="C23" t="s">
        <v>529</v>
      </c>
      <c r="F23" s="11" t="s">
        <v>543</v>
      </c>
      <c r="G23" s="12">
        <v>1</v>
      </c>
      <c r="H23" s="12">
        <v>1</v>
      </c>
      <c r="I23" s="12">
        <v>1</v>
      </c>
      <c r="J23" t="s">
        <v>532</v>
      </c>
    </row>
    <row r="24" spans="1:11" x14ac:dyDescent="0.25">
      <c r="A24" s="1" t="s">
        <v>243</v>
      </c>
      <c r="B24" t="s">
        <v>525</v>
      </c>
      <c r="C24" t="s">
        <v>529</v>
      </c>
      <c r="F24" s="11" t="s">
        <v>544</v>
      </c>
      <c r="G24" s="12">
        <v>1</v>
      </c>
      <c r="H24" s="12">
        <v>1</v>
      </c>
      <c r="I24" s="12">
        <v>1</v>
      </c>
      <c r="J24" t="s">
        <v>532</v>
      </c>
    </row>
    <row r="25" spans="1:11" x14ac:dyDescent="0.25">
      <c r="A25" s="1" t="s">
        <v>244</v>
      </c>
      <c r="B25" t="s">
        <v>525</v>
      </c>
      <c r="C25" t="s">
        <v>529</v>
      </c>
      <c r="F25" s="13" t="s">
        <v>545</v>
      </c>
      <c r="G25" s="14">
        <v>1</v>
      </c>
      <c r="H25" s="14">
        <v>1</v>
      </c>
      <c r="I25" s="14">
        <v>1</v>
      </c>
      <c r="J25" t="s">
        <v>532</v>
      </c>
    </row>
    <row r="26" spans="1:11" x14ac:dyDescent="0.25">
      <c r="A26" s="1" t="s">
        <v>245</v>
      </c>
      <c r="B26" t="s">
        <v>525</v>
      </c>
      <c r="C26" t="s">
        <v>529</v>
      </c>
      <c r="F26" s="13" t="s">
        <v>546</v>
      </c>
      <c r="G26" s="14">
        <v>1</v>
      </c>
      <c r="H26" s="14">
        <v>1</v>
      </c>
      <c r="I26" s="14">
        <v>1</v>
      </c>
      <c r="J26" t="s">
        <v>532</v>
      </c>
    </row>
    <row r="27" spans="1:11" x14ac:dyDescent="0.25">
      <c r="A27" s="1" t="s">
        <v>247</v>
      </c>
      <c r="B27" t="s">
        <v>525</v>
      </c>
      <c r="C27" t="s">
        <v>529</v>
      </c>
      <c r="F27" s="13" t="s">
        <v>447</v>
      </c>
      <c r="G27" s="14">
        <v>1</v>
      </c>
      <c r="H27" s="14">
        <v>1</v>
      </c>
      <c r="I27" s="14">
        <v>1</v>
      </c>
      <c r="J27" t="s">
        <v>532</v>
      </c>
      <c r="K27" s="9"/>
    </row>
    <row r="28" spans="1:11" x14ac:dyDescent="0.25">
      <c r="A28" s="1" t="s">
        <v>248</v>
      </c>
      <c r="B28" t="s">
        <v>525</v>
      </c>
      <c r="C28" t="s">
        <v>529</v>
      </c>
      <c r="F28" s="13" t="s">
        <v>547</v>
      </c>
      <c r="G28" s="14">
        <v>1</v>
      </c>
      <c r="H28" s="14">
        <v>1</v>
      </c>
      <c r="I28" s="14">
        <v>1</v>
      </c>
      <c r="J28" t="s">
        <v>532</v>
      </c>
      <c r="K28" s="9"/>
    </row>
    <row r="29" spans="1:11" x14ac:dyDescent="0.25">
      <c r="A29" s="1" t="s">
        <v>249</v>
      </c>
      <c r="B29" t="s">
        <v>525</v>
      </c>
      <c r="C29" t="s">
        <v>529</v>
      </c>
      <c r="F29" s="13" t="s">
        <v>548</v>
      </c>
      <c r="G29" s="14">
        <v>1</v>
      </c>
      <c r="H29" s="14">
        <v>1</v>
      </c>
      <c r="I29" s="14">
        <v>1</v>
      </c>
      <c r="J29" t="s">
        <v>532</v>
      </c>
      <c r="K29" s="9"/>
    </row>
    <row r="30" spans="1:11" x14ac:dyDescent="0.25">
      <c r="A30" s="3" t="s">
        <v>250</v>
      </c>
      <c r="B30" s="4" t="s">
        <v>525</v>
      </c>
      <c r="C30" s="4" t="s">
        <v>526</v>
      </c>
      <c r="F30" s="13" t="s">
        <v>549</v>
      </c>
      <c r="G30" s="14">
        <v>1</v>
      </c>
      <c r="H30" s="14">
        <v>1</v>
      </c>
      <c r="I30" s="14">
        <v>1</v>
      </c>
      <c r="J30" t="s">
        <v>532</v>
      </c>
      <c r="K30" s="9"/>
    </row>
    <row r="31" spans="1:11" x14ac:dyDescent="0.25">
      <c r="A31" s="3" t="s">
        <v>251</v>
      </c>
      <c r="B31" s="4" t="s">
        <v>525</v>
      </c>
      <c r="C31" s="4" t="s">
        <v>526</v>
      </c>
      <c r="F31" s="13" t="s">
        <v>550</v>
      </c>
      <c r="G31" s="14">
        <v>1</v>
      </c>
      <c r="H31" s="14">
        <v>1</v>
      </c>
      <c r="I31" s="14">
        <v>1</v>
      </c>
      <c r="J31" t="s">
        <v>532</v>
      </c>
      <c r="K31" s="9"/>
    </row>
    <row r="32" spans="1:11" x14ac:dyDescent="0.25">
      <c r="A32" s="3" t="s">
        <v>252</v>
      </c>
      <c r="B32" s="4" t="s">
        <v>525</v>
      </c>
      <c r="C32" s="4"/>
      <c r="F32" s="13" t="s">
        <v>551</v>
      </c>
      <c r="G32" s="14">
        <v>1</v>
      </c>
      <c r="H32" s="14">
        <v>1</v>
      </c>
      <c r="I32" s="14">
        <v>1</v>
      </c>
      <c r="J32" t="s">
        <v>532</v>
      </c>
      <c r="K32" s="9"/>
    </row>
    <row r="33" spans="1:11" x14ac:dyDescent="0.25">
      <c r="A33" s="3" t="s">
        <v>253</v>
      </c>
      <c r="B33" s="4" t="s">
        <v>525</v>
      </c>
      <c r="C33" s="4"/>
      <c r="K33" s="9"/>
    </row>
    <row r="34" spans="1:11" x14ac:dyDescent="0.25">
      <c r="A34" s="3" t="s">
        <v>254</v>
      </c>
      <c r="B34" s="4" t="s">
        <v>525</v>
      </c>
      <c r="C34" s="4"/>
      <c r="F34" s="15" t="s">
        <v>552</v>
      </c>
    </row>
    <row r="35" spans="1:11" x14ac:dyDescent="0.25">
      <c r="A35" s="3" t="s">
        <v>255</v>
      </c>
      <c r="B35" s="4" t="s">
        <v>525</v>
      </c>
      <c r="C35" s="4"/>
      <c r="F35" s="1" t="s">
        <v>553</v>
      </c>
      <c r="G35" s="5">
        <v>1</v>
      </c>
      <c r="H35" s="5">
        <v>1</v>
      </c>
      <c r="I35" s="5">
        <v>1</v>
      </c>
      <c r="J35" s="10" t="s">
        <v>532</v>
      </c>
    </row>
    <row r="36" spans="1:11" x14ac:dyDescent="0.25">
      <c r="A36" s="3" t="s">
        <v>256</v>
      </c>
      <c r="B36" s="4" t="s">
        <v>525</v>
      </c>
      <c r="C36" s="4"/>
      <c r="F36" s="1" t="s">
        <v>554</v>
      </c>
      <c r="G36" s="5">
        <v>1</v>
      </c>
      <c r="H36" s="5">
        <v>1</v>
      </c>
      <c r="I36" s="5">
        <v>1</v>
      </c>
      <c r="J36" s="10" t="s">
        <v>532</v>
      </c>
    </row>
    <row r="37" spans="1:11" x14ac:dyDescent="0.25">
      <c r="A37" s="3" t="s">
        <v>257</v>
      </c>
      <c r="B37" s="4" t="s">
        <v>525</v>
      </c>
      <c r="C37" s="4"/>
      <c r="F37" s="13" t="s">
        <v>555</v>
      </c>
      <c r="G37" s="14">
        <v>1</v>
      </c>
      <c r="H37" s="14">
        <v>1</v>
      </c>
      <c r="I37" s="14">
        <v>1</v>
      </c>
    </row>
    <row r="38" spans="1:11" x14ac:dyDescent="0.25">
      <c r="A38" s="3" t="s">
        <v>258</v>
      </c>
      <c r="B38" s="4" t="s">
        <v>525</v>
      </c>
      <c r="C38" s="4"/>
      <c r="F38" s="13" t="s">
        <v>556</v>
      </c>
      <c r="G38" s="14">
        <v>1</v>
      </c>
      <c r="H38" s="14">
        <v>1</v>
      </c>
      <c r="I38" s="14">
        <v>1</v>
      </c>
      <c r="K38" t="s">
        <v>557</v>
      </c>
    </row>
    <row r="39" spans="1:11" x14ac:dyDescent="0.25">
      <c r="A39" s="3" t="s">
        <v>259</v>
      </c>
      <c r="B39" s="4" t="s">
        <v>525</v>
      </c>
      <c r="C39" s="4"/>
      <c r="F39" s="1" t="s">
        <v>558</v>
      </c>
      <c r="G39" s="5">
        <v>1</v>
      </c>
      <c r="H39" s="5">
        <v>1</v>
      </c>
      <c r="I39" s="5">
        <v>1</v>
      </c>
      <c r="K39" t="s">
        <v>557</v>
      </c>
    </row>
    <row r="40" spans="1:11" x14ac:dyDescent="0.25">
      <c r="A40" s="3" t="s">
        <v>260</v>
      </c>
      <c r="B40" s="4" t="s">
        <v>525</v>
      </c>
      <c r="C40" s="4"/>
      <c r="F40" s="1" t="s">
        <v>559</v>
      </c>
      <c r="G40" s="5">
        <v>1</v>
      </c>
      <c r="H40" s="5">
        <v>1</v>
      </c>
      <c r="I40" s="5">
        <v>1</v>
      </c>
    </row>
    <row r="41" spans="1:11" x14ac:dyDescent="0.25">
      <c r="A41" s="3" t="s">
        <v>261</v>
      </c>
      <c r="B41" s="4" t="s">
        <v>525</v>
      </c>
      <c r="C41" s="4"/>
      <c r="F41" s="1" t="s">
        <v>560</v>
      </c>
      <c r="G41" s="5">
        <v>1</v>
      </c>
      <c r="H41" s="5">
        <v>1</v>
      </c>
      <c r="I41" s="5">
        <v>1</v>
      </c>
    </row>
    <row r="42" spans="1:11" x14ac:dyDescent="0.25">
      <c r="A42" s="3" t="s">
        <v>262</v>
      </c>
      <c r="B42" s="4" t="s">
        <v>525</v>
      </c>
      <c r="C42" s="4"/>
      <c r="F42" s="1" t="s">
        <v>561</v>
      </c>
      <c r="G42" s="5">
        <v>1</v>
      </c>
      <c r="H42" s="5">
        <v>1</v>
      </c>
      <c r="I42" s="5">
        <v>1</v>
      </c>
    </row>
    <row r="43" spans="1:11" x14ac:dyDescent="0.25">
      <c r="A43" s="3" t="s">
        <v>263</v>
      </c>
      <c r="B43" s="4" t="s">
        <v>525</v>
      </c>
      <c r="C43" s="4"/>
      <c r="F43" s="1" t="s">
        <v>255</v>
      </c>
      <c r="G43" s="5">
        <v>1</v>
      </c>
      <c r="H43" s="5">
        <v>1</v>
      </c>
      <c r="I43" s="5">
        <v>1</v>
      </c>
    </row>
    <row r="44" spans="1:11" x14ac:dyDescent="0.25">
      <c r="A44" s="3" t="s">
        <v>264</v>
      </c>
      <c r="B44" s="4" t="s">
        <v>525</v>
      </c>
      <c r="C44" s="4"/>
      <c r="F44" s="1" t="s">
        <v>562</v>
      </c>
      <c r="G44" s="5">
        <v>1</v>
      </c>
      <c r="H44" s="5">
        <v>1</v>
      </c>
      <c r="I44" s="5">
        <v>1</v>
      </c>
      <c r="J44" t="s">
        <v>563</v>
      </c>
    </row>
    <row r="45" spans="1:11" x14ac:dyDescent="0.25">
      <c r="A45" s="3" t="s">
        <v>265</v>
      </c>
      <c r="B45" s="4" t="s">
        <v>525</v>
      </c>
      <c r="C45" s="4"/>
      <c r="F45" s="1" t="s">
        <v>564</v>
      </c>
      <c r="G45" s="5">
        <v>1</v>
      </c>
      <c r="H45" s="5">
        <v>1</v>
      </c>
      <c r="I45" s="5">
        <v>1</v>
      </c>
      <c r="J45" t="s">
        <v>565</v>
      </c>
    </row>
    <row r="46" spans="1:11" x14ac:dyDescent="0.25">
      <c r="A46" s="3"/>
      <c r="B46" s="4"/>
      <c r="C46" s="4"/>
      <c r="F46" s="1" t="s">
        <v>566</v>
      </c>
      <c r="G46" s="5">
        <v>1</v>
      </c>
      <c r="H46" s="5">
        <v>1</v>
      </c>
      <c r="I46" s="5">
        <v>1</v>
      </c>
      <c r="J46" t="s">
        <v>532</v>
      </c>
    </row>
    <row r="47" spans="1:11" x14ac:dyDescent="0.25">
      <c r="A47" s="3"/>
      <c r="B47" s="4"/>
      <c r="C47" s="4"/>
      <c r="F47" s="1"/>
    </row>
    <row r="48" spans="1:11" x14ac:dyDescent="0.25">
      <c r="A48" s="3" t="s">
        <v>266</v>
      </c>
      <c r="B48" s="4" t="s">
        <v>525</v>
      </c>
      <c r="C48" s="4"/>
    </row>
    <row r="49" spans="1:11" x14ac:dyDescent="0.25">
      <c r="A49" s="3" t="s">
        <v>267</v>
      </c>
      <c r="B49" s="4" t="s">
        <v>525</v>
      </c>
      <c r="C49" s="4"/>
      <c r="F49" s="15" t="s">
        <v>567</v>
      </c>
    </row>
    <row r="50" spans="1:11" x14ac:dyDescent="0.25">
      <c r="A50" s="1" t="s">
        <v>268</v>
      </c>
      <c r="B50" t="s">
        <v>525</v>
      </c>
      <c r="F50" s="1" t="s">
        <v>568</v>
      </c>
      <c r="G50" s="5">
        <v>1</v>
      </c>
      <c r="H50" s="5">
        <v>1</v>
      </c>
      <c r="I50" s="5">
        <v>1</v>
      </c>
      <c r="K50" t="s">
        <v>569</v>
      </c>
    </row>
    <row r="51" spans="1:11" x14ac:dyDescent="0.25">
      <c r="A51" s="1" t="s">
        <v>269</v>
      </c>
      <c r="B51" t="s">
        <v>525</v>
      </c>
      <c r="F51" s="1" t="s">
        <v>570</v>
      </c>
      <c r="G51" s="5">
        <v>1</v>
      </c>
      <c r="H51" s="5">
        <v>1</v>
      </c>
      <c r="I51" s="5">
        <v>1</v>
      </c>
      <c r="K51" t="s">
        <v>569</v>
      </c>
    </row>
    <row r="52" spans="1:11" x14ac:dyDescent="0.25">
      <c r="A52" s="1" t="s">
        <v>270</v>
      </c>
      <c r="B52" t="s">
        <v>525</v>
      </c>
      <c r="F52" t="s">
        <v>571</v>
      </c>
      <c r="G52" s="5">
        <v>1</v>
      </c>
      <c r="H52" s="5">
        <v>1</v>
      </c>
      <c r="I52" s="5">
        <v>1</v>
      </c>
      <c r="K52" t="s">
        <v>569</v>
      </c>
    </row>
    <row r="53" spans="1:11" x14ac:dyDescent="0.25">
      <c r="A53" s="1" t="s">
        <v>271</v>
      </c>
      <c r="B53" t="s">
        <v>525</v>
      </c>
      <c r="F53" t="s">
        <v>572</v>
      </c>
      <c r="G53" s="5">
        <v>1</v>
      </c>
      <c r="H53" s="5">
        <v>1</v>
      </c>
      <c r="I53" s="5">
        <v>1</v>
      </c>
      <c r="K53" t="s">
        <v>569</v>
      </c>
    </row>
    <row r="54" spans="1:11" x14ac:dyDescent="0.25">
      <c r="A54" s="1" t="s">
        <v>272</v>
      </c>
      <c r="B54" t="s">
        <v>525</v>
      </c>
    </row>
    <row r="55" spans="1:11" x14ac:dyDescent="0.25">
      <c r="A55" s="1" t="s">
        <v>273</v>
      </c>
      <c r="B55" t="s">
        <v>525</v>
      </c>
    </row>
    <row r="56" spans="1:11" x14ac:dyDescent="0.25">
      <c r="A56" s="1" t="s">
        <v>274</v>
      </c>
      <c r="B56" t="s">
        <v>525</v>
      </c>
    </row>
    <row r="57" spans="1:11" x14ac:dyDescent="0.25">
      <c r="A57" s="1" t="s">
        <v>275</v>
      </c>
      <c r="B57" t="s">
        <v>525</v>
      </c>
    </row>
    <row r="58" spans="1:11" x14ac:dyDescent="0.25">
      <c r="A58" s="1" t="s">
        <v>276</v>
      </c>
      <c r="B58" t="s">
        <v>525</v>
      </c>
    </row>
    <row r="59" spans="1:11" x14ac:dyDescent="0.25">
      <c r="A59" s="1" t="s">
        <v>277</v>
      </c>
      <c r="B59" t="s">
        <v>525</v>
      </c>
      <c r="F59" s="15" t="s">
        <v>573</v>
      </c>
    </row>
    <row r="60" spans="1:11" x14ac:dyDescent="0.25">
      <c r="A60" s="1" t="s">
        <v>278</v>
      </c>
      <c r="B60" t="s">
        <v>525</v>
      </c>
      <c r="F60" s="1" t="s">
        <v>574</v>
      </c>
      <c r="G60" s="5">
        <v>1</v>
      </c>
      <c r="H60" s="5">
        <v>1</v>
      </c>
      <c r="I60" s="5">
        <v>1</v>
      </c>
    </row>
    <row r="61" spans="1:11" x14ac:dyDescent="0.25">
      <c r="A61" s="1" t="s">
        <v>279</v>
      </c>
      <c r="B61" t="s">
        <v>525</v>
      </c>
      <c r="F61" s="1" t="s">
        <v>575</v>
      </c>
      <c r="G61" s="5">
        <v>1</v>
      </c>
      <c r="H61" s="5">
        <v>1</v>
      </c>
      <c r="I61" s="5">
        <v>1</v>
      </c>
    </row>
    <row r="62" spans="1:11" x14ac:dyDescent="0.25">
      <c r="A62" s="1" t="s">
        <v>280</v>
      </c>
      <c r="B62" t="s">
        <v>525</v>
      </c>
      <c r="F62" s="1" t="s">
        <v>576</v>
      </c>
      <c r="G62" s="5">
        <v>1</v>
      </c>
      <c r="H62" s="5">
        <v>1</v>
      </c>
      <c r="I62" s="5">
        <v>1</v>
      </c>
    </row>
    <row r="63" spans="1:11" x14ac:dyDescent="0.25">
      <c r="A63" s="1" t="s">
        <v>281</v>
      </c>
      <c r="B63" t="s">
        <v>525</v>
      </c>
      <c r="F63" s="1" t="s">
        <v>577</v>
      </c>
      <c r="G63" s="5">
        <v>1</v>
      </c>
      <c r="H63" s="5">
        <v>1</v>
      </c>
      <c r="I63" s="5">
        <v>1</v>
      </c>
      <c r="J63" t="s">
        <v>578</v>
      </c>
    </row>
    <row r="64" spans="1:11" x14ac:dyDescent="0.25">
      <c r="A64" s="1" t="s">
        <v>282</v>
      </c>
      <c r="B64" t="s">
        <v>525</v>
      </c>
      <c r="F64" s="1" t="s">
        <v>579</v>
      </c>
      <c r="G64" s="5">
        <v>1</v>
      </c>
      <c r="H64" s="5">
        <v>1</v>
      </c>
      <c r="I64" s="5">
        <v>1</v>
      </c>
      <c r="J64" t="s">
        <v>578</v>
      </c>
    </row>
    <row r="65" spans="1:9" x14ac:dyDescent="0.25">
      <c r="A65" s="1" t="s">
        <v>283</v>
      </c>
      <c r="B65" t="s">
        <v>525</v>
      </c>
      <c r="F65" s="1" t="s">
        <v>254</v>
      </c>
      <c r="G65" s="5">
        <v>1</v>
      </c>
      <c r="H65" s="5">
        <v>1</v>
      </c>
      <c r="I65" s="5">
        <v>1</v>
      </c>
    </row>
    <row r="66" spans="1:9" x14ac:dyDescent="0.25">
      <c r="A66" s="1" t="s">
        <v>284</v>
      </c>
      <c r="B66" t="s">
        <v>525</v>
      </c>
    </row>
    <row r="67" spans="1:9" x14ac:dyDescent="0.25">
      <c r="A67" s="1" t="s">
        <v>285</v>
      </c>
      <c r="B67" t="s">
        <v>525</v>
      </c>
    </row>
    <row r="68" spans="1:9" x14ac:dyDescent="0.25">
      <c r="A68" s="1" t="s">
        <v>286</v>
      </c>
      <c r="B68" t="s">
        <v>525</v>
      </c>
    </row>
    <row r="69" spans="1:9" x14ac:dyDescent="0.25">
      <c r="A69" s="1" t="s">
        <v>287</v>
      </c>
      <c r="B69" t="s">
        <v>525</v>
      </c>
      <c r="F69" s="1"/>
    </row>
    <row r="70" spans="1:9" x14ac:dyDescent="0.25">
      <c r="A70" s="1" t="s">
        <v>288</v>
      </c>
      <c r="B70" t="s">
        <v>525</v>
      </c>
      <c r="F70" s="1"/>
    </row>
    <row r="71" spans="1:9" x14ac:dyDescent="0.25">
      <c r="A71" s="1" t="s">
        <v>289</v>
      </c>
      <c r="B71" t="s">
        <v>525</v>
      </c>
      <c r="F71" s="1"/>
    </row>
    <row r="72" spans="1:9" x14ac:dyDescent="0.25">
      <c r="A72" s="1" t="s">
        <v>290</v>
      </c>
      <c r="B72" t="s">
        <v>525</v>
      </c>
      <c r="F72" s="1"/>
    </row>
    <row r="73" spans="1:9" x14ac:dyDescent="0.25">
      <c r="A73" s="1" t="s">
        <v>291</v>
      </c>
      <c r="B73" t="s">
        <v>525</v>
      </c>
      <c r="F73" s="1"/>
    </row>
    <row r="74" spans="1:9" x14ac:dyDescent="0.25">
      <c r="A74" s="1" t="s">
        <v>292</v>
      </c>
      <c r="B74" t="s">
        <v>525</v>
      </c>
      <c r="F74" s="1"/>
    </row>
    <row r="75" spans="1:9" x14ac:dyDescent="0.25">
      <c r="A75" s="1" t="s">
        <v>293</v>
      </c>
      <c r="B75" t="s">
        <v>525</v>
      </c>
      <c r="F75" s="1"/>
    </row>
    <row r="76" spans="1:9" x14ac:dyDescent="0.25">
      <c r="A76" s="1" t="s">
        <v>294</v>
      </c>
      <c r="B76" t="s">
        <v>525</v>
      </c>
      <c r="F76" s="1"/>
    </row>
    <row r="77" spans="1:9" x14ac:dyDescent="0.25">
      <c r="A77" s="1" t="s">
        <v>295</v>
      </c>
      <c r="B77" t="s">
        <v>525</v>
      </c>
      <c r="F77" s="1"/>
    </row>
    <row r="78" spans="1:9" x14ac:dyDescent="0.25">
      <c r="A78" s="1" t="s">
        <v>296</v>
      </c>
      <c r="B78" t="s">
        <v>525</v>
      </c>
      <c r="F78" s="1"/>
    </row>
    <row r="79" spans="1:9" x14ac:dyDescent="0.25">
      <c r="A79" s="1" t="s">
        <v>297</v>
      </c>
      <c r="B79" t="s">
        <v>525</v>
      </c>
      <c r="F79" s="1"/>
    </row>
    <row r="80" spans="1:9" x14ac:dyDescent="0.25">
      <c r="A80" s="1" t="s">
        <v>15</v>
      </c>
      <c r="B80" t="s">
        <v>523</v>
      </c>
      <c r="F80" s="1"/>
    </row>
    <row r="81" spans="1:10" x14ac:dyDescent="0.25">
      <c r="A81" s="1" t="s">
        <v>66</v>
      </c>
      <c r="B81" t="s">
        <v>523</v>
      </c>
    </row>
    <row r="82" spans="1:10" x14ac:dyDescent="0.25">
      <c r="A82" s="1" t="s">
        <v>78</v>
      </c>
      <c r="B82" t="s">
        <v>523</v>
      </c>
    </row>
    <row r="83" spans="1:10" x14ac:dyDescent="0.25">
      <c r="A83" s="1" t="s">
        <v>115</v>
      </c>
      <c r="B83" t="s">
        <v>523</v>
      </c>
    </row>
    <row r="84" spans="1:10" x14ac:dyDescent="0.25">
      <c r="A84" s="1" t="s">
        <v>121</v>
      </c>
      <c r="B84" t="s">
        <v>523</v>
      </c>
      <c r="H84" s="5" t="s">
        <v>580</v>
      </c>
      <c r="I84" s="5" t="s">
        <v>581</v>
      </c>
      <c r="J84" t="s">
        <v>582</v>
      </c>
    </row>
    <row r="85" spans="1:10" x14ac:dyDescent="0.25">
      <c r="A85" s="1" t="s">
        <v>127</v>
      </c>
      <c r="B85" t="s">
        <v>523</v>
      </c>
      <c r="G85" s="5" t="s">
        <v>583</v>
      </c>
      <c r="H85" s="16" t="s">
        <v>584</v>
      </c>
    </row>
    <row r="86" spans="1:10" x14ac:dyDescent="0.25">
      <c r="A86" s="1" t="s">
        <v>133</v>
      </c>
      <c r="B86" t="s">
        <v>523</v>
      </c>
      <c r="G86" s="5" t="s">
        <v>522</v>
      </c>
      <c r="H86" s="16" t="s">
        <v>585</v>
      </c>
      <c r="I86" s="5" t="s">
        <v>583</v>
      </c>
      <c r="J86" s="16" t="s">
        <v>586</v>
      </c>
    </row>
    <row r="87" spans="1:10" x14ac:dyDescent="0.25">
      <c r="A87" s="1" t="s">
        <v>139</v>
      </c>
      <c r="B87" t="s">
        <v>523</v>
      </c>
      <c r="G87" s="5" t="s">
        <v>521</v>
      </c>
      <c r="H87" s="16" t="s">
        <v>587</v>
      </c>
      <c r="I87" s="5" t="s">
        <v>522</v>
      </c>
      <c r="J87" s="16" t="s">
        <v>588</v>
      </c>
    </row>
    <row r="88" spans="1:10" x14ac:dyDescent="0.25">
      <c r="A88" s="1" t="s">
        <v>145</v>
      </c>
      <c r="B88" t="s">
        <v>523</v>
      </c>
      <c r="G88" s="5" t="s">
        <v>520</v>
      </c>
      <c r="H88" s="5" t="s">
        <v>589</v>
      </c>
      <c r="I88" s="5" t="s">
        <v>521</v>
      </c>
      <c r="J88" s="16" t="s">
        <v>590</v>
      </c>
    </row>
    <row r="89" spans="1:10" x14ac:dyDescent="0.25">
      <c r="A89" s="1" t="s">
        <v>152</v>
      </c>
      <c r="B89" t="s">
        <v>523</v>
      </c>
    </row>
    <row r="90" spans="1:10" x14ac:dyDescent="0.25">
      <c r="A90" s="1" t="s">
        <v>158</v>
      </c>
      <c r="B90" t="s">
        <v>523</v>
      </c>
    </row>
    <row r="91" spans="1:10" x14ac:dyDescent="0.25">
      <c r="A91" s="1" t="s">
        <v>164</v>
      </c>
      <c r="B91" t="s">
        <v>523</v>
      </c>
    </row>
    <row r="92" spans="1:10" x14ac:dyDescent="0.25">
      <c r="A92" s="1" t="s">
        <v>170</v>
      </c>
      <c r="B92" t="s">
        <v>523</v>
      </c>
    </row>
    <row r="93" spans="1:10" x14ac:dyDescent="0.25">
      <c r="A93" s="1" t="s">
        <v>176</v>
      </c>
      <c r="B93" t="s">
        <v>523</v>
      </c>
    </row>
    <row r="94" spans="1:10" x14ac:dyDescent="0.25">
      <c r="A94" s="1" t="s">
        <v>181</v>
      </c>
      <c r="B94" t="s">
        <v>523</v>
      </c>
    </row>
    <row r="95" spans="1:10" x14ac:dyDescent="0.25">
      <c r="A95" s="1"/>
      <c r="B95" t="s">
        <v>591</v>
      </c>
    </row>
    <row r="96" spans="1:10" x14ac:dyDescent="0.25">
      <c r="A96" s="1"/>
    </row>
  </sheetData>
  <phoneticPr fontId="6" type="noConversion"/>
  <pageMargins left="0.7" right="0.7" top="0.75" bottom="0.75" header="0.3" footer="0.3"/>
  <pageSetup orientation="portrait" r:id="rId1"/>
  <headerFooter>
    <oddFooter>&amp;L_x000D_&amp;1#&amp;"Calibri"&amp;10&amp;K737373 El contenido de esta comunicación es confidencial para uso exclusivo del destinatario, por lo que se prohíbe su divulgación total o parcial a cualquier tercero no autorizado.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215C-C950-4CD0-8220-1F2EC5811F0E}">
  <dimension ref="D1:U1752"/>
  <sheetViews>
    <sheetView topLeftCell="J1" workbookViewId="0">
      <selection activeCell="O21" sqref="O21"/>
    </sheetView>
  </sheetViews>
  <sheetFormatPr baseColWidth="10" defaultRowHeight="15" x14ac:dyDescent="0.25"/>
  <cols>
    <col min="4" max="4" width="37.140625" bestFit="1" customWidth="1"/>
    <col min="8" max="8" width="17.85546875" bestFit="1" customWidth="1"/>
    <col min="9" max="9" width="12" bestFit="1" customWidth="1"/>
    <col min="14" max="14" width="19.42578125" bestFit="1" customWidth="1"/>
    <col min="15" max="15" width="11.42578125" style="183"/>
  </cols>
  <sheetData>
    <row r="1" spans="4:21" x14ac:dyDescent="0.25">
      <c r="O1" s="91">
        <v>45107</v>
      </c>
      <c r="P1">
        <v>3</v>
      </c>
      <c r="Q1" s="91">
        <v>45107</v>
      </c>
    </row>
    <row r="2" spans="4:21" x14ac:dyDescent="0.25">
      <c r="M2" t="s">
        <v>7</v>
      </c>
      <c r="N2" t="s">
        <v>36</v>
      </c>
    </row>
    <row r="3" spans="4:21" x14ac:dyDescent="0.25">
      <c r="D3" t="s">
        <v>713</v>
      </c>
      <c r="M3">
        <v>1951362</v>
      </c>
      <c r="N3" s="91">
        <v>38823</v>
      </c>
      <c r="O3" s="183">
        <f>($O$1-N3)/30</f>
        <v>209.46666666666667</v>
      </c>
      <c r="P3">
        <f>IF(O3&gt;=$P$1,1,0)</f>
        <v>1</v>
      </c>
      <c r="Q3">
        <f>IF(N3&lt;=$Q$1, 1,0)</f>
        <v>1</v>
      </c>
    </row>
    <row r="4" spans="4:21" x14ac:dyDescent="0.25">
      <c r="D4" t="s">
        <v>714</v>
      </c>
      <c r="E4" t="s">
        <v>715</v>
      </c>
      <c r="M4">
        <v>1952606</v>
      </c>
      <c r="N4" s="91">
        <v>38823</v>
      </c>
      <c r="O4" s="183">
        <f t="shared" ref="O4:O67" si="0">($O$1-N4)/30</f>
        <v>209.46666666666667</v>
      </c>
      <c r="P4">
        <f t="shared" ref="P4:P67" si="1">IF(O4&gt;=$P$1,1,0)</f>
        <v>1</v>
      </c>
      <c r="Q4">
        <f t="shared" ref="Q4:Q67" si="2">IF(N4&lt;=$Q$1, 1,0)</f>
        <v>1</v>
      </c>
    </row>
    <row r="5" spans="4:21" x14ac:dyDescent="0.25">
      <c r="D5" t="s">
        <v>685</v>
      </c>
      <c r="E5">
        <v>1.32306637208994</v>
      </c>
      <c r="H5" t="s">
        <v>8</v>
      </c>
      <c r="I5" t="s">
        <v>716</v>
      </c>
      <c r="M5">
        <v>1956259</v>
      </c>
      <c r="N5" s="91">
        <v>38961</v>
      </c>
      <c r="O5" s="183">
        <f t="shared" si="0"/>
        <v>204.86666666666667</v>
      </c>
      <c r="P5">
        <f t="shared" si="1"/>
        <v>1</v>
      </c>
      <c r="Q5">
        <f t="shared" si="2"/>
        <v>1</v>
      </c>
    </row>
    <row r="6" spans="4:21" x14ac:dyDescent="0.25">
      <c r="D6" t="s">
        <v>684</v>
      </c>
      <c r="E6">
        <v>1.29470224738281</v>
      </c>
      <c r="H6" t="s">
        <v>661</v>
      </c>
      <c r="I6">
        <v>1.54945400414143</v>
      </c>
      <c r="M6">
        <v>1955418</v>
      </c>
      <c r="N6" s="91">
        <v>39174</v>
      </c>
      <c r="O6" s="183">
        <f t="shared" si="0"/>
        <v>197.76666666666668</v>
      </c>
      <c r="P6">
        <f t="shared" si="1"/>
        <v>1</v>
      </c>
      <c r="Q6">
        <f t="shared" si="2"/>
        <v>1</v>
      </c>
      <c r="S6">
        <f>SUM(P3:P1752)</f>
        <v>1234</v>
      </c>
      <c r="T6">
        <f>SUM(Q3:Q1752)</f>
        <v>1551</v>
      </c>
      <c r="U6" s="142">
        <f>S6/T6</f>
        <v>0.79561573178594458</v>
      </c>
    </row>
    <row r="7" spans="4:21" x14ac:dyDescent="0.25">
      <c r="D7" t="s">
        <v>683</v>
      </c>
      <c r="E7">
        <v>1.2105365952454099</v>
      </c>
      <c r="H7" t="s">
        <v>662</v>
      </c>
      <c r="I7">
        <v>1.3538780848649099</v>
      </c>
      <c r="M7">
        <v>1958021</v>
      </c>
      <c r="N7" s="91">
        <v>40299</v>
      </c>
      <c r="O7" s="183">
        <f t="shared" si="0"/>
        <v>160.26666666666668</v>
      </c>
      <c r="P7">
        <f t="shared" si="1"/>
        <v>1</v>
      </c>
      <c r="Q7">
        <f t="shared" si="2"/>
        <v>1</v>
      </c>
    </row>
    <row r="8" spans="4:21" x14ac:dyDescent="0.25">
      <c r="D8" t="s">
        <v>682</v>
      </c>
      <c r="E8">
        <v>1.1828992102306899</v>
      </c>
      <c r="H8" t="s">
        <v>663</v>
      </c>
      <c r="I8">
        <v>1.33554648437891</v>
      </c>
      <c r="M8">
        <v>1949838</v>
      </c>
      <c r="N8" s="91">
        <v>40428</v>
      </c>
      <c r="O8" s="183">
        <f t="shared" si="0"/>
        <v>155.96666666666667</v>
      </c>
      <c r="P8">
        <f t="shared" si="1"/>
        <v>1</v>
      </c>
      <c r="Q8">
        <f t="shared" si="2"/>
        <v>1</v>
      </c>
    </row>
    <row r="9" spans="4:21" x14ac:dyDescent="0.25">
      <c r="D9" t="s">
        <v>681</v>
      </c>
      <c r="E9">
        <v>1.1475539870257201</v>
      </c>
      <c r="H9" t="s">
        <v>664</v>
      </c>
      <c r="I9">
        <v>1.2317695079873801</v>
      </c>
      <c r="M9">
        <v>6448745</v>
      </c>
      <c r="N9" s="91">
        <v>40492</v>
      </c>
      <c r="O9" s="183">
        <f t="shared" si="0"/>
        <v>153.83333333333334</v>
      </c>
      <c r="P9">
        <f t="shared" si="1"/>
        <v>1</v>
      </c>
      <c r="Q9">
        <f t="shared" si="2"/>
        <v>1</v>
      </c>
    </row>
    <row r="10" spans="4:21" x14ac:dyDescent="0.25">
      <c r="D10" t="s">
        <v>680</v>
      </c>
      <c r="E10">
        <v>1.4225018749320899</v>
      </c>
      <c r="H10" t="s">
        <v>665</v>
      </c>
      <c r="I10">
        <v>1.2658167647407801</v>
      </c>
      <c r="M10">
        <v>3956930</v>
      </c>
      <c r="N10" s="91">
        <v>40575</v>
      </c>
      <c r="O10" s="183">
        <f t="shared" si="0"/>
        <v>151.06666666666666</v>
      </c>
      <c r="P10">
        <f t="shared" si="1"/>
        <v>1</v>
      </c>
      <c r="Q10">
        <f t="shared" si="2"/>
        <v>1</v>
      </c>
    </row>
    <row r="11" spans="4:21" x14ac:dyDescent="0.25">
      <c r="D11" t="s">
        <v>679</v>
      </c>
      <c r="E11">
        <v>1.40242726081106</v>
      </c>
      <c r="H11" t="s">
        <v>666</v>
      </c>
      <c r="I11">
        <v>1.37894093438349</v>
      </c>
      <c r="M11">
        <v>1957680</v>
      </c>
      <c r="N11" s="91">
        <v>40575</v>
      </c>
      <c r="O11" s="183">
        <f t="shared" si="0"/>
        <v>151.06666666666666</v>
      </c>
      <c r="P11">
        <f t="shared" si="1"/>
        <v>1</v>
      </c>
      <c r="Q11">
        <f t="shared" si="2"/>
        <v>1</v>
      </c>
    </row>
    <row r="12" spans="4:21" x14ac:dyDescent="0.25">
      <c r="D12" t="s">
        <v>678</v>
      </c>
      <c r="E12">
        <v>1.3054730116506701</v>
      </c>
      <c r="H12" t="s">
        <v>667</v>
      </c>
      <c r="I12">
        <v>1.1723576103606601</v>
      </c>
      <c r="M12">
        <v>6976788</v>
      </c>
      <c r="N12" s="91">
        <v>40602</v>
      </c>
      <c r="O12" s="183">
        <f t="shared" si="0"/>
        <v>150.16666666666666</v>
      </c>
      <c r="P12">
        <f t="shared" si="1"/>
        <v>1</v>
      </c>
      <c r="Q12">
        <f t="shared" si="2"/>
        <v>1</v>
      </c>
    </row>
    <row r="13" spans="4:21" x14ac:dyDescent="0.25">
      <c r="D13" t="s">
        <v>677</v>
      </c>
      <c r="E13">
        <v>1.1559497969322401</v>
      </c>
      <c r="H13" t="s">
        <v>668</v>
      </c>
      <c r="I13">
        <v>1.1048094167234599</v>
      </c>
      <c r="M13">
        <v>7134180</v>
      </c>
      <c r="N13" s="91">
        <v>40632</v>
      </c>
      <c r="O13" s="183">
        <f t="shared" si="0"/>
        <v>149.16666666666666</v>
      </c>
      <c r="P13">
        <f t="shared" si="1"/>
        <v>1</v>
      </c>
      <c r="Q13">
        <f t="shared" si="2"/>
        <v>1</v>
      </c>
    </row>
    <row r="14" spans="4:21" x14ac:dyDescent="0.25">
      <c r="D14" t="s">
        <v>676</v>
      </c>
      <c r="E14">
        <v>1.2127680095054201</v>
      </c>
      <c r="H14" t="s">
        <v>669</v>
      </c>
      <c r="I14">
        <v>1.1337003709023299</v>
      </c>
      <c r="M14">
        <v>7231011</v>
      </c>
      <c r="N14" s="91">
        <v>40651</v>
      </c>
      <c r="O14" s="183">
        <f t="shared" si="0"/>
        <v>148.53333333333333</v>
      </c>
      <c r="P14">
        <f t="shared" si="1"/>
        <v>1</v>
      </c>
      <c r="Q14">
        <f t="shared" si="2"/>
        <v>1</v>
      </c>
    </row>
    <row r="15" spans="4:21" x14ac:dyDescent="0.25">
      <c r="D15" t="s">
        <v>675</v>
      </c>
      <c r="E15">
        <v>1.27454394078764</v>
      </c>
      <c r="H15" t="s">
        <v>670</v>
      </c>
      <c r="I15">
        <v>1.33208656870033</v>
      </c>
      <c r="M15">
        <v>3394184</v>
      </c>
      <c r="N15" s="91">
        <v>40664</v>
      </c>
      <c r="O15" s="183">
        <f t="shared" si="0"/>
        <v>148.1</v>
      </c>
      <c r="P15">
        <f t="shared" si="1"/>
        <v>1</v>
      </c>
      <c r="Q15">
        <f t="shared" si="2"/>
        <v>1</v>
      </c>
    </row>
    <row r="16" spans="4:21" x14ac:dyDescent="0.25">
      <c r="D16" t="s">
        <v>674</v>
      </c>
      <c r="E16">
        <v>1.23250951157441</v>
      </c>
      <c r="H16" t="s">
        <v>671</v>
      </c>
      <c r="I16">
        <v>1.3740339672099999</v>
      </c>
      <c r="M16">
        <v>4284616</v>
      </c>
      <c r="N16" s="91">
        <v>40664</v>
      </c>
      <c r="O16" s="183">
        <f t="shared" si="0"/>
        <v>148.1</v>
      </c>
      <c r="P16">
        <f t="shared" si="1"/>
        <v>1</v>
      </c>
      <c r="Q16">
        <f t="shared" si="2"/>
        <v>1</v>
      </c>
    </row>
    <row r="17" spans="4:17" x14ac:dyDescent="0.25">
      <c r="D17" t="s">
        <v>673</v>
      </c>
      <c r="E17">
        <v>1.39620741730378</v>
      </c>
      <c r="H17" t="s">
        <v>672</v>
      </c>
      <c r="I17">
        <v>1.5669513936999899</v>
      </c>
      <c r="M17">
        <v>7297220</v>
      </c>
      <c r="N17" s="91">
        <v>40665</v>
      </c>
      <c r="O17" s="183">
        <f t="shared" si="0"/>
        <v>148.06666666666666</v>
      </c>
      <c r="P17">
        <f t="shared" si="1"/>
        <v>1</v>
      </c>
      <c r="Q17">
        <f t="shared" si="2"/>
        <v>1</v>
      </c>
    </row>
    <row r="18" spans="4:17" x14ac:dyDescent="0.25">
      <c r="D18" t="s">
        <v>672</v>
      </c>
      <c r="E18">
        <v>1.48532932644867</v>
      </c>
      <c r="H18" t="s">
        <v>673</v>
      </c>
      <c r="I18">
        <v>1.41485768048848</v>
      </c>
      <c r="M18">
        <v>7362499</v>
      </c>
      <c r="N18" s="91">
        <v>40679</v>
      </c>
      <c r="O18" s="183">
        <f t="shared" si="0"/>
        <v>147.6</v>
      </c>
      <c r="P18">
        <f t="shared" si="1"/>
        <v>1</v>
      </c>
      <c r="Q18">
        <f t="shared" si="2"/>
        <v>1</v>
      </c>
    </row>
    <row r="19" spans="4:17" x14ac:dyDescent="0.25">
      <c r="D19" t="s">
        <v>671</v>
      </c>
      <c r="E19">
        <v>1.5519087707600601</v>
      </c>
      <c r="H19" t="s">
        <v>674</v>
      </c>
      <c r="I19">
        <v>1.17172463170982</v>
      </c>
      <c r="M19">
        <v>6107774</v>
      </c>
      <c r="N19" s="91">
        <v>40695</v>
      </c>
      <c r="O19" s="183">
        <f t="shared" si="0"/>
        <v>147.06666666666666</v>
      </c>
      <c r="P19">
        <f t="shared" si="1"/>
        <v>1</v>
      </c>
      <c r="Q19">
        <f t="shared" si="2"/>
        <v>1</v>
      </c>
    </row>
    <row r="20" spans="4:17" x14ac:dyDescent="0.25">
      <c r="D20" t="s">
        <v>670</v>
      </c>
      <c r="E20">
        <v>1.57061389533666</v>
      </c>
      <c r="H20" t="s">
        <v>675</v>
      </c>
      <c r="I20">
        <v>1.21452138148609</v>
      </c>
      <c r="M20">
        <v>7545900</v>
      </c>
      <c r="N20" s="91">
        <v>40711</v>
      </c>
      <c r="O20" s="183">
        <f t="shared" si="0"/>
        <v>146.53333333333333</v>
      </c>
      <c r="P20">
        <f t="shared" si="1"/>
        <v>1</v>
      </c>
      <c r="Q20">
        <f t="shared" si="2"/>
        <v>1</v>
      </c>
    </row>
    <row r="21" spans="4:17" x14ac:dyDescent="0.25">
      <c r="D21" t="s">
        <v>669</v>
      </c>
      <c r="E21">
        <v>1.4625913125501699</v>
      </c>
      <c r="H21" t="s">
        <v>676</v>
      </c>
      <c r="I21">
        <v>1.1413072059982501</v>
      </c>
      <c r="M21">
        <v>1956389</v>
      </c>
      <c r="N21" s="91">
        <v>40725</v>
      </c>
      <c r="O21" s="183">
        <f t="shared" si="0"/>
        <v>146.06666666666666</v>
      </c>
      <c r="P21">
        <f t="shared" si="1"/>
        <v>1</v>
      </c>
      <c r="Q21">
        <f t="shared" si="2"/>
        <v>1</v>
      </c>
    </row>
    <row r="22" spans="4:17" x14ac:dyDescent="0.25">
      <c r="D22" t="s">
        <v>668</v>
      </c>
      <c r="E22">
        <v>1.4125324913922099</v>
      </c>
      <c r="H22" t="s">
        <v>677</v>
      </c>
      <c r="I22">
        <v>1.02564300013652</v>
      </c>
      <c r="M22">
        <v>1954337</v>
      </c>
      <c r="N22" s="91">
        <v>40729</v>
      </c>
      <c r="O22" s="183">
        <f t="shared" si="0"/>
        <v>145.93333333333334</v>
      </c>
      <c r="P22">
        <f t="shared" si="1"/>
        <v>1</v>
      </c>
      <c r="Q22">
        <f t="shared" si="2"/>
        <v>1</v>
      </c>
    </row>
    <row r="23" spans="4:17" x14ac:dyDescent="0.25">
      <c r="D23" t="s">
        <v>667</v>
      </c>
      <c r="E23">
        <v>1.47353491663477</v>
      </c>
      <c r="H23" t="s">
        <v>678</v>
      </c>
      <c r="I23">
        <v>1.1431363926243501</v>
      </c>
      <c r="M23">
        <v>7678720</v>
      </c>
      <c r="N23" s="91">
        <v>40736</v>
      </c>
      <c r="O23" s="183">
        <f t="shared" si="0"/>
        <v>145.69999999999999</v>
      </c>
      <c r="P23">
        <f t="shared" si="1"/>
        <v>1</v>
      </c>
      <c r="Q23">
        <f t="shared" si="2"/>
        <v>1</v>
      </c>
    </row>
    <row r="24" spans="4:17" x14ac:dyDescent="0.25">
      <c r="D24" t="s">
        <v>666</v>
      </c>
      <c r="E24">
        <v>1.63544212393599</v>
      </c>
      <c r="H24" t="s">
        <v>679</v>
      </c>
      <c r="I24">
        <v>1.24738248750016</v>
      </c>
      <c r="M24">
        <v>7737473</v>
      </c>
      <c r="N24" s="91">
        <v>40745</v>
      </c>
      <c r="O24" s="183">
        <f t="shared" si="0"/>
        <v>145.4</v>
      </c>
      <c r="P24">
        <f t="shared" si="1"/>
        <v>1</v>
      </c>
      <c r="Q24">
        <f t="shared" si="2"/>
        <v>1</v>
      </c>
    </row>
    <row r="25" spans="4:17" x14ac:dyDescent="0.25">
      <c r="D25" t="s">
        <v>665</v>
      </c>
      <c r="E25">
        <v>1.57221962892131</v>
      </c>
      <c r="H25" t="s">
        <v>680</v>
      </c>
      <c r="I25">
        <v>1.3315360348191001</v>
      </c>
      <c r="M25">
        <v>7832799</v>
      </c>
      <c r="N25" s="91">
        <v>40760</v>
      </c>
      <c r="O25" s="183">
        <f t="shared" si="0"/>
        <v>144.9</v>
      </c>
      <c r="P25">
        <f t="shared" si="1"/>
        <v>1</v>
      </c>
      <c r="Q25">
        <f t="shared" si="2"/>
        <v>1</v>
      </c>
    </row>
    <row r="26" spans="4:17" x14ac:dyDescent="0.25">
      <c r="D26" t="s">
        <v>664</v>
      </c>
      <c r="E26">
        <v>1.4989809965685501</v>
      </c>
      <c r="H26" t="s">
        <v>681</v>
      </c>
      <c r="I26">
        <v>1.2067124140194301</v>
      </c>
      <c r="M26">
        <v>8005812</v>
      </c>
      <c r="N26" s="91">
        <v>40788</v>
      </c>
      <c r="O26" s="183">
        <f t="shared" si="0"/>
        <v>143.96666666666667</v>
      </c>
      <c r="P26">
        <f t="shared" si="1"/>
        <v>1</v>
      </c>
      <c r="Q26">
        <f t="shared" si="2"/>
        <v>1</v>
      </c>
    </row>
    <row r="27" spans="4:17" x14ac:dyDescent="0.25">
      <c r="D27" t="s">
        <v>663</v>
      </c>
      <c r="E27">
        <v>1.5221268779069399</v>
      </c>
      <c r="H27" t="s">
        <v>682</v>
      </c>
      <c r="I27">
        <v>1.2244742826413999</v>
      </c>
      <c r="M27">
        <v>6709890</v>
      </c>
      <c r="N27" s="91">
        <v>40848</v>
      </c>
      <c r="O27" s="183">
        <f t="shared" si="0"/>
        <v>141.96666666666667</v>
      </c>
      <c r="P27">
        <f t="shared" si="1"/>
        <v>1</v>
      </c>
      <c r="Q27">
        <f t="shared" si="2"/>
        <v>1</v>
      </c>
    </row>
    <row r="28" spans="4:17" x14ac:dyDescent="0.25">
      <c r="D28" t="s">
        <v>662</v>
      </c>
      <c r="E28">
        <v>1.61623999256831</v>
      </c>
      <c r="H28" t="s">
        <v>683</v>
      </c>
      <c r="I28">
        <v>1.3331890693216699</v>
      </c>
      <c r="M28">
        <v>1956868</v>
      </c>
      <c r="N28" s="91">
        <v>40909</v>
      </c>
      <c r="O28" s="183">
        <f t="shared" si="0"/>
        <v>139.93333333333334</v>
      </c>
      <c r="P28">
        <f t="shared" si="1"/>
        <v>1</v>
      </c>
      <c r="Q28">
        <f t="shared" si="2"/>
        <v>1</v>
      </c>
    </row>
    <row r="29" spans="4:17" x14ac:dyDescent="0.25">
      <c r="D29" t="s">
        <v>661</v>
      </c>
      <c r="E29">
        <v>1.7745169129470399</v>
      </c>
      <c r="H29" t="s">
        <v>684</v>
      </c>
      <c r="I29">
        <v>1.4370453567833199</v>
      </c>
      <c r="M29">
        <v>8706075</v>
      </c>
      <c r="N29" s="91">
        <v>40918</v>
      </c>
      <c r="O29" s="183">
        <f t="shared" si="0"/>
        <v>139.63333333333333</v>
      </c>
      <c r="P29">
        <f t="shared" si="1"/>
        <v>1</v>
      </c>
      <c r="Q29">
        <f t="shared" si="2"/>
        <v>1</v>
      </c>
    </row>
    <row r="30" spans="4:17" x14ac:dyDescent="0.25">
      <c r="H30" t="s">
        <v>685</v>
      </c>
      <c r="I30">
        <v>1.4014582756015199</v>
      </c>
      <c r="M30">
        <v>8864775</v>
      </c>
      <c r="N30" s="91">
        <v>40949</v>
      </c>
      <c r="O30" s="183">
        <f t="shared" si="0"/>
        <v>138.6</v>
      </c>
      <c r="P30">
        <f t="shared" si="1"/>
        <v>1</v>
      </c>
      <c r="Q30">
        <f t="shared" si="2"/>
        <v>1</v>
      </c>
    </row>
    <row r="31" spans="4:17" x14ac:dyDescent="0.25">
      <c r="M31">
        <v>8945864</v>
      </c>
      <c r="N31" s="91">
        <v>40963</v>
      </c>
      <c r="O31" s="183">
        <f t="shared" si="0"/>
        <v>138.13333333333333</v>
      </c>
      <c r="P31">
        <f t="shared" si="1"/>
        <v>1</v>
      </c>
      <c r="Q31">
        <f t="shared" si="2"/>
        <v>1</v>
      </c>
    </row>
    <row r="32" spans="4:17" x14ac:dyDescent="0.25">
      <c r="M32">
        <v>5915759</v>
      </c>
      <c r="N32" s="91">
        <v>40969</v>
      </c>
      <c r="O32" s="183">
        <f t="shared" si="0"/>
        <v>137.93333333333334</v>
      </c>
      <c r="P32">
        <f t="shared" si="1"/>
        <v>1</v>
      </c>
      <c r="Q32">
        <f t="shared" si="2"/>
        <v>1</v>
      </c>
    </row>
    <row r="33" spans="13:17" x14ac:dyDescent="0.25">
      <c r="M33">
        <v>5277870</v>
      </c>
      <c r="N33" s="91">
        <v>40969</v>
      </c>
      <c r="O33" s="183">
        <f t="shared" si="0"/>
        <v>137.93333333333334</v>
      </c>
      <c r="P33">
        <f t="shared" si="1"/>
        <v>1</v>
      </c>
      <c r="Q33">
        <f t="shared" si="2"/>
        <v>1</v>
      </c>
    </row>
    <row r="34" spans="13:17" x14ac:dyDescent="0.25">
      <c r="M34">
        <v>1952039</v>
      </c>
      <c r="N34" s="91">
        <v>40969</v>
      </c>
      <c r="O34" s="183">
        <f t="shared" si="0"/>
        <v>137.93333333333334</v>
      </c>
      <c r="P34">
        <f t="shared" si="1"/>
        <v>1</v>
      </c>
      <c r="Q34">
        <f t="shared" si="2"/>
        <v>1</v>
      </c>
    </row>
    <row r="35" spans="13:17" x14ac:dyDescent="0.25">
      <c r="M35">
        <v>9022254</v>
      </c>
      <c r="N35" s="91">
        <v>40976</v>
      </c>
      <c r="O35" s="183">
        <f t="shared" si="0"/>
        <v>137.69999999999999</v>
      </c>
      <c r="P35">
        <f t="shared" si="1"/>
        <v>1</v>
      </c>
      <c r="Q35">
        <f t="shared" si="2"/>
        <v>1</v>
      </c>
    </row>
    <row r="36" spans="13:17" x14ac:dyDescent="0.25">
      <c r="M36">
        <v>5629741</v>
      </c>
      <c r="N36" s="91">
        <v>41000</v>
      </c>
      <c r="O36" s="183">
        <f t="shared" si="0"/>
        <v>136.9</v>
      </c>
      <c r="P36">
        <f t="shared" si="1"/>
        <v>1</v>
      </c>
      <c r="Q36">
        <f t="shared" si="2"/>
        <v>1</v>
      </c>
    </row>
    <row r="37" spans="13:17" x14ac:dyDescent="0.25">
      <c r="M37">
        <v>1951736</v>
      </c>
      <c r="N37" s="91">
        <v>41000</v>
      </c>
      <c r="O37" s="183">
        <f t="shared" si="0"/>
        <v>136.9</v>
      </c>
      <c r="P37">
        <f t="shared" si="1"/>
        <v>1</v>
      </c>
      <c r="Q37">
        <f t="shared" si="2"/>
        <v>1</v>
      </c>
    </row>
    <row r="38" spans="13:17" x14ac:dyDescent="0.25">
      <c r="M38">
        <v>6346038</v>
      </c>
      <c r="N38" s="91">
        <v>41000</v>
      </c>
      <c r="O38" s="183">
        <f t="shared" si="0"/>
        <v>136.9</v>
      </c>
      <c r="P38">
        <f t="shared" si="1"/>
        <v>1</v>
      </c>
      <c r="Q38">
        <f t="shared" si="2"/>
        <v>1</v>
      </c>
    </row>
    <row r="39" spans="13:17" x14ac:dyDescent="0.25">
      <c r="M39">
        <v>5872752</v>
      </c>
      <c r="N39" s="91">
        <v>41030</v>
      </c>
      <c r="O39" s="183">
        <f t="shared" si="0"/>
        <v>135.9</v>
      </c>
      <c r="P39">
        <f t="shared" si="1"/>
        <v>1</v>
      </c>
      <c r="Q39">
        <f t="shared" si="2"/>
        <v>1</v>
      </c>
    </row>
    <row r="40" spans="13:17" x14ac:dyDescent="0.25">
      <c r="M40">
        <v>9449397</v>
      </c>
      <c r="N40" s="91">
        <v>41057</v>
      </c>
      <c r="O40" s="183">
        <f t="shared" si="0"/>
        <v>135</v>
      </c>
      <c r="P40">
        <f t="shared" si="1"/>
        <v>1</v>
      </c>
      <c r="Q40">
        <f t="shared" si="2"/>
        <v>1</v>
      </c>
    </row>
    <row r="41" spans="13:17" x14ac:dyDescent="0.25">
      <c r="M41">
        <v>6122074</v>
      </c>
      <c r="N41" s="91">
        <v>41061</v>
      </c>
      <c r="O41" s="183">
        <f t="shared" si="0"/>
        <v>134.86666666666667</v>
      </c>
      <c r="P41">
        <f t="shared" si="1"/>
        <v>1</v>
      </c>
      <c r="Q41">
        <f t="shared" si="2"/>
        <v>1</v>
      </c>
    </row>
    <row r="42" spans="13:17" x14ac:dyDescent="0.25">
      <c r="M42">
        <v>5900178</v>
      </c>
      <c r="N42" s="91">
        <v>41122</v>
      </c>
      <c r="O42" s="183">
        <f t="shared" si="0"/>
        <v>132.83333333333334</v>
      </c>
      <c r="P42">
        <f t="shared" si="1"/>
        <v>1</v>
      </c>
      <c r="Q42">
        <f t="shared" si="2"/>
        <v>1</v>
      </c>
    </row>
    <row r="43" spans="13:17" x14ac:dyDescent="0.25">
      <c r="M43">
        <v>9830274</v>
      </c>
      <c r="N43" s="91">
        <v>41124</v>
      </c>
      <c r="O43" s="183">
        <f t="shared" si="0"/>
        <v>132.76666666666668</v>
      </c>
      <c r="P43">
        <f t="shared" si="1"/>
        <v>1</v>
      </c>
      <c r="Q43">
        <f t="shared" si="2"/>
        <v>1</v>
      </c>
    </row>
    <row r="44" spans="13:17" x14ac:dyDescent="0.25">
      <c r="M44">
        <v>1957746</v>
      </c>
      <c r="N44" s="91">
        <v>41153</v>
      </c>
      <c r="O44" s="183">
        <f t="shared" si="0"/>
        <v>131.80000000000001</v>
      </c>
      <c r="P44">
        <f t="shared" si="1"/>
        <v>1</v>
      </c>
      <c r="Q44">
        <f t="shared" si="2"/>
        <v>1</v>
      </c>
    </row>
    <row r="45" spans="13:17" x14ac:dyDescent="0.25">
      <c r="M45">
        <v>10013367</v>
      </c>
      <c r="N45" s="91">
        <v>41157</v>
      </c>
      <c r="O45" s="183">
        <f t="shared" si="0"/>
        <v>131.66666666666666</v>
      </c>
      <c r="P45">
        <f t="shared" si="1"/>
        <v>1</v>
      </c>
      <c r="Q45">
        <f t="shared" si="2"/>
        <v>1</v>
      </c>
    </row>
    <row r="46" spans="13:17" x14ac:dyDescent="0.25">
      <c r="M46">
        <v>10289336</v>
      </c>
      <c r="N46" s="91">
        <v>41205</v>
      </c>
      <c r="O46" s="183">
        <f t="shared" si="0"/>
        <v>130.06666666666666</v>
      </c>
      <c r="P46">
        <f t="shared" si="1"/>
        <v>1</v>
      </c>
      <c r="Q46">
        <f t="shared" si="2"/>
        <v>1</v>
      </c>
    </row>
    <row r="47" spans="13:17" x14ac:dyDescent="0.25">
      <c r="M47">
        <v>3269707</v>
      </c>
      <c r="N47" s="91">
        <v>41229</v>
      </c>
      <c r="O47" s="183">
        <f t="shared" si="0"/>
        <v>129.26666666666668</v>
      </c>
      <c r="P47">
        <f t="shared" si="1"/>
        <v>1</v>
      </c>
      <c r="Q47">
        <f t="shared" si="2"/>
        <v>1</v>
      </c>
    </row>
    <row r="48" spans="13:17" x14ac:dyDescent="0.25">
      <c r="M48">
        <v>6590092</v>
      </c>
      <c r="N48" s="91">
        <v>41244</v>
      </c>
      <c r="O48" s="183">
        <f t="shared" si="0"/>
        <v>128.76666666666668</v>
      </c>
      <c r="P48">
        <f t="shared" si="1"/>
        <v>1</v>
      </c>
      <c r="Q48">
        <f t="shared" si="2"/>
        <v>1</v>
      </c>
    </row>
    <row r="49" spans="13:17" x14ac:dyDescent="0.25">
      <c r="M49">
        <v>1956128</v>
      </c>
      <c r="N49" s="91">
        <v>41246</v>
      </c>
      <c r="O49" s="183">
        <f t="shared" si="0"/>
        <v>128.69999999999999</v>
      </c>
      <c r="P49">
        <f t="shared" si="1"/>
        <v>1</v>
      </c>
      <c r="Q49">
        <f t="shared" si="2"/>
        <v>1</v>
      </c>
    </row>
    <row r="50" spans="13:17" x14ac:dyDescent="0.25">
      <c r="M50">
        <v>1956732</v>
      </c>
      <c r="N50" s="91">
        <v>41313</v>
      </c>
      <c r="O50" s="183">
        <f t="shared" si="0"/>
        <v>126.46666666666667</v>
      </c>
      <c r="P50">
        <f t="shared" si="1"/>
        <v>1</v>
      </c>
      <c r="Q50">
        <f t="shared" si="2"/>
        <v>1</v>
      </c>
    </row>
    <row r="51" spans="13:17" x14ac:dyDescent="0.25">
      <c r="M51">
        <v>13532313</v>
      </c>
      <c r="N51" s="91">
        <v>41353</v>
      </c>
      <c r="O51" s="183">
        <f t="shared" si="0"/>
        <v>125.13333333333334</v>
      </c>
      <c r="P51">
        <f t="shared" si="1"/>
        <v>1</v>
      </c>
      <c r="Q51">
        <f t="shared" si="2"/>
        <v>1</v>
      </c>
    </row>
    <row r="52" spans="13:17" x14ac:dyDescent="0.25">
      <c r="M52">
        <v>13663003</v>
      </c>
      <c r="N52" s="91">
        <v>41374</v>
      </c>
      <c r="O52" s="183">
        <f t="shared" si="0"/>
        <v>124.43333333333334</v>
      </c>
      <c r="P52">
        <f t="shared" si="1"/>
        <v>1</v>
      </c>
      <c r="Q52">
        <f t="shared" si="2"/>
        <v>1</v>
      </c>
    </row>
    <row r="53" spans="13:17" x14ac:dyDescent="0.25">
      <c r="M53">
        <v>13753335</v>
      </c>
      <c r="N53" s="91">
        <v>41389</v>
      </c>
      <c r="O53" s="183">
        <f t="shared" si="0"/>
        <v>123.93333333333334</v>
      </c>
      <c r="P53">
        <f t="shared" si="1"/>
        <v>1</v>
      </c>
      <c r="Q53">
        <f t="shared" si="2"/>
        <v>1</v>
      </c>
    </row>
    <row r="54" spans="13:17" x14ac:dyDescent="0.25">
      <c r="M54">
        <v>13753377</v>
      </c>
      <c r="N54" s="91">
        <v>41389</v>
      </c>
      <c r="O54" s="183">
        <f t="shared" si="0"/>
        <v>123.93333333333334</v>
      </c>
      <c r="P54">
        <f t="shared" si="1"/>
        <v>1</v>
      </c>
      <c r="Q54">
        <f t="shared" si="2"/>
        <v>1</v>
      </c>
    </row>
    <row r="55" spans="13:17" x14ac:dyDescent="0.25">
      <c r="M55">
        <v>13849982</v>
      </c>
      <c r="N55" s="91">
        <v>41403</v>
      </c>
      <c r="O55" s="183">
        <f t="shared" si="0"/>
        <v>123.46666666666667</v>
      </c>
      <c r="P55">
        <f t="shared" si="1"/>
        <v>1</v>
      </c>
      <c r="Q55">
        <f t="shared" si="2"/>
        <v>1</v>
      </c>
    </row>
    <row r="56" spans="13:17" x14ac:dyDescent="0.25">
      <c r="M56">
        <v>6383664</v>
      </c>
      <c r="N56" s="91">
        <v>41410</v>
      </c>
      <c r="O56" s="183">
        <f t="shared" si="0"/>
        <v>123.23333333333333</v>
      </c>
      <c r="P56">
        <f t="shared" si="1"/>
        <v>1</v>
      </c>
      <c r="Q56">
        <f t="shared" si="2"/>
        <v>1</v>
      </c>
    </row>
    <row r="57" spans="13:17" x14ac:dyDescent="0.25">
      <c r="M57">
        <v>13944976</v>
      </c>
      <c r="N57" s="91">
        <v>41422</v>
      </c>
      <c r="O57" s="183">
        <f t="shared" si="0"/>
        <v>122.83333333333333</v>
      </c>
      <c r="P57">
        <f t="shared" si="1"/>
        <v>1</v>
      </c>
      <c r="Q57">
        <f t="shared" si="2"/>
        <v>1</v>
      </c>
    </row>
    <row r="58" spans="13:17" x14ac:dyDescent="0.25">
      <c r="M58">
        <v>1950587</v>
      </c>
      <c r="N58" s="91">
        <v>41426</v>
      </c>
      <c r="O58" s="183">
        <f t="shared" si="0"/>
        <v>122.7</v>
      </c>
      <c r="P58">
        <f t="shared" si="1"/>
        <v>1</v>
      </c>
      <c r="Q58">
        <f t="shared" si="2"/>
        <v>1</v>
      </c>
    </row>
    <row r="59" spans="13:17" x14ac:dyDescent="0.25">
      <c r="M59">
        <v>13995364</v>
      </c>
      <c r="N59" s="91">
        <v>41431</v>
      </c>
      <c r="O59" s="183">
        <f t="shared" si="0"/>
        <v>122.53333333333333</v>
      </c>
      <c r="P59">
        <f t="shared" si="1"/>
        <v>1</v>
      </c>
      <c r="Q59">
        <f t="shared" si="2"/>
        <v>1</v>
      </c>
    </row>
    <row r="60" spans="13:17" x14ac:dyDescent="0.25">
      <c r="M60">
        <v>9975239</v>
      </c>
      <c r="N60" s="91">
        <v>41441</v>
      </c>
      <c r="O60" s="183">
        <f t="shared" si="0"/>
        <v>122.2</v>
      </c>
      <c r="P60">
        <f t="shared" si="1"/>
        <v>1</v>
      </c>
      <c r="Q60">
        <f t="shared" si="2"/>
        <v>1</v>
      </c>
    </row>
    <row r="61" spans="13:17" x14ac:dyDescent="0.25">
      <c r="M61">
        <v>14145617</v>
      </c>
      <c r="N61" s="91">
        <v>41456</v>
      </c>
      <c r="O61" s="183">
        <f t="shared" si="0"/>
        <v>121.7</v>
      </c>
      <c r="P61">
        <f t="shared" si="1"/>
        <v>1</v>
      </c>
      <c r="Q61">
        <f t="shared" si="2"/>
        <v>1</v>
      </c>
    </row>
    <row r="62" spans="13:17" x14ac:dyDescent="0.25">
      <c r="M62">
        <v>14145634</v>
      </c>
      <c r="N62" s="91">
        <v>41457</v>
      </c>
      <c r="O62" s="183">
        <f t="shared" si="0"/>
        <v>121.66666666666667</v>
      </c>
      <c r="P62">
        <f t="shared" si="1"/>
        <v>1</v>
      </c>
      <c r="Q62">
        <f t="shared" si="2"/>
        <v>1</v>
      </c>
    </row>
    <row r="63" spans="13:17" x14ac:dyDescent="0.25">
      <c r="M63">
        <v>14177981</v>
      </c>
      <c r="N63" s="91">
        <v>41463</v>
      </c>
      <c r="O63" s="183">
        <f t="shared" si="0"/>
        <v>121.46666666666667</v>
      </c>
      <c r="P63">
        <f t="shared" si="1"/>
        <v>1</v>
      </c>
      <c r="Q63">
        <f t="shared" si="2"/>
        <v>1</v>
      </c>
    </row>
    <row r="64" spans="13:17" x14ac:dyDescent="0.25">
      <c r="M64">
        <v>9950387</v>
      </c>
      <c r="N64" s="91">
        <v>41471</v>
      </c>
      <c r="O64" s="183">
        <f t="shared" si="0"/>
        <v>121.2</v>
      </c>
      <c r="P64">
        <f t="shared" si="1"/>
        <v>1</v>
      </c>
      <c r="Q64">
        <f t="shared" si="2"/>
        <v>1</v>
      </c>
    </row>
    <row r="65" spans="13:17" x14ac:dyDescent="0.25">
      <c r="M65">
        <v>9950419</v>
      </c>
      <c r="N65" s="91">
        <v>41487</v>
      </c>
      <c r="O65" s="183">
        <f t="shared" si="0"/>
        <v>120.66666666666667</v>
      </c>
      <c r="P65">
        <f t="shared" si="1"/>
        <v>1</v>
      </c>
      <c r="Q65">
        <f t="shared" si="2"/>
        <v>1</v>
      </c>
    </row>
    <row r="66" spans="13:17" x14ac:dyDescent="0.25">
      <c r="M66">
        <v>14396194</v>
      </c>
      <c r="N66" s="91">
        <v>41502</v>
      </c>
      <c r="O66" s="183">
        <f t="shared" si="0"/>
        <v>120.16666666666667</v>
      </c>
      <c r="P66">
        <f t="shared" si="1"/>
        <v>1</v>
      </c>
      <c r="Q66">
        <f t="shared" si="2"/>
        <v>1</v>
      </c>
    </row>
    <row r="67" spans="13:17" x14ac:dyDescent="0.25">
      <c r="M67">
        <v>9611247</v>
      </c>
      <c r="N67" s="91">
        <v>41502</v>
      </c>
      <c r="O67" s="183">
        <f t="shared" si="0"/>
        <v>120.16666666666667</v>
      </c>
      <c r="P67">
        <f t="shared" si="1"/>
        <v>1</v>
      </c>
      <c r="Q67">
        <f t="shared" si="2"/>
        <v>1</v>
      </c>
    </row>
    <row r="68" spans="13:17" x14ac:dyDescent="0.25">
      <c r="M68">
        <v>14434493</v>
      </c>
      <c r="N68" s="91">
        <v>41509</v>
      </c>
      <c r="O68" s="183">
        <f t="shared" ref="O68:O131" si="3">($O$1-N68)/30</f>
        <v>119.93333333333334</v>
      </c>
      <c r="P68">
        <f t="shared" ref="P68:P131" si="4">IF(O68&gt;=$P$1,1,0)</f>
        <v>1</v>
      </c>
      <c r="Q68">
        <f t="shared" ref="Q68:Q131" si="5">IF(N68&lt;=$Q$1, 1,0)</f>
        <v>1</v>
      </c>
    </row>
    <row r="69" spans="13:17" x14ac:dyDescent="0.25">
      <c r="M69">
        <v>14493243</v>
      </c>
      <c r="N69" s="91">
        <v>41519</v>
      </c>
      <c r="O69" s="183">
        <f t="shared" si="3"/>
        <v>119.6</v>
      </c>
      <c r="P69">
        <f t="shared" si="4"/>
        <v>1</v>
      </c>
      <c r="Q69">
        <f t="shared" si="5"/>
        <v>1</v>
      </c>
    </row>
    <row r="70" spans="13:17" x14ac:dyDescent="0.25">
      <c r="M70">
        <v>6541870</v>
      </c>
      <c r="N70" s="91">
        <v>41520</v>
      </c>
      <c r="O70" s="183">
        <f t="shared" si="3"/>
        <v>119.56666666666666</v>
      </c>
      <c r="P70">
        <f t="shared" si="4"/>
        <v>1</v>
      </c>
      <c r="Q70">
        <f t="shared" si="5"/>
        <v>1</v>
      </c>
    </row>
    <row r="71" spans="13:17" x14ac:dyDescent="0.25">
      <c r="M71">
        <v>7571382</v>
      </c>
      <c r="N71" s="91">
        <v>41520</v>
      </c>
      <c r="O71" s="183">
        <f t="shared" si="3"/>
        <v>119.56666666666666</v>
      </c>
      <c r="P71">
        <f t="shared" si="4"/>
        <v>1</v>
      </c>
      <c r="Q71">
        <f t="shared" si="5"/>
        <v>1</v>
      </c>
    </row>
    <row r="72" spans="13:17" x14ac:dyDescent="0.25">
      <c r="M72">
        <v>14564698</v>
      </c>
      <c r="N72" s="91">
        <v>41535</v>
      </c>
      <c r="O72" s="183">
        <f t="shared" si="3"/>
        <v>119.06666666666666</v>
      </c>
      <c r="P72">
        <f t="shared" si="4"/>
        <v>1</v>
      </c>
      <c r="Q72">
        <f t="shared" si="5"/>
        <v>1</v>
      </c>
    </row>
    <row r="73" spans="13:17" x14ac:dyDescent="0.25">
      <c r="M73">
        <v>14593828</v>
      </c>
      <c r="N73" s="91">
        <v>41540</v>
      </c>
      <c r="O73" s="183">
        <f t="shared" si="3"/>
        <v>118.9</v>
      </c>
      <c r="P73">
        <f t="shared" si="4"/>
        <v>1</v>
      </c>
      <c r="Q73">
        <f t="shared" si="5"/>
        <v>1</v>
      </c>
    </row>
    <row r="74" spans="13:17" x14ac:dyDescent="0.25">
      <c r="M74">
        <v>14610834</v>
      </c>
      <c r="N74" s="91">
        <v>41542</v>
      </c>
      <c r="O74" s="183">
        <f t="shared" si="3"/>
        <v>118.83333333333333</v>
      </c>
      <c r="P74">
        <f t="shared" si="4"/>
        <v>1</v>
      </c>
      <c r="Q74">
        <f t="shared" si="5"/>
        <v>1</v>
      </c>
    </row>
    <row r="75" spans="13:17" x14ac:dyDescent="0.25">
      <c r="M75">
        <v>14692967</v>
      </c>
      <c r="N75" s="91">
        <v>41557</v>
      </c>
      <c r="O75" s="183">
        <f t="shared" si="3"/>
        <v>118.33333333333333</v>
      </c>
      <c r="P75">
        <f t="shared" si="4"/>
        <v>1</v>
      </c>
      <c r="Q75">
        <f t="shared" si="5"/>
        <v>1</v>
      </c>
    </row>
    <row r="76" spans="13:17" x14ac:dyDescent="0.25">
      <c r="M76">
        <v>14692997</v>
      </c>
      <c r="N76" s="91">
        <v>41557</v>
      </c>
      <c r="O76" s="183">
        <f t="shared" si="3"/>
        <v>118.33333333333333</v>
      </c>
      <c r="P76">
        <f t="shared" si="4"/>
        <v>1</v>
      </c>
      <c r="Q76">
        <f t="shared" si="5"/>
        <v>1</v>
      </c>
    </row>
    <row r="77" spans="13:17" x14ac:dyDescent="0.25">
      <c r="M77">
        <v>14851060</v>
      </c>
      <c r="N77" s="91">
        <v>41589</v>
      </c>
      <c r="O77" s="183">
        <f t="shared" si="3"/>
        <v>117.26666666666667</v>
      </c>
      <c r="P77">
        <f t="shared" si="4"/>
        <v>1</v>
      </c>
      <c r="Q77">
        <f t="shared" si="5"/>
        <v>1</v>
      </c>
    </row>
    <row r="78" spans="13:17" x14ac:dyDescent="0.25">
      <c r="M78">
        <v>9129704</v>
      </c>
      <c r="N78" s="91">
        <v>41609</v>
      </c>
      <c r="O78" s="183">
        <f t="shared" si="3"/>
        <v>116.6</v>
      </c>
      <c r="P78">
        <f t="shared" si="4"/>
        <v>1</v>
      </c>
      <c r="Q78">
        <f t="shared" si="5"/>
        <v>1</v>
      </c>
    </row>
    <row r="79" spans="13:17" x14ac:dyDescent="0.25">
      <c r="M79">
        <v>14960777</v>
      </c>
      <c r="N79" s="91">
        <v>41613</v>
      </c>
      <c r="O79" s="183">
        <f t="shared" si="3"/>
        <v>116.46666666666667</v>
      </c>
      <c r="P79">
        <f t="shared" si="4"/>
        <v>1</v>
      </c>
      <c r="Q79">
        <f t="shared" si="5"/>
        <v>1</v>
      </c>
    </row>
    <row r="80" spans="13:17" x14ac:dyDescent="0.25">
      <c r="M80">
        <v>15213368</v>
      </c>
      <c r="N80" s="91">
        <v>41674</v>
      </c>
      <c r="O80" s="183">
        <f t="shared" si="3"/>
        <v>114.43333333333334</v>
      </c>
      <c r="P80">
        <f t="shared" si="4"/>
        <v>1</v>
      </c>
      <c r="Q80">
        <f t="shared" si="5"/>
        <v>1</v>
      </c>
    </row>
    <row r="81" spans="13:17" x14ac:dyDescent="0.25">
      <c r="M81">
        <v>15224868</v>
      </c>
      <c r="N81" s="91">
        <v>41677</v>
      </c>
      <c r="O81" s="183">
        <f t="shared" si="3"/>
        <v>114.33333333333333</v>
      </c>
      <c r="P81">
        <f t="shared" si="4"/>
        <v>1</v>
      </c>
      <c r="Q81">
        <f t="shared" si="5"/>
        <v>1</v>
      </c>
    </row>
    <row r="82" spans="13:17" x14ac:dyDescent="0.25">
      <c r="M82">
        <v>15309419</v>
      </c>
      <c r="N82" s="91">
        <v>41695</v>
      </c>
      <c r="O82" s="183">
        <f t="shared" si="3"/>
        <v>113.73333333333333</v>
      </c>
      <c r="P82">
        <f t="shared" si="4"/>
        <v>1</v>
      </c>
      <c r="Q82">
        <f t="shared" si="5"/>
        <v>1</v>
      </c>
    </row>
    <row r="83" spans="13:17" x14ac:dyDescent="0.25">
      <c r="M83">
        <v>13753428</v>
      </c>
      <c r="N83" s="91">
        <v>41699</v>
      </c>
      <c r="O83" s="183">
        <f t="shared" si="3"/>
        <v>113.6</v>
      </c>
      <c r="P83">
        <f t="shared" si="4"/>
        <v>1</v>
      </c>
      <c r="Q83">
        <f t="shared" si="5"/>
        <v>1</v>
      </c>
    </row>
    <row r="84" spans="13:17" x14ac:dyDescent="0.25">
      <c r="M84">
        <v>15383339</v>
      </c>
      <c r="N84" s="91">
        <v>41710</v>
      </c>
      <c r="O84" s="183">
        <f t="shared" si="3"/>
        <v>113.23333333333333</v>
      </c>
      <c r="P84">
        <f t="shared" si="4"/>
        <v>1</v>
      </c>
      <c r="Q84">
        <f t="shared" si="5"/>
        <v>1</v>
      </c>
    </row>
    <row r="85" spans="13:17" x14ac:dyDescent="0.25">
      <c r="M85">
        <v>15383296</v>
      </c>
      <c r="N85" s="91">
        <v>41710</v>
      </c>
      <c r="O85" s="183">
        <f t="shared" si="3"/>
        <v>113.23333333333333</v>
      </c>
      <c r="P85">
        <f t="shared" si="4"/>
        <v>1</v>
      </c>
      <c r="Q85">
        <f t="shared" si="5"/>
        <v>1</v>
      </c>
    </row>
    <row r="86" spans="13:17" x14ac:dyDescent="0.25">
      <c r="M86">
        <v>7424293</v>
      </c>
      <c r="N86" s="91">
        <v>41730</v>
      </c>
      <c r="O86" s="183">
        <f t="shared" si="3"/>
        <v>112.56666666666666</v>
      </c>
      <c r="P86">
        <f t="shared" si="4"/>
        <v>1</v>
      </c>
      <c r="Q86">
        <f t="shared" si="5"/>
        <v>1</v>
      </c>
    </row>
    <row r="87" spans="13:17" x14ac:dyDescent="0.25">
      <c r="M87">
        <v>9283430</v>
      </c>
      <c r="N87" s="91">
        <v>41730</v>
      </c>
      <c r="O87" s="183">
        <f t="shared" si="3"/>
        <v>112.56666666666666</v>
      </c>
      <c r="P87">
        <f t="shared" si="4"/>
        <v>1</v>
      </c>
      <c r="Q87">
        <f t="shared" si="5"/>
        <v>1</v>
      </c>
    </row>
    <row r="88" spans="13:17" x14ac:dyDescent="0.25">
      <c r="M88">
        <v>8864690</v>
      </c>
      <c r="N88" s="91">
        <v>41730</v>
      </c>
      <c r="O88" s="183">
        <f t="shared" si="3"/>
        <v>112.56666666666666</v>
      </c>
      <c r="P88">
        <f t="shared" si="4"/>
        <v>1</v>
      </c>
      <c r="Q88">
        <f t="shared" si="5"/>
        <v>1</v>
      </c>
    </row>
    <row r="89" spans="13:17" x14ac:dyDescent="0.25">
      <c r="M89">
        <v>9743349</v>
      </c>
      <c r="N89" s="91">
        <v>41730</v>
      </c>
      <c r="O89" s="183">
        <f t="shared" si="3"/>
        <v>112.56666666666666</v>
      </c>
      <c r="P89">
        <f t="shared" si="4"/>
        <v>1</v>
      </c>
      <c r="Q89">
        <f t="shared" si="5"/>
        <v>1</v>
      </c>
    </row>
    <row r="90" spans="13:17" x14ac:dyDescent="0.25">
      <c r="M90">
        <v>7503401</v>
      </c>
      <c r="N90" s="91">
        <v>41730</v>
      </c>
      <c r="O90" s="183">
        <f t="shared" si="3"/>
        <v>112.56666666666666</v>
      </c>
      <c r="P90">
        <f t="shared" si="4"/>
        <v>1</v>
      </c>
      <c r="Q90">
        <f t="shared" si="5"/>
        <v>1</v>
      </c>
    </row>
    <row r="91" spans="13:17" x14ac:dyDescent="0.25">
      <c r="M91">
        <v>8356362</v>
      </c>
      <c r="N91" s="91">
        <v>41730</v>
      </c>
      <c r="O91" s="183">
        <f t="shared" si="3"/>
        <v>112.56666666666666</v>
      </c>
      <c r="P91">
        <f t="shared" si="4"/>
        <v>1</v>
      </c>
      <c r="Q91">
        <f t="shared" si="5"/>
        <v>1</v>
      </c>
    </row>
    <row r="92" spans="13:17" x14ac:dyDescent="0.25">
      <c r="M92">
        <v>9950412</v>
      </c>
      <c r="N92" s="91">
        <v>41730</v>
      </c>
      <c r="O92" s="183">
        <f t="shared" si="3"/>
        <v>112.56666666666666</v>
      </c>
      <c r="P92">
        <f t="shared" si="4"/>
        <v>1</v>
      </c>
      <c r="Q92">
        <f t="shared" si="5"/>
        <v>1</v>
      </c>
    </row>
    <row r="93" spans="13:17" x14ac:dyDescent="0.25">
      <c r="M93">
        <v>7068765</v>
      </c>
      <c r="N93" s="91">
        <v>41730</v>
      </c>
      <c r="O93" s="183">
        <f t="shared" si="3"/>
        <v>112.56666666666666</v>
      </c>
      <c r="P93">
        <f t="shared" si="4"/>
        <v>1</v>
      </c>
      <c r="Q93">
        <f t="shared" si="5"/>
        <v>1</v>
      </c>
    </row>
    <row r="94" spans="13:17" x14ac:dyDescent="0.25">
      <c r="M94">
        <v>7391891</v>
      </c>
      <c r="N94" s="91">
        <v>41730</v>
      </c>
      <c r="O94" s="183">
        <f t="shared" si="3"/>
        <v>112.56666666666666</v>
      </c>
      <c r="P94">
        <f t="shared" si="4"/>
        <v>1</v>
      </c>
      <c r="Q94">
        <f t="shared" si="5"/>
        <v>1</v>
      </c>
    </row>
    <row r="95" spans="13:17" x14ac:dyDescent="0.25">
      <c r="M95">
        <v>9611211</v>
      </c>
      <c r="N95" s="91">
        <v>41730</v>
      </c>
      <c r="O95" s="183">
        <f t="shared" si="3"/>
        <v>112.56666666666666</v>
      </c>
      <c r="P95">
        <f t="shared" si="4"/>
        <v>1</v>
      </c>
      <c r="Q95">
        <f t="shared" si="5"/>
        <v>1</v>
      </c>
    </row>
    <row r="96" spans="13:17" x14ac:dyDescent="0.25">
      <c r="M96">
        <v>5139167</v>
      </c>
      <c r="N96" s="91">
        <v>41736</v>
      </c>
      <c r="O96" s="183">
        <f t="shared" si="3"/>
        <v>112.36666666666666</v>
      </c>
      <c r="P96">
        <f t="shared" si="4"/>
        <v>1</v>
      </c>
      <c r="Q96">
        <f t="shared" si="5"/>
        <v>1</v>
      </c>
    </row>
    <row r="97" spans="13:17" x14ac:dyDescent="0.25">
      <c r="M97">
        <v>1953392</v>
      </c>
      <c r="N97" s="91">
        <v>41739</v>
      </c>
      <c r="O97" s="183">
        <f t="shared" si="3"/>
        <v>112.26666666666667</v>
      </c>
      <c r="P97">
        <f t="shared" si="4"/>
        <v>1</v>
      </c>
      <c r="Q97">
        <f t="shared" si="5"/>
        <v>1</v>
      </c>
    </row>
    <row r="98" spans="13:17" x14ac:dyDescent="0.25">
      <c r="M98">
        <v>15580394</v>
      </c>
      <c r="N98" s="91">
        <v>41750</v>
      </c>
      <c r="O98" s="183">
        <f t="shared" si="3"/>
        <v>111.9</v>
      </c>
      <c r="P98">
        <f t="shared" si="4"/>
        <v>1</v>
      </c>
      <c r="Q98">
        <f t="shared" si="5"/>
        <v>1</v>
      </c>
    </row>
    <row r="99" spans="13:17" x14ac:dyDescent="0.25">
      <c r="M99">
        <v>15580400</v>
      </c>
      <c r="N99" s="91">
        <v>41751</v>
      </c>
      <c r="O99" s="183">
        <f t="shared" si="3"/>
        <v>111.86666666666666</v>
      </c>
      <c r="P99">
        <f t="shared" si="4"/>
        <v>1</v>
      </c>
      <c r="Q99">
        <f t="shared" si="5"/>
        <v>1</v>
      </c>
    </row>
    <row r="100" spans="13:17" x14ac:dyDescent="0.25">
      <c r="M100">
        <v>15671060</v>
      </c>
      <c r="N100" s="91">
        <v>41767</v>
      </c>
      <c r="O100" s="183">
        <f t="shared" si="3"/>
        <v>111.33333333333333</v>
      </c>
      <c r="P100">
        <f t="shared" si="4"/>
        <v>1</v>
      </c>
      <c r="Q100">
        <f t="shared" si="5"/>
        <v>1</v>
      </c>
    </row>
    <row r="101" spans="13:17" x14ac:dyDescent="0.25">
      <c r="M101">
        <v>15730462</v>
      </c>
      <c r="N101" s="91">
        <v>41778</v>
      </c>
      <c r="O101" s="183">
        <f t="shared" si="3"/>
        <v>110.96666666666667</v>
      </c>
      <c r="P101">
        <f t="shared" si="4"/>
        <v>1</v>
      </c>
      <c r="Q101">
        <f t="shared" si="5"/>
        <v>1</v>
      </c>
    </row>
    <row r="102" spans="13:17" x14ac:dyDescent="0.25">
      <c r="M102">
        <v>15772439</v>
      </c>
      <c r="N102" s="91">
        <v>41785</v>
      </c>
      <c r="O102" s="183">
        <f t="shared" si="3"/>
        <v>110.73333333333333</v>
      </c>
      <c r="P102">
        <f t="shared" si="4"/>
        <v>1</v>
      </c>
      <c r="Q102">
        <f t="shared" si="5"/>
        <v>1</v>
      </c>
    </row>
    <row r="103" spans="13:17" x14ac:dyDescent="0.25">
      <c r="M103">
        <v>9422438</v>
      </c>
      <c r="N103" s="91">
        <v>41791</v>
      </c>
      <c r="O103" s="183">
        <f t="shared" si="3"/>
        <v>110.53333333333333</v>
      </c>
      <c r="P103">
        <f t="shared" si="4"/>
        <v>1</v>
      </c>
      <c r="Q103">
        <f t="shared" si="5"/>
        <v>1</v>
      </c>
    </row>
    <row r="104" spans="13:17" x14ac:dyDescent="0.25">
      <c r="M104">
        <v>7775784</v>
      </c>
      <c r="N104" s="91">
        <v>41791</v>
      </c>
      <c r="O104" s="183">
        <f t="shared" si="3"/>
        <v>110.53333333333333</v>
      </c>
      <c r="P104">
        <f t="shared" si="4"/>
        <v>1</v>
      </c>
      <c r="Q104">
        <f t="shared" si="5"/>
        <v>1</v>
      </c>
    </row>
    <row r="105" spans="13:17" x14ac:dyDescent="0.25">
      <c r="M105">
        <v>14120335</v>
      </c>
      <c r="N105" s="91">
        <v>41791</v>
      </c>
      <c r="O105" s="183">
        <f t="shared" si="3"/>
        <v>110.53333333333333</v>
      </c>
      <c r="P105">
        <f t="shared" si="4"/>
        <v>1</v>
      </c>
      <c r="Q105">
        <f t="shared" si="5"/>
        <v>1</v>
      </c>
    </row>
    <row r="106" spans="13:17" x14ac:dyDescent="0.25">
      <c r="M106">
        <v>15833104</v>
      </c>
      <c r="N106" s="91">
        <v>41796</v>
      </c>
      <c r="O106" s="183">
        <f t="shared" si="3"/>
        <v>110.36666666666666</v>
      </c>
      <c r="P106">
        <f t="shared" si="4"/>
        <v>1</v>
      </c>
      <c r="Q106">
        <f t="shared" si="5"/>
        <v>1</v>
      </c>
    </row>
    <row r="107" spans="13:17" x14ac:dyDescent="0.25">
      <c r="M107">
        <v>13231917</v>
      </c>
      <c r="N107" s="91">
        <v>41821</v>
      </c>
      <c r="O107" s="183">
        <f t="shared" si="3"/>
        <v>109.53333333333333</v>
      </c>
      <c r="P107">
        <f t="shared" si="4"/>
        <v>1</v>
      </c>
      <c r="Q107">
        <f t="shared" si="5"/>
        <v>1</v>
      </c>
    </row>
    <row r="108" spans="13:17" x14ac:dyDescent="0.25">
      <c r="M108">
        <v>16029903</v>
      </c>
      <c r="N108" s="91">
        <v>41821</v>
      </c>
      <c r="O108" s="183">
        <f t="shared" si="3"/>
        <v>109.53333333333333</v>
      </c>
      <c r="P108">
        <f t="shared" si="4"/>
        <v>1</v>
      </c>
      <c r="Q108">
        <f t="shared" si="5"/>
        <v>1</v>
      </c>
    </row>
    <row r="109" spans="13:17" x14ac:dyDescent="0.25">
      <c r="M109">
        <v>16029950</v>
      </c>
      <c r="N109" s="91">
        <v>41822</v>
      </c>
      <c r="O109" s="183">
        <f t="shared" si="3"/>
        <v>109.5</v>
      </c>
      <c r="P109">
        <f t="shared" si="4"/>
        <v>1</v>
      </c>
      <c r="Q109">
        <f t="shared" si="5"/>
        <v>1</v>
      </c>
    </row>
    <row r="110" spans="13:17" x14ac:dyDescent="0.25">
      <c r="M110">
        <v>16039404</v>
      </c>
      <c r="N110" s="91">
        <v>41830</v>
      </c>
      <c r="O110" s="183">
        <f t="shared" si="3"/>
        <v>109.23333333333333</v>
      </c>
      <c r="P110">
        <f t="shared" si="4"/>
        <v>1</v>
      </c>
      <c r="Q110">
        <f t="shared" si="5"/>
        <v>1</v>
      </c>
    </row>
    <row r="111" spans="13:17" x14ac:dyDescent="0.25">
      <c r="M111">
        <v>16085891</v>
      </c>
      <c r="N111" s="91">
        <v>41837</v>
      </c>
      <c r="O111" s="183">
        <f t="shared" si="3"/>
        <v>109</v>
      </c>
      <c r="P111">
        <f t="shared" si="4"/>
        <v>1</v>
      </c>
      <c r="Q111">
        <f t="shared" si="5"/>
        <v>1</v>
      </c>
    </row>
    <row r="112" spans="13:17" x14ac:dyDescent="0.25">
      <c r="M112">
        <v>16192342</v>
      </c>
      <c r="N112" s="91">
        <v>41852</v>
      </c>
      <c r="O112" s="183">
        <f t="shared" si="3"/>
        <v>108.5</v>
      </c>
      <c r="P112">
        <f t="shared" si="4"/>
        <v>1</v>
      </c>
      <c r="Q112">
        <f t="shared" si="5"/>
        <v>1</v>
      </c>
    </row>
    <row r="113" spans="13:17" x14ac:dyDescent="0.25">
      <c r="M113">
        <v>3489785</v>
      </c>
      <c r="N113" s="91">
        <v>41852</v>
      </c>
      <c r="O113" s="183">
        <f t="shared" si="3"/>
        <v>108.5</v>
      </c>
      <c r="P113">
        <f t="shared" si="4"/>
        <v>1</v>
      </c>
      <c r="Q113">
        <f t="shared" si="5"/>
        <v>1</v>
      </c>
    </row>
    <row r="114" spans="13:17" x14ac:dyDescent="0.25">
      <c r="M114">
        <v>16306874</v>
      </c>
      <c r="N114" s="91">
        <v>41869</v>
      </c>
      <c r="O114" s="183">
        <f t="shared" si="3"/>
        <v>107.93333333333334</v>
      </c>
      <c r="P114">
        <f t="shared" si="4"/>
        <v>1</v>
      </c>
      <c r="Q114">
        <f t="shared" si="5"/>
        <v>1</v>
      </c>
    </row>
    <row r="115" spans="13:17" x14ac:dyDescent="0.25">
      <c r="M115">
        <v>16462804</v>
      </c>
      <c r="N115" s="91">
        <v>41885</v>
      </c>
      <c r="O115" s="183">
        <f t="shared" si="3"/>
        <v>107.4</v>
      </c>
      <c r="P115">
        <f t="shared" si="4"/>
        <v>1</v>
      </c>
      <c r="Q115">
        <f t="shared" si="5"/>
        <v>1</v>
      </c>
    </row>
    <row r="116" spans="13:17" x14ac:dyDescent="0.25">
      <c r="M116">
        <v>16518622</v>
      </c>
      <c r="N116" s="91">
        <v>41892</v>
      </c>
      <c r="O116" s="183">
        <f t="shared" si="3"/>
        <v>107.16666666666667</v>
      </c>
      <c r="P116">
        <f t="shared" si="4"/>
        <v>1</v>
      </c>
      <c r="Q116">
        <f t="shared" si="5"/>
        <v>1</v>
      </c>
    </row>
    <row r="117" spans="13:17" x14ac:dyDescent="0.25">
      <c r="M117">
        <v>16518632</v>
      </c>
      <c r="N117" s="91">
        <v>41892</v>
      </c>
      <c r="O117" s="183">
        <f t="shared" si="3"/>
        <v>107.16666666666667</v>
      </c>
      <c r="P117">
        <f t="shared" si="4"/>
        <v>1</v>
      </c>
      <c r="Q117">
        <f t="shared" si="5"/>
        <v>1</v>
      </c>
    </row>
    <row r="118" spans="13:17" x14ac:dyDescent="0.25">
      <c r="M118" s="84">
        <v>16698868</v>
      </c>
      <c r="N118" s="182">
        <v>41912</v>
      </c>
      <c r="O118" s="183">
        <f t="shared" si="3"/>
        <v>106.5</v>
      </c>
      <c r="P118">
        <f t="shared" si="4"/>
        <v>1</v>
      </c>
      <c r="Q118">
        <f t="shared" si="5"/>
        <v>1</v>
      </c>
    </row>
    <row r="119" spans="13:17" x14ac:dyDescent="0.25">
      <c r="M119">
        <v>17957377</v>
      </c>
      <c r="N119" s="91">
        <v>41978</v>
      </c>
      <c r="O119" s="183">
        <f t="shared" si="3"/>
        <v>104.3</v>
      </c>
      <c r="P119">
        <f t="shared" si="4"/>
        <v>1</v>
      </c>
      <c r="Q119">
        <f t="shared" si="5"/>
        <v>1</v>
      </c>
    </row>
    <row r="120" spans="13:17" x14ac:dyDescent="0.25">
      <c r="M120">
        <v>18098738</v>
      </c>
      <c r="N120" s="91">
        <v>41989</v>
      </c>
      <c r="O120" s="183">
        <f t="shared" si="3"/>
        <v>103.93333333333334</v>
      </c>
      <c r="P120">
        <f t="shared" si="4"/>
        <v>1</v>
      </c>
      <c r="Q120">
        <f t="shared" si="5"/>
        <v>1</v>
      </c>
    </row>
    <row r="121" spans="13:17" x14ac:dyDescent="0.25">
      <c r="M121">
        <v>18175499</v>
      </c>
      <c r="N121" s="91">
        <v>41996</v>
      </c>
      <c r="O121" s="183">
        <f t="shared" si="3"/>
        <v>103.7</v>
      </c>
      <c r="P121">
        <f t="shared" si="4"/>
        <v>1</v>
      </c>
      <c r="Q121">
        <f t="shared" si="5"/>
        <v>1</v>
      </c>
    </row>
    <row r="122" spans="13:17" x14ac:dyDescent="0.25">
      <c r="M122">
        <v>14461216</v>
      </c>
      <c r="N122" s="91">
        <v>42005</v>
      </c>
      <c r="O122" s="183">
        <f t="shared" si="3"/>
        <v>103.4</v>
      </c>
      <c r="P122">
        <f t="shared" si="4"/>
        <v>1</v>
      </c>
      <c r="Q122">
        <f t="shared" si="5"/>
        <v>1</v>
      </c>
    </row>
    <row r="123" spans="13:17" x14ac:dyDescent="0.25">
      <c r="M123">
        <v>18466248</v>
      </c>
      <c r="N123" s="91">
        <v>42020</v>
      </c>
      <c r="O123" s="183">
        <f t="shared" si="3"/>
        <v>102.9</v>
      </c>
      <c r="P123">
        <f t="shared" si="4"/>
        <v>1</v>
      </c>
      <c r="Q123">
        <f t="shared" si="5"/>
        <v>1</v>
      </c>
    </row>
    <row r="124" spans="13:17" x14ac:dyDescent="0.25">
      <c r="M124">
        <v>8314558</v>
      </c>
      <c r="N124" s="91">
        <v>42036</v>
      </c>
      <c r="O124" s="183">
        <f t="shared" si="3"/>
        <v>102.36666666666666</v>
      </c>
      <c r="P124">
        <f t="shared" si="4"/>
        <v>1</v>
      </c>
      <c r="Q124">
        <f t="shared" si="5"/>
        <v>1</v>
      </c>
    </row>
    <row r="125" spans="13:17" x14ac:dyDescent="0.25">
      <c r="M125">
        <v>18891823</v>
      </c>
      <c r="N125" s="91">
        <v>42053</v>
      </c>
      <c r="O125" s="183">
        <f t="shared" si="3"/>
        <v>101.8</v>
      </c>
      <c r="P125">
        <f t="shared" si="4"/>
        <v>1</v>
      </c>
      <c r="Q125">
        <f t="shared" si="5"/>
        <v>1</v>
      </c>
    </row>
    <row r="126" spans="13:17" x14ac:dyDescent="0.25">
      <c r="M126">
        <v>18949179</v>
      </c>
      <c r="N126" s="91">
        <v>42058</v>
      </c>
      <c r="O126" s="183">
        <f t="shared" si="3"/>
        <v>101.63333333333334</v>
      </c>
      <c r="P126">
        <f t="shared" si="4"/>
        <v>1</v>
      </c>
      <c r="Q126">
        <f t="shared" si="5"/>
        <v>1</v>
      </c>
    </row>
    <row r="127" spans="13:17" x14ac:dyDescent="0.25">
      <c r="M127">
        <v>19044863</v>
      </c>
      <c r="N127" s="91">
        <v>42065</v>
      </c>
      <c r="O127" s="183">
        <f t="shared" si="3"/>
        <v>101.4</v>
      </c>
      <c r="P127">
        <f t="shared" si="4"/>
        <v>1</v>
      </c>
      <c r="Q127">
        <f t="shared" si="5"/>
        <v>1</v>
      </c>
    </row>
    <row r="128" spans="13:17" x14ac:dyDescent="0.25">
      <c r="M128">
        <v>19759775</v>
      </c>
      <c r="N128" s="91">
        <v>42074</v>
      </c>
      <c r="O128" s="183">
        <f t="shared" si="3"/>
        <v>101.1</v>
      </c>
      <c r="P128">
        <f t="shared" si="4"/>
        <v>1</v>
      </c>
      <c r="Q128">
        <f t="shared" si="5"/>
        <v>1</v>
      </c>
    </row>
    <row r="129" spans="13:17" x14ac:dyDescent="0.25">
      <c r="M129">
        <v>19850591</v>
      </c>
      <c r="N129" s="91">
        <v>42081</v>
      </c>
      <c r="O129" s="183">
        <f t="shared" si="3"/>
        <v>100.86666666666666</v>
      </c>
      <c r="P129">
        <f t="shared" si="4"/>
        <v>1</v>
      </c>
      <c r="Q129">
        <f t="shared" si="5"/>
        <v>1</v>
      </c>
    </row>
    <row r="130" spans="13:17" x14ac:dyDescent="0.25">
      <c r="M130">
        <v>1951589</v>
      </c>
      <c r="N130" s="91">
        <v>42095</v>
      </c>
      <c r="O130" s="183">
        <f t="shared" si="3"/>
        <v>100.4</v>
      </c>
      <c r="P130">
        <f t="shared" si="4"/>
        <v>1</v>
      </c>
      <c r="Q130">
        <f t="shared" si="5"/>
        <v>1</v>
      </c>
    </row>
    <row r="131" spans="13:17" x14ac:dyDescent="0.25">
      <c r="M131">
        <v>19044758</v>
      </c>
      <c r="N131" s="91">
        <v>42095</v>
      </c>
      <c r="O131" s="183">
        <f t="shared" si="3"/>
        <v>100.4</v>
      </c>
      <c r="P131">
        <f t="shared" si="4"/>
        <v>1</v>
      </c>
      <c r="Q131">
        <f t="shared" si="5"/>
        <v>1</v>
      </c>
    </row>
    <row r="132" spans="13:17" x14ac:dyDescent="0.25">
      <c r="M132">
        <v>12452492</v>
      </c>
      <c r="N132" s="91">
        <v>42100</v>
      </c>
      <c r="O132" s="183">
        <f t="shared" ref="O132:O195" si="6">($O$1-N132)/30</f>
        <v>100.23333333333333</v>
      </c>
      <c r="P132">
        <f t="shared" ref="P132:P195" si="7">IF(O132&gt;=$P$1,1,0)</f>
        <v>1</v>
      </c>
      <c r="Q132">
        <f t="shared" ref="Q132:Q195" si="8">IF(N132&lt;=$Q$1, 1,0)</f>
        <v>1</v>
      </c>
    </row>
    <row r="133" spans="13:17" x14ac:dyDescent="0.25">
      <c r="M133">
        <v>15383345</v>
      </c>
      <c r="N133" s="91">
        <v>42125</v>
      </c>
      <c r="O133" s="183">
        <f t="shared" si="6"/>
        <v>99.4</v>
      </c>
      <c r="P133">
        <f t="shared" si="7"/>
        <v>1</v>
      </c>
      <c r="Q133">
        <f t="shared" si="8"/>
        <v>1</v>
      </c>
    </row>
    <row r="134" spans="13:17" x14ac:dyDescent="0.25">
      <c r="M134">
        <v>7240566</v>
      </c>
      <c r="N134" s="91">
        <v>42125</v>
      </c>
      <c r="O134" s="183">
        <f t="shared" si="6"/>
        <v>99.4</v>
      </c>
      <c r="P134">
        <f t="shared" si="7"/>
        <v>1</v>
      </c>
      <c r="Q134">
        <f t="shared" si="8"/>
        <v>1</v>
      </c>
    </row>
    <row r="135" spans="13:17" x14ac:dyDescent="0.25">
      <c r="M135">
        <v>20449137</v>
      </c>
      <c r="N135" s="91">
        <v>42131</v>
      </c>
      <c r="O135" s="183">
        <f t="shared" si="6"/>
        <v>99.2</v>
      </c>
      <c r="P135">
        <f t="shared" si="7"/>
        <v>1</v>
      </c>
      <c r="Q135">
        <f t="shared" si="8"/>
        <v>1</v>
      </c>
    </row>
    <row r="136" spans="13:17" x14ac:dyDescent="0.25">
      <c r="M136">
        <v>20648139</v>
      </c>
      <c r="N136" s="91">
        <v>42151</v>
      </c>
      <c r="O136" s="183">
        <f t="shared" si="6"/>
        <v>98.533333333333331</v>
      </c>
      <c r="P136">
        <f t="shared" si="7"/>
        <v>1</v>
      </c>
      <c r="Q136">
        <f t="shared" si="8"/>
        <v>1</v>
      </c>
    </row>
    <row r="137" spans="13:17" x14ac:dyDescent="0.25">
      <c r="M137">
        <v>20648056</v>
      </c>
      <c r="N137" s="91">
        <v>42151</v>
      </c>
      <c r="O137" s="183">
        <f t="shared" si="6"/>
        <v>98.533333333333331</v>
      </c>
      <c r="P137">
        <f t="shared" si="7"/>
        <v>1</v>
      </c>
      <c r="Q137">
        <f t="shared" si="8"/>
        <v>1</v>
      </c>
    </row>
    <row r="138" spans="13:17" x14ac:dyDescent="0.25">
      <c r="M138">
        <v>16213260</v>
      </c>
      <c r="N138" s="91">
        <v>42156</v>
      </c>
      <c r="O138" s="183">
        <f t="shared" si="6"/>
        <v>98.36666666666666</v>
      </c>
      <c r="P138">
        <f t="shared" si="7"/>
        <v>1</v>
      </c>
      <c r="Q138">
        <f t="shared" si="8"/>
        <v>1</v>
      </c>
    </row>
    <row r="139" spans="13:17" x14ac:dyDescent="0.25">
      <c r="M139">
        <v>14988665</v>
      </c>
      <c r="N139" s="91">
        <v>42156</v>
      </c>
      <c r="O139" s="183">
        <f t="shared" si="6"/>
        <v>98.36666666666666</v>
      </c>
      <c r="P139">
        <f t="shared" si="7"/>
        <v>1</v>
      </c>
      <c r="Q139">
        <f t="shared" si="8"/>
        <v>1</v>
      </c>
    </row>
    <row r="140" spans="13:17" x14ac:dyDescent="0.25">
      <c r="M140">
        <v>20848618</v>
      </c>
      <c r="N140" s="91">
        <v>42173</v>
      </c>
      <c r="O140" s="183">
        <f t="shared" si="6"/>
        <v>97.8</v>
      </c>
      <c r="P140">
        <f t="shared" si="7"/>
        <v>1</v>
      </c>
      <c r="Q140">
        <f t="shared" si="8"/>
        <v>1</v>
      </c>
    </row>
    <row r="141" spans="13:17" x14ac:dyDescent="0.25">
      <c r="M141">
        <v>20920939</v>
      </c>
      <c r="N141" s="91">
        <v>42180</v>
      </c>
      <c r="O141" s="183">
        <f t="shared" si="6"/>
        <v>97.566666666666663</v>
      </c>
      <c r="P141">
        <f t="shared" si="7"/>
        <v>1</v>
      </c>
      <c r="Q141">
        <f t="shared" si="8"/>
        <v>1</v>
      </c>
    </row>
    <row r="142" spans="13:17" x14ac:dyDescent="0.25">
      <c r="M142">
        <v>18739707</v>
      </c>
      <c r="N142" s="91">
        <v>42186</v>
      </c>
      <c r="O142" s="183">
        <f t="shared" si="6"/>
        <v>97.36666666666666</v>
      </c>
      <c r="P142">
        <f t="shared" si="7"/>
        <v>1</v>
      </c>
      <c r="Q142">
        <f t="shared" si="8"/>
        <v>1</v>
      </c>
    </row>
    <row r="143" spans="13:17" x14ac:dyDescent="0.25">
      <c r="M143">
        <v>21125826</v>
      </c>
      <c r="N143" s="91">
        <v>42202</v>
      </c>
      <c r="O143" s="183">
        <f t="shared" si="6"/>
        <v>96.833333333333329</v>
      </c>
      <c r="P143">
        <f t="shared" si="7"/>
        <v>1</v>
      </c>
      <c r="Q143">
        <f t="shared" si="8"/>
        <v>1</v>
      </c>
    </row>
    <row r="144" spans="13:17" x14ac:dyDescent="0.25">
      <c r="M144">
        <v>21149610</v>
      </c>
      <c r="N144" s="91">
        <v>42206</v>
      </c>
      <c r="O144" s="183">
        <f t="shared" si="6"/>
        <v>96.7</v>
      </c>
      <c r="P144">
        <f t="shared" si="7"/>
        <v>1</v>
      </c>
      <c r="Q144">
        <f t="shared" si="8"/>
        <v>1</v>
      </c>
    </row>
    <row r="145" spans="13:17" x14ac:dyDescent="0.25">
      <c r="M145">
        <v>21190333</v>
      </c>
      <c r="N145" s="91">
        <v>42209</v>
      </c>
      <c r="O145" s="183">
        <f t="shared" si="6"/>
        <v>96.6</v>
      </c>
      <c r="P145">
        <f t="shared" si="7"/>
        <v>1</v>
      </c>
      <c r="Q145">
        <f t="shared" si="8"/>
        <v>1</v>
      </c>
    </row>
    <row r="146" spans="13:17" x14ac:dyDescent="0.25">
      <c r="M146">
        <v>19981292</v>
      </c>
      <c r="N146" s="91">
        <v>42217</v>
      </c>
      <c r="O146" s="183">
        <f t="shared" si="6"/>
        <v>96.333333333333329</v>
      </c>
      <c r="P146">
        <f t="shared" si="7"/>
        <v>1</v>
      </c>
      <c r="Q146">
        <f t="shared" si="8"/>
        <v>1</v>
      </c>
    </row>
    <row r="147" spans="13:17" x14ac:dyDescent="0.25">
      <c r="M147">
        <v>14913092</v>
      </c>
      <c r="N147" s="91">
        <v>42217</v>
      </c>
      <c r="O147" s="183">
        <f t="shared" si="6"/>
        <v>96.333333333333329</v>
      </c>
      <c r="P147">
        <f t="shared" si="7"/>
        <v>1</v>
      </c>
      <c r="Q147">
        <f t="shared" si="8"/>
        <v>1</v>
      </c>
    </row>
    <row r="148" spans="13:17" x14ac:dyDescent="0.25">
      <c r="M148">
        <v>5434166</v>
      </c>
      <c r="N148" s="91">
        <v>42217</v>
      </c>
      <c r="O148" s="183">
        <f t="shared" si="6"/>
        <v>96.333333333333329</v>
      </c>
      <c r="P148">
        <f t="shared" si="7"/>
        <v>1</v>
      </c>
      <c r="Q148">
        <f t="shared" si="8"/>
        <v>1</v>
      </c>
    </row>
    <row r="149" spans="13:17" x14ac:dyDescent="0.25">
      <c r="M149">
        <v>21283834</v>
      </c>
      <c r="N149" s="91">
        <v>42219</v>
      </c>
      <c r="O149" s="183">
        <f t="shared" si="6"/>
        <v>96.266666666666666</v>
      </c>
      <c r="P149">
        <f t="shared" si="7"/>
        <v>1</v>
      </c>
      <c r="Q149">
        <f t="shared" si="8"/>
        <v>1</v>
      </c>
    </row>
    <row r="150" spans="13:17" x14ac:dyDescent="0.25">
      <c r="M150">
        <v>21333715</v>
      </c>
      <c r="N150" s="91">
        <v>42223</v>
      </c>
      <c r="O150" s="183">
        <f t="shared" si="6"/>
        <v>96.13333333333334</v>
      </c>
      <c r="P150">
        <f t="shared" si="7"/>
        <v>1</v>
      </c>
      <c r="Q150">
        <f t="shared" si="8"/>
        <v>1</v>
      </c>
    </row>
    <row r="151" spans="13:17" x14ac:dyDescent="0.25">
      <c r="M151">
        <v>21333705</v>
      </c>
      <c r="N151" s="91">
        <v>42223</v>
      </c>
      <c r="O151" s="183">
        <f t="shared" si="6"/>
        <v>96.13333333333334</v>
      </c>
      <c r="P151">
        <f t="shared" si="7"/>
        <v>1</v>
      </c>
      <c r="Q151">
        <f t="shared" si="8"/>
        <v>1</v>
      </c>
    </row>
    <row r="152" spans="13:17" x14ac:dyDescent="0.25">
      <c r="M152">
        <v>1958325</v>
      </c>
      <c r="N152" s="91">
        <v>42223</v>
      </c>
      <c r="O152" s="183">
        <f t="shared" si="6"/>
        <v>96.13333333333334</v>
      </c>
      <c r="P152">
        <f t="shared" si="7"/>
        <v>1</v>
      </c>
      <c r="Q152">
        <f t="shared" si="8"/>
        <v>1</v>
      </c>
    </row>
    <row r="153" spans="13:17" x14ac:dyDescent="0.25">
      <c r="M153">
        <v>21360030</v>
      </c>
      <c r="N153" s="91">
        <v>42227</v>
      </c>
      <c r="O153" s="183">
        <f t="shared" si="6"/>
        <v>96</v>
      </c>
      <c r="P153">
        <f t="shared" si="7"/>
        <v>1</v>
      </c>
      <c r="Q153">
        <f t="shared" si="8"/>
        <v>1</v>
      </c>
    </row>
    <row r="154" spans="13:17" x14ac:dyDescent="0.25">
      <c r="M154">
        <v>21417532</v>
      </c>
      <c r="N154" s="91">
        <v>42233</v>
      </c>
      <c r="O154" s="183">
        <f t="shared" si="6"/>
        <v>95.8</v>
      </c>
      <c r="P154">
        <f t="shared" si="7"/>
        <v>1</v>
      </c>
      <c r="Q154">
        <f t="shared" si="8"/>
        <v>1</v>
      </c>
    </row>
    <row r="155" spans="13:17" x14ac:dyDescent="0.25">
      <c r="M155">
        <v>21428817</v>
      </c>
      <c r="N155" s="91">
        <v>42234</v>
      </c>
      <c r="O155" s="183">
        <f t="shared" si="6"/>
        <v>95.766666666666666</v>
      </c>
      <c r="P155">
        <f t="shared" si="7"/>
        <v>1</v>
      </c>
      <c r="Q155">
        <f t="shared" si="8"/>
        <v>1</v>
      </c>
    </row>
    <row r="156" spans="13:17" x14ac:dyDescent="0.25">
      <c r="M156">
        <v>21470596</v>
      </c>
      <c r="N156" s="91">
        <v>42237</v>
      </c>
      <c r="O156" s="183">
        <f t="shared" si="6"/>
        <v>95.666666666666671</v>
      </c>
      <c r="P156">
        <f t="shared" si="7"/>
        <v>1</v>
      </c>
      <c r="Q156">
        <f t="shared" si="8"/>
        <v>1</v>
      </c>
    </row>
    <row r="157" spans="13:17" x14ac:dyDescent="0.25">
      <c r="M157">
        <v>21470604</v>
      </c>
      <c r="N157" s="91">
        <v>42237</v>
      </c>
      <c r="O157" s="183">
        <f t="shared" si="6"/>
        <v>95.666666666666671</v>
      </c>
      <c r="P157">
        <f t="shared" si="7"/>
        <v>1</v>
      </c>
      <c r="Q157">
        <f t="shared" si="8"/>
        <v>1</v>
      </c>
    </row>
    <row r="158" spans="13:17" x14ac:dyDescent="0.25">
      <c r="M158">
        <v>21513614</v>
      </c>
      <c r="N158" s="91">
        <v>42242</v>
      </c>
      <c r="O158" s="183">
        <f t="shared" si="6"/>
        <v>95.5</v>
      </c>
      <c r="P158">
        <f t="shared" si="7"/>
        <v>1</v>
      </c>
      <c r="Q158">
        <f t="shared" si="8"/>
        <v>1</v>
      </c>
    </row>
    <row r="159" spans="13:17" x14ac:dyDescent="0.25">
      <c r="M159">
        <v>8495992</v>
      </c>
      <c r="N159" s="91">
        <v>42248</v>
      </c>
      <c r="O159" s="183">
        <f t="shared" si="6"/>
        <v>95.3</v>
      </c>
      <c r="P159">
        <f t="shared" si="7"/>
        <v>1</v>
      </c>
      <c r="Q159">
        <f t="shared" si="8"/>
        <v>1</v>
      </c>
    </row>
    <row r="160" spans="13:17" x14ac:dyDescent="0.25">
      <c r="M160">
        <v>21610211</v>
      </c>
      <c r="N160" s="91">
        <v>42251</v>
      </c>
      <c r="O160" s="183">
        <f t="shared" si="6"/>
        <v>95.2</v>
      </c>
      <c r="P160">
        <f t="shared" si="7"/>
        <v>1</v>
      </c>
      <c r="Q160">
        <f t="shared" si="8"/>
        <v>1</v>
      </c>
    </row>
    <row r="161" spans="13:17" x14ac:dyDescent="0.25">
      <c r="M161">
        <v>21664641</v>
      </c>
      <c r="N161" s="91">
        <v>42257</v>
      </c>
      <c r="O161" s="183">
        <f t="shared" si="6"/>
        <v>95</v>
      </c>
      <c r="P161">
        <f t="shared" si="7"/>
        <v>1</v>
      </c>
      <c r="Q161">
        <f t="shared" si="8"/>
        <v>1</v>
      </c>
    </row>
    <row r="162" spans="13:17" x14ac:dyDescent="0.25">
      <c r="M162">
        <v>21664624</v>
      </c>
      <c r="N162" s="91">
        <v>42257</v>
      </c>
      <c r="O162" s="183">
        <f t="shared" si="6"/>
        <v>95</v>
      </c>
      <c r="P162">
        <f t="shared" si="7"/>
        <v>1</v>
      </c>
      <c r="Q162">
        <f t="shared" si="8"/>
        <v>1</v>
      </c>
    </row>
    <row r="163" spans="13:17" x14ac:dyDescent="0.25">
      <c r="M163">
        <v>21664663</v>
      </c>
      <c r="N163" s="91">
        <v>42257</v>
      </c>
      <c r="O163" s="183">
        <f t="shared" si="6"/>
        <v>95</v>
      </c>
      <c r="P163">
        <f t="shared" si="7"/>
        <v>1</v>
      </c>
      <c r="Q163">
        <f t="shared" si="8"/>
        <v>1</v>
      </c>
    </row>
    <row r="164" spans="13:17" x14ac:dyDescent="0.25">
      <c r="M164">
        <v>21718850</v>
      </c>
      <c r="N164" s="91">
        <v>42264</v>
      </c>
      <c r="O164" s="183">
        <f t="shared" si="6"/>
        <v>94.766666666666666</v>
      </c>
      <c r="P164">
        <f t="shared" si="7"/>
        <v>1</v>
      </c>
      <c r="Q164">
        <f t="shared" si="8"/>
        <v>1</v>
      </c>
    </row>
    <row r="165" spans="13:17" x14ac:dyDescent="0.25">
      <c r="M165">
        <v>20629487</v>
      </c>
      <c r="N165" s="91">
        <v>42265</v>
      </c>
      <c r="O165" s="183">
        <f t="shared" si="6"/>
        <v>94.733333333333334</v>
      </c>
      <c r="P165">
        <f t="shared" si="7"/>
        <v>1</v>
      </c>
      <c r="Q165">
        <f t="shared" si="8"/>
        <v>1</v>
      </c>
    </row>
    <row r="166" spans="13:17" x14ac:dyDescent="0.25">
      <c r="M166">
        <v>21808876</v>
      </c>
      <c r="N166" s="91">
        <v>42272</v>
      </c>
      <c r="O166" s="183">
        <f t="shared" si="6"/>
        <v>94.5</v>
      </c>
      <c r="P166">
        <f t="shared" si="7"/>
        <v>1</v>
      </c>
      <c r="Q166">
        <f t="shared" si="8"/>
        <v>1</v>
      </c>
    </row>
    <row r="167" spans="13:17" x14ac:dyDescent="0.25">
      <c r="M167">
        <v>21808868</v>
      </c>
      <c r="N167" s="91">
        <v>42272</v>
      </c>
      <c r="O167" s="183">
        <f t="shared" si="6"/>
        <v>94.5</v>
      </c>
      <c r="P167">
        <f t="shared" si="7"/>
        <v>1</v>
      </c>
      <c r="Q167">
        <f t="shared" si="8"/>
        <v>1</v>
      </c>
    </row>
    <row r="168" spans="13:17" x14ac:dyDescent="0.25">
      <c r="M168">
        <v>17770081</v>
      </c>
      <c r="N168" s="91">
        <v>42278</v>
      </c>
      <c r="O168" s="183">
        <f t="shared" si="6"/>
        <v>94.3</v>
      </c>
      <c r="P168">
        <f t="shared" si="7"/>
        <v>1</v>
      </c>
      <c r="Q168">
        <f t="shared" si="8"/>
        <v>1</v>
      </c>
    </row>
    <row r="169" spans="13:17" x14ac:dyDescent="0.25">
      <c r="M169">
        <v>14649583</v>
      </c>
      <c r="N169" s="91">
        <v>42278</v>
      </c>
      <c r="O169" s="183">
        <f t="shared" si="6"/>
        <v>94.3</v>
      </c>
      <c r="P169">
        <f t="shared" si="7"/>
        <v>1</v>
      </c>
      <c r="Q169">
        <f t="shared" si="8"/>
        <v>1</v>
      </c>
    </row>
    <row r="170" spans="13:17" x14ac:dyDescent="0.25">
      <c r="M170">
        <v>22046248</v>
      </c>
      <c r="N170" s="91">
        <v>42298</v>
      </c>
      <c r="O170" s="183">
        <f t="shared" si="6"/>
        <v>93.63333333333334</v>
      </c>
      <c r="P170">
        <f t="shared" si="7"/>
        <v>1</v>
      </c>
      <c r="Q170">
        <f t="shared" si="8"/>
        <v>1</v>
      </c>
    </row>
    <row r="171" spans="13:17" x14ac:dyDescent="0.25">
      <c r="M171">
        <v>22108190</v>
      </c>
      <c r="N171" s="91">
        <v>42305</v>
      </c>
      <c r="O171" s="183">
        <f t="shared" si="6"/>
        <v>93.4</v>
      </c>
      <c r="P171">
        <f t="shared" si="7"/>
        <v>1</v>
      </c>
      <c r="Q171">
        <f t="shared" si="8"/>
        <v>1</v>
      </c>
    </row>
    <row r="172" spans="13:17" x14ac:dyDescent="0.25">
      <c r="M172">
        <v>18991845</v>
      </c>
      <c r="N172" s="91">
        <v>42309</v>
      </c>
      <c r="O172" s="183">
        <f t="shared" si="6"/>
        <v>93.266666666666666</v>
      </c>
      <c r="P172">
        <f t="shared" si="7"/>
        <v>1</v>
      </c>
      <c r="Q172">
        <f t="shared" si="8"/>
        <v>1</v>
      </c>
    </row>
    <row r="173" spans="13:17" x14ac:dyDescent="0.25">
      <c r="M173">
        <v>22184441</v>
      </c>
      <c r="N173" s="91">
        <v>42314</v>
      </c>
      <c r="O173" s="183">
        <f t="shared" si="6"/>
        <v>93.1</v>
      </c>
      <c r="P173">
        <f t="shared" si="7"/>
        <v>1</v>
      </c>
      <c r="Q173">
        <f t="shared" si="8"/>
        <v>1</v>
      </c>
    </row>
    <row r="174" spans="13:17" x14ac:dyDescent="0.25">
      <c r="M174">
        <v>22233510</v>
      </c>
      <c r="N174" s="91">
        <v>42319</v>
      </c>
      <c r="O174" s="183">
        <f t="shared" si="6"/>
        <v>92.933333333333337</v>
      </c>
      <c r="P174">
        <f t="shared" si="7"/>
        <v>1</v>
      </c>
      <c r="Q174">
        <f t="shared" si="8"/>
        <v>1</v>
      </c>
    </row>
    <row r="175" spans="13:17" x14ac:dyDescent="0.25">
      <c r="M175">
        <v>22965877</v>
      </c>
      <c r="N175" s="91">
        <v>42349</v>
      </c>
      <c r="O175" s="183">
        <f t="shared" si="6"/>
        <v>91.933333333333337</v>
      </c>
      <c r="P175">
        <f t="shared" si="7"/>
        <v>1</v>
      </c>
      <c r="Q175">
        <f t="shared" si="8"/>
        <v>1</v>
      </c>
    </row>
    <row r="176" spans="13:17" x14ac:dyDescent="0.25">
      <c r="M176">
        <v>22956415</v>
      </c>
      <c r="N176" s="91">
        <v>42397</v>
      </c>
      <c r="O176" s="183">
        <f t="shared" si="6"/>
        <v>90.333333333333329</v>
      </c>
      <c r="P176">
        <f t="shared" si="7"/>
        <v>1</v>
      </c>
      <c r="Q176">
        <f t="shared" si="8"/>
        <v>1</v>
      </c>
    </row>
    <row r="177" spans="13:17" x14ac:dyDescent="0.25">
      <c r="M177">
        <v>15309434</v>
      </c>
      <c r="N177" s="91">
        <v>42401</v>
      </c>
      <c r="O177" s="183">
        <f t="shared" si="6"/>
        <v>90.2</v>
      </c>
      <c r="P177">
        <f t="shared" si="7"/>
        <v>1</v>
      </c>
      <c r="Q177">
        <f t="shared" si="8"/>
        <v>1</v>
      </c>
    </row>
    <row r="178" spans="13:17" x14ac:dyDescent="0.25">
      <c r="M178">
        <v>16584067</v>
      </c>
      <c r="N178" s="91">
        <v>42430</v>
      </c>
      <c r="O178" s="183">
        <f t="shared" si="6"/>
        <v>89.233333333333334</v>
      </c>
      <c r="P178">
        <f t="shared" si="7"/>
        <v>1</v>
      </c>
      <c r="Q178">
        <f t="shared" si="8"/>
        <v>1</v>
      </c>
    </row>
    <row r="179" spans="13:17" x14ac:dyDescent="0.25">
      <c r="M179">
        <v>23206970</v>
      </c>
      <c r="N179" s="91">
        <v>42445</v>
      </c>
      <c r="O179" s="183">
        <f t="shared" si="6"/>
        <v>88.733333333333334</v>
      </c>
      <c r="P179">
        <f t="shared" si="7"/>
        <v>1</v>
      </c>
      <c r="Q179">
        <f t="shared" si="8"/>
        <v>1</v>
      </c>
    </row>
    <row r="180" spans="13:17" x14ac:dyDescent="0.25">
      <c r="M180">
        <v>23384701</v>
      </c>
      <c r="N180" s="91">
        <v>42468</v>
      </c>
      <c r="O180" s="183">
        <f t="shared" si="6"/>
        <v>87.966666666666669</v>
      </c>
      <c r="P180">
        <f t="shared" si="7"/>
        <v>1</v>
      </c>
      <c r="Q180">
        <f t="shared" si="8"/>
        <v>1</v>
      </c>
    </row>
    <row r="181" spans="13:17" x14ac:dyDescent="0.25">
      <c r="M181">
        <v>23463058</v>
      </c>
      <c r="N181" s="91">
        <v>42480</v>
      </c>
      <c r="O181" s="183">
        <f t="shared" si="6"/>
        <v>87.566666666666663</v>
      </c>
      <c r="P181">
        <f t="shared" si="7"/>
        <v>1</v>
      </c>
      <c r="Q181">
        <f t="shared" si="8"/>
        <v>1</v>
      </c>
    </row>
    <row r="182" spans="13:17" x14ac:dyDescent="0.25">
      <c r="M182">
        <v>23506013</v>
      </c>
      <c r="N182" s="91">
        <v>42485</v>
      </c>
      <c r="O182" s="183">
        <f t="shared" si="6"/>
        <v>87.4</v>
      </c>
      <c r="P182">
        <f t="shared" si="7"/>
        <v>1</v>
      </c>
      <c r="Q182">
        <f t="shared" si="8"/>
        <v>1</v>
      </c>
    </row>
    <row r="183" spans="13:17" x14ac:dyDescent="0.25">
      <c r="M183">
        <v>6847014</v>
      </c>
      <c r="N183" s="91">
        <v>42491</v>
      </c>
      <c r="O183" s="183">
        <f t="shared" si="6"/>
        <v>87.2</v>
      </c>
      <c r="P183">
        <f t="shared" si="7"/>
        <v>1</v>
      </c>
      <c r="Q183">
        <f t="shared" si="8"/>
        <v>1</v>
      </c>
    </row>
    <row r="184" spans="13:17" x14ac:dyDescent="0.25">
      <c r="M184">
        <v>23635283</v>
      </c>
      <c r="N184" s="91">
        <v>42496</v>
      </c>
      <c r="O184" s="183">
        <f t="shared" si="6"/>
        <v>87.033333333333331</v>
      </c>
      <c r="P184">
        <f t="shared" si="7"/>
        <v>1</v>
      </c>
      <c r="Q184">
        <f t="shared" si="8"/>
        <v>1</v>
      </c>
    </row>
    <row r="185" spans="13:17" x14ac:dyDescent="0.25">
      <c r="M185">
        <v>23644563</v>
      </c>
      <c r="N185" s="91">
        <v>42499</v>
      </c>
      <c r="O185" s="183">
        <f t="shared" si="6"/>
        <v>86.933333333333337</v>
      </c>
      <c r="P185">
        <f t="shared" si="7"/>
        <v>1</v>
      </c>
      <c r="Q185">
        <f t="shared" si="8"/>
        <v>1</v>
      </c>
    </row>
    <row r="186" spans="13:17" x14ac:dyDescent="0.25">
      <c r="M186">
        <v>23646370</v>
      </c>
      <c r="N186" s="91">
        <v>42499</v>
      </c>
      <c r="O186" s="183">
        <f t="shared" si="6"/>
        <v>86.933333333333337</v>
      </c>
      <c r="P186">
        <f t="shared" si="7"/>
        <v>1</v>
      </c>
      <c r="Q186">
        <f t="shared" si="8"/>
        <v>1</v>
      </c>
    </row>
    <row r="187" spans="13:17" x14ac:dyDescent="0.25">
      <c r="M187">
        <v>23685211</v>
      </c>
      <c r="N187" s="91">
        <v>42506</v>
      </c>
      <c r="O187" s="183">
        <f t="shared" si="6"/>
        <v>86.7</v>
      </c>
      <c r="P187">
        <f t="shared" si="7"/>
        <v>1</v>
      </c>
      <c r="Q187">
        <f t="shared" si="8"/>
        <v>1</v>
      </c>
    </row>
    <row r="188" spans="13:17" x14ac:dyDescent="0.25">
      <c r="M188">
        <v>21283895</v>
      </c>
      <c r="N188" s="91">
        <v>42522</v>
      </c>
      <c r="O188" s="183">
        <f t="shared" si="6"/>
        <v>86.166666666666671</v>
      </c>
      <c r="P188">
        <f t="shared" si="7"/>
        <v>1</v>
      </c>
      <c r="Q188">
        <f t="shared" si="8"/>
        <v>1</v>
      </c>
    </row>
    <row r="189" spans="13:17" x14ac:dyDescent="0.25">
      <c r="M189">
        <v>15238054</v>
      </c>
      <c r="N189" s="91">
        <v>42522</v>
      </c>
      <c r="O189" s="183">
        <f t="shared" si="6"/>
        <v>86.166666666666671</v>
      </c>
      <c r="P189">
        <f t="shared" si="7"/>
        <v>1</v>
      </c>
      <c r="Q189">
        <f t="shared" si="8"/>
        <v>1</v>
      </c>
    </row>
    <row r="190" spans="13:17" x14ac:dyDescent="0.25">
      <c r="M190">
        <v>23859794</v>
      </c>
      <c r="N190" s="91">
        <v>42523</v>
      </c>
      <c r="O190" s="183">
        <f t="shared" si="6"/>
        <v>86.13333333333334</v>
      </c>
      <c r="P190">
        <f t="shared" si="7"/>
        <v>1</v>
      </c>
      <c r="Q190">
        <f t="shared" si="8"/>
        <v>1</v>
      </c>
    </row>
    <row r="191" spans="13:17" x14ac:dyDescent="0.25">
      <c r="M191" s="84">
        <v>1950968</v>
      </c>
      <c r="N191" s="182">
        <v>42523</v>
      </c>
      <c r="O191" s="183">
        <f t="shared" si="6"/>
        <v>86.13333333333334</v>
      </c>
      <c r="P191">
        <f t="shared" si="7"/>
        <v>1</v>
      </c>
      <c r="Q191">
        <f t="shared" si="8"/>
        <v>1</v>
      </c>
    </row>
    <row r="192" spans="13:17" x14ac:dyDescent="0.25">
      <c r="M192">
        <v>23900928</v>
      </c>
      <c r="N192" s="91">
        <v>42529</v>
      </c>
      <c r="O192" s="183">
        <f t="shared" si="6"/>
        <v>85.933333333333337</v>
      </c>
      <c r="P192">
        <f t="shared" si="7"/>
        <v>1</v>
      </c>
      <c r="Q192">
        <f t="shared" si="8"/>
        <v>1</v>
      </c>
    </row>
    <row r="193" spans="13:17" x14ac:dyDescent="0.25">
      <c r="M193">
        <v>24173719</v>
      </c>
      <c r="N193" s="91">
        <v>42542</v>
      </c>
      <c r="O193" s="183">
        <f t="shared" si="6"/>
        <v>85.5</v>
      </c>
      <c r="P193">
        <f t="shared" si="7"/>
        <v>1</v>
      </c>
      <c r="Q193">
        <f t="shared" si="8"/>
        <v>1</v>
      </c>
    </row>
    <row r="194" spans="13:17" x14ac:dyDescent="0.25">
      <c r="M194">
        <v>24249068</v>
      </c>
      <c r="N194" s="91">
        <v>42544</v>
      </c>
      <c r="O194" s="183">
        <f t="shared" si="6"/>
        <v>85.433333333333337</v>
      </c>
      <c r="P194">
        <f t="shared" si="7"/>
        <v>1</v>
      </c>
      <c r="Q194">
        <f t="shared" si="8"/>
        <v>1</v>
      </c>
    </row>
    <row r="195" spans="13:17" x14ac:dyDescent="0.25">
      <c r="M195">
        <v>24744034</v>
      </c>
      <c r="N195" s="91">
        <v>42558</v>
      </c>
      <c r="O195" s="183">
        <f t="shared" si="6"/>
        <v>84.966666666666669</v>
      </c>
      <c r="P195">
        <f t="shared" si="7"/>
        <v>1</v>
      </c>
      <c r="Q195">
        <f t="shared" si="8"/>
        <v>1</v>
      </c>
    </row>
    <row r="196" spans="13:17" x14ac:dyDescent="0.25">
      <c r="M196">
        <v>25045443</v>
      </c>
      <c r="N196" s="91">
        <v>42569</v>
      </c>
      <c r="O196" s="183">
        <f t="shared" ref="O196:O259" si="9">($O$1-N196)/30</f>
        <v>84.6</v>
      </c>
      <c r="P196">
        <f t="shared" ref="P196:P259" si="10">IF(O196&gt;=$P$1,1,0)</f>
        <v>1</v>
      </c>
      <c r="Q196">
        <f t="shared" ref="Q196:Q259" si="11">IF(N196&lt;=$Q$1, 1,0)</f>
        <v>1</v>
      </c>
    </row>
    <row r="197" spans="13:17" x14ac:dyDescent="0.25">
      <c r="M197">
        <v>25184134</v>
      </c>
      <c r="N197" s="91">
        <v>42572</v>
      </c>
      <c r="O197" s="183">
        <f t="shared" si="9"/>
        <v>84.5</v>
      </c>
      <c r="P197">
        <f t="shared" si="10"/>
        <v>1</v>
      </c>
      <c r="Q197">
        <f t="shared" si="11"/>
        <v>1</v>
      </c>
    </row>
    <row r="198" spans="13:17" x14ac:dyDescent="0.25">
      <c r="M198">
        <v>25226872</v>
      </c>
      <c r="N198" s="91">
        <v>42573</v>
      </c>
      <c r="O198" s="183">
        <f t="shared" si="9"/>
        <v>84.466666666666669</v>
      </c>
      <c r="P198">
        <f t="shared" si="10"/>
        <v>1</v>
      </c>
      <c r="Q198">
        <f t="shared" si="11"/>
        <v>1</v>
      </c>
    </row>
    <row r="199" spans="13:17" x14ac:dyDescent="0.25">
      <c r="M199">
        <v>25273424</v>
      </c>
      <c r="N199" s="91">
        <v>42576</v>
      </c>
      <c r="O199" s="183">
        <f t="shared" si="9"/>
        <v>84.36666666666666</v>
      </c>
      <c r="P199">
        <f t="shared" si="10"/>
        <v>1</v>
      </c>
      <c r="Q199">
        <f t="shared" si="11"/>
        <v>1</v>
      </c>
    </row>
    <row r="200" spans="13:17" x14ac:dyDescent="0.25">
      <c r="M200">
        <v>25320987</v>
      </c>
      <c r="N200" s="91">
        <v>42577</v>
      </c>
      <c r="O200" s="183">
        <f t="shared" si="9"/>
        <v>84.333333333333329</v>
      </c>
      <c r="P200">
        <f t="shared" si="10"/>
        <v>1</v>
      </c>
      <c r="Q200">
        <f t="shared" si="11"/>
        <v>1</v>
      </c>
    </row>
    <row r="201" spans="13:17" x14ac:dyDescent="0.25">
      <c r="M201">
        <v>25760367</v>
      </c>
      <c r="N201" s="91">
        <v>42592</v>
      </c>
      <c r="O201" s="183">
        <f t="shared" si="9"/>
        <v>83.833333333333329</v>
      </c>
      <c r="P201">
        <f t="shared" si="10"/>
        <v>1</v>
      </c>
      <c r="Q201">
        <f t="shared" si="11"/>
        <v>1</v>
      </c>
    </row>
    <row r="202" spans="13:17" x14ac:dyDescent="0.25">
      <c r="M202">
        <v>25843706</v>
      </c>
      <c r="N202" s="91">
        <v>42594</v>
      </c>
      <c r="O202" s="183">
        <f t="shared" si="9"/>
        <v>83.766666666666666</v>
      </c>
      <c r="P202">
        <f t="shared" si="10"/>
        <v>1</v>
      </c>
      <c r="Q202">
        <f t="shared" si="11"/>
        <v>1</v>
      </c>
    </row>
    <row r="203" spans="13:17" x14ac:dyDescent="0.25">
      <c r="M203">
        <v>26125470</v>
      </c>
      <c r="N203" s="91">
        <v>42605</v>
      </c>
      <c r="O203" s="183">
        <f t="shared" si="9"/>
        <v>83.4</v>
      </c>
      <c r="P203">
        <f t="shared" si="10"/>
        <v>1</v>
      </c>
      <c r="Q203">
        <f t="shared" si="11"/>
        <v>1</v>
      </c>
    </row>
    <row r="204" spans="13:17" x14ac:dyDescent="0.25">
      <c r="M204">
        <v>26206194</v>
      </c>
      <c r="N204" s="91">
        <v>42606</v>
      </c>
      <c r="O204" s="183">
        <f t="shared" si="9"/>
        <v>83.36666666666666</v>
      </c>
      <c r="P204">
        <f t="shared" si="10"/>
        <v>1</v>
      </c>
      <c r="Q204">
        <f t="shared" si="11"/>
        <v>1</v>
      </c>
    </row>
    <row r="205" spans="13:17" x14ac:dyDescent="0.25">
      <c r="M205">
        <v>26164666</v>
      </c>
      <c r="N205" s="91">
        <v>42606</v>
      </c>
      <c r="O205" s="183">
        <f t="shared" si="9"/>
        <v>83.36666666666666</v>
      </c>
      <c r="P205">
        <f t="shared" si="10"/>
        <v>1</v>
      </c>
      <c r="Q205">
        <f t="shared" si="11"/>
        <v>1</v>
      </c>
    </row>
    <row r="206" spans="13:17" x14ac:dyDescent="0.25">
      <c r="M206">
        <v>26164630</v>
      </c>
      <c r="N206" s="91">
        <v>42606</v>
      </c>
      <c r="O206" s="183">
        <f t="shared" si="9"/>
        <v>83.36666666666666</v>
      </c>
      <c r="P206">
        <f t="shared" si="10"/>
        <v>1</v>
      </c>
      <c r="Q206">
        <f t="shared" si="11"/>
        <v>1</v>
      </c>
    </row>
    <row r="207" spans="13:17" x14ac:dyDescent="0.25">
      <c r="M207">
        <v>14232608</v>
      </c>
      <c r="N207" s="91">
        <v>42614</v>
      </c>
      <c r="O207" s="183">
        <f t="shared" si="9"/>
        <v>83.1</v>
      </c>
      <c r="P207">
        <f t="shared" si="10"/>
        <v>1</v>
      </c>
      <c r="Q207">
        <f t="shared" si="11"/>
        <v>1</v>
      </c>
    </row>
    <row r="208" spans="13:17" x14ac:dyDescent="0.25">
      <c r="M208">
        <v>14822697</v>
      </c>
      <c r="N208" s="91">
        <v>42644</v>
      </c>
      <c r="O208" s="183">
        <f t="shared" si="9"/>
        <v>82.1</v>
      </c>
      <c r="P208">
        <f t="shared" si="10"/>
        <v>1</v>
      </c>
      <c r="Q208">
        <f t="shared" si="11"/>
        <v>1</v>
      </c>
    </row>
    <row r="209" spans="13:17" x14ac:dyDescent="0.25">
      <c r="M209">
        <v>27793526</v>
      </c>
      <c r="N209" s="91">
        <v>42660</v>
      </c>
      <c r="O209" s="183">
        <f t="shared" si="9"/>
        <v>81.566666666666663</v>
      </c>
      <c r="P209">
        <f t="shared" si="10"/>
        <v>1</v>
      </c>
      <c r="Q209">
        <f t="shared" si="11"/>
        <v>1</v>
      </c>
    </row>
    <row r="210" spans="13:17" x14ac:dyDescent="0.25">
      <c r="M210">
        <v>1953293</v>
      </c>
      <c r="N210" s="91">
        <v>42704</v>
      </c>
      <c r="O210" s="183">
        <f t="shared" si="9"/>
        <v>80.099999999999994</v>
      </c>
      <c r="P210">
        <f t="shared" si="10"/>
        <v>1</v>
      </c>
      <c r="Q210">
        <f t="shared" si="11"/>
        <v>1</v>
      </c>
    </row>
    <row r="211" spans="13:17" x14ac:dyDescent="0.25">
      <c r="M211">
        <v>19981348</v>
      </c>
      <c r="N211" s="91">
        <v>42705</v>
      </c>
      <c r="O211" s="183">
        <f t="shared" si="9"/>
        <v>80.066666666666663</v>
      </c>
      <c r="P211">
        <f t="shared" si="10"/>
        <v>1</v>
      </c>
      <c r="Q211">
        <f t="shared" si="11"/>
        <v>1</v>
      </c>
    </row>
    <row r="212" spans="13:17" x14ac:dyDescent="0.25">
      <c r="M212">
        <v>22956270</v>
      </c>
      <c r="N212" s="91">
        <v>42705</v>
      </c>
      <c r="O212" s="183">
        <f t="shared" si="9"/>
        <v>80.066666666666663</v>
      </c>
      <c r="P212">
        <f t="shared" si="10"/>
        <v>1</v>
      </c>
      <c r="Q212">
        <f t="shared" si="11"/>
        <v>1</v>
      </c>
    </row>
    <row r="213" spans="13:17" x14ac:dyDescent="0.25">
      <c r="M213">
        <v>7047109</v>
      </c>
      <c r="N213" s="91">
        <v>42705</v>
      </c>
      <c r="O213" s="183">
        <f t="shared" si="9"/>
        <v>80.066666666666663</v>
      </c>
      <c r="P213">
        <f t="shared" si="10"/>
        <v>1</v>
      </c>
      <c r="Q213">
        <f t="shared" si="11"/>
        <v>1</v>
      </c>
    </row>
    <row r="214" spans="13:17" x14ac:dyDescent="0.25">
      <c r="M214">
        <v>13753259</v>
      </c>
      <c r="N214" s="91">
        <v>42721</v>
      </c>
      <c r="O214" s="183">
        <f t="shared" si="9"/>
        <v>79.533333333333331</v>
      </c>
      <c r="P214">
        <f t="shared" si="10"/>
        <v>1</v>
      </c>
      <c r="Q214">
        <f t="shared" si="11"/>
        <v>1</v>
      </c>
    </row>
    <row r="215" spans="13:17" x14ac:dyDescent="0.25">
      <c r="M215">
        <v>29565663</v>
      </c>
      <c r="N215" s="91">
        <v>42751</v>
      </c>
      <c r="O215" s="183">
        <f t="shared" si="9"/>
        <v>78.533333333333331</v>
      </c>
      <c r="P215">
        <f t="shared" si="10"/>
        <v>1</v>
      </c>
      <c r="Q215">
        <f t="shared" si="11"/>
        <v>1</v>
      </c>
    </row>
    <row r="216" spans="13:17" x14ac:dyDescent="0.25">
      <c r="M216">
        <v>29638355</v>
      </c>
      <c r="N216" s="91">
        <v>42755</v>
      </c>
      <c r="O216" s="183">
        <f t="shared" si="9"/>
        <v>78.400000000000006</v>
      </c>
      <c r="P216">
        <f t="shared" si="10"/>
        <v>1</v>
      </c>
      <c r="Q216">
        <f t="shared" si="11"/>
        <v>1</v>
      </c>
    </row>
    <row r="217" spans="13:17" x14ac:dyDescent="0.25">
      <c r="M217">
        <v>18798275</v>
      </c>
      <c r="N217" s="91">
        <v>42765</v>
      </c>
      <c r="O217" s="183">
        <f t="shared" si="9"/>
        <v>78.066666666666663</v>
      </c>
      <c r="P217">
        <f t="shared" si="10"/>
        <v>1</v>
      </c>
      <c r="Q217">
        <f t="shared" si="11"/>
        <v>1</v>
      </c>
    </row>
    <row r="218" spans="13:17" x14ac:dyDescent="0.25">
      <c r="M218">
        <v>30363882</v>
      </c>
      <c r="N218" s="91">
        <v>42795</v>
      </c>
      <c r="O218" s="183">
        <f t="shared" si="9"/>
        <v>77.066666666666663</v>
      </c>
      <c r="P218">
        <f t="shared" si="10"/>
        <v>1</v>
      </c>
      <c r="Q218">
        <f t="shared" si="11"/>
        <v>1</v>
      </c>
    </row>
    <row r="219" spans="13:17" x14ac:dyDescent="0.25">
      <c r="M219">
        <v>30625910</v>
      </c>
      <c r="N219" s="91">
        <v>42810</v>
      </c>
      <c r="O219" s="183">
        <f t="shared" si="9"/>
        <v>76.566666666666663</v>
      </c>
      <c r="P219">
        <f t="shared" si="10"/>
        <v>1</v>
      </c>
      <c r="Q219">
        <f t="shared" si="11"/>
        <v>1</v>
      </c>
    </row>
    <row r="220" spans="13:17" x14ac:dyDescent="0.25">
      <c r="M220">
        <v>30808228</v>
      </c>
      <c r="N220" s="91">
        <v>42818</v>
      </c>
      <c r="O220" s="183">
        <f t="shared" si="9"/>
        <v>76.3</v>
      </c>
      <c r="P220">
        <f t="shared" si="10"/>
        <v>1</v>
      </c>
      <c r="Q220">
        <f t="shared" si="11"/>
        <v>1</v>
      </c>
    </row>
    <row r="221" spans="13:17" x14ac:dyDescent="0.25">
      <c r="M221">
        <v>13532284</v>
      </c>
      <c r="N221" s="91">
        <v>42826</v>
      </c>
      <c r="O221" s="183">
        <f t="shared" si="9"/>
        <v>76.033333333333331</v>
      </c>
      <c r="P221">
        <f t="shared" si="10"/>
        <v>1</v>
      </c>
      <c r="Q221">
        <f t="shared" si="11"/>
        <v>1</v>
      </c>
    </row>
    <row r="222" spans="13:17" x14ac:dyDescent="0.25">
      <c r="M222">
        <v>1952939</v>
      </c>
      <c r="N222" s="91">
        <v>42826</v>
      </c>
      <c r="O222" s="183">
        <f t="shared" si="9"/>
        <v>76.033333333333331</v>
      </c>
      <c r="P222">
        <f t="shared" si="10"/>
        <v>1</v>
      </c>
      <c r="Q222">
        <f t="shared" si="11"/>
        <v>1</v>
      </c>
    </row>
    <row r="223" spans="13:17" x14ac:dyDescent="0.25">
      <c r="M223">
        <v>31054522</v>
      </c>
      <c r="N223" s="91">
        <v>42831</v>
      </c>
      <c r="O223" s="183">
        <f t="shared" si="9"/>
        <v>75.86666666666666</v>
      </c>
      <c r="P223">
        <f t="shared" si="10"/>
        <v>1</v>
      </c>
      <c r="Q223">
        <f t="shared" si="11"/>
        <v>1</v>
      </c>
    </row>
    <row r="224" spans="13:17" x14ac:dyDescent="0.25">
      <c r="M224">
        <v>31353918</v>
      </c>
      <c r="N224" s="91">
        <v>42850</v>
      </c>
      <c r="O224" s="183">
        <f t="shared" si="9"/>
        <v>75.233333333333334</v>
      </c>
      <c r="P224">
        <f t="shared" si="10"/>
        <v>1</v>
      </c>
      <c r="Q224">
        <f t="shared" si="11"/>
        <v>1</v>
      </c>
    </row>
    <row r="225" spans="13:17" x14ac:dyDescent="0.25">
      <c r="M225">
        <v>31551413</v>
      </c>
      <c r="N225" s="91">
        <v>42860</v>
      </c>
      <c r="O225" s="183">
        <f t="shared" si="9"/>
        <v>74.900000000000006</v>
      </c>
      <c r="P225">
        <f t="shared" si="10"/>
        <v>1</v>
      </c>
      <c r="Q225">
        <f t="shared" si="11"/>
        <v>1</v>
      </c>
    </row>
    <row r="226" spans="13:17" x14ac:dyDescent="0.25">
      <c r="M226">
        <v>31645241</v>
      </c>
      <c r="N226" s="91">
        <v>42865</v>
      </c>
      <c r="O226" s="183">
        <f t="shared" si="9"/>
        <v>74.733333333333334</v>
      </c>
      <c r="P226">
        <f t="shared" si="10"/>
        <v>1</v>
      </c>
      <c r="Q226">
        <f t="shared" si="11"/>
        <v>1</v>
      </c>
    </row>
    <row r="227" spans="13:17" x14ac:dyDescent="0.25">
      <c r="M227">
        <v>16306833</v>
      </c>
      <c r="N227" s="91">
        <v>42871</v>
      </c>
      <c r="O227" s="183">
        <f t="shared" si="9"/>
        <v>74.533333333333331</v>
      </c>
      <c r="P227">
        <f t="shared" si="10"/>
        <v>1</v>
      </c>
      <c r="Q227">
        <f t="shared" si="11"/>
        <v>1</v>
      </c>
    </row>
    <row r="228" spans="13:17" x14ac:dyDescent="0.25">
      <c r="M228">
        <v>24556762</v>
      </c>
      <c r="N228" s="91">
        <v>42871</v>
      </c>
      <c r="O228" s="183">
        <f t="shared" si="9"/>
        <v>74.533333333333331</v>
      </c>
      <c r="P228">
        <f t="shared" si="10"/>
        <v>1</v>
      </c>
      <c r="Q228">
        <f t="shared" si="11"/>
        <v>1</v>
      </c>
    </row>
    <row r="229" spans="13:17" x14ac:dyDescent="0.25">
      <c r="M229">
        <v>31757254</v>
      </c>
      <c r="N229" s="91">
        <v>42873</v>
      </c>
      <c r="O229" s="183">
        <f t="shared" si="9"/>
        <v>74.466666666666669</v>
      </c>
      <c r="P229">
        <f t="shared" si="10"/>
        <v>1</v>
      </c>
      <c r="Q229">
        <f t="shared" si="11"/>
        <v>1</v>
      </c>
    </row>
    <row r="230" spans="13:17" x14ac:dyDescent="0.25">
      <c r="M230">
        <v>31833877</v>
      </c>
      <c r="N230" s="91">
        <v>42878</v>
      </c>
      <c r="O230" s="183">
        <f t="shared" si="9"/>
        <v>74.3</v>
      </c>
      <c r="P230">
        <f t="shared" si="10"/>
        <v>1</v>
      </c>
      <c r="Q230">
        <f t="shared" si="11"/>
        <v>1</v>
      </c>
    </row>
    <row r="231" spans="13:17" x14ac:dyDescent="0.25">
      <c r="M231">
        <v>31860970</v>
      </c>
      <c r="N231" s="91">
        <v>42879</v>
      </c>
      <c r="O231" s="183">
        <f t="shared" si="9"/>
        <v>74.266666666666666</v>
      </c>
      <c r="P231">
        <f t="shared" si="10"/>
        <v>1</v>
      </c>
      <c r="Q231">
        <f t="shared" si="11"/>
        <v>1</v>
      </c>
    </row>
    <row r="232" spans="13:17" x14ac:dyDescent="0.25">
      <c r="M232">
        <v>32050823</v>
      </c>
      <c r="N232" s="91">
        <v>42887</v>
      </c>
      <c r="O232" s="183">
        <f t="shared" si="9"/>
        <v>74</v>
      </c>
      <c r="P232">
        <f t="shared" si="10"/>
        <v>1</v>
      </c>
      <c r="Q232">
        <f t="shared" si="11"/>
        <v>1</v>
      </c>
    </row>
    <row r="233" spans="13:17" x14ac:dyDescent="0.25">
      <c r="M233">
        <v>32067638</v>
      </c>
      <c r="N233" s="91">
        <v>42887</v>
      </c>
      <c r="O233" s="183">
        <f t="shared" si="9"/>
        <v>74</v>
      </c>
      <c r="P233">
        <f t="shared" si="10"/>
        <v>1</v>
      </c>
      <c r="Q233">
        <f t="shared" si="11"/>
        <v>1</v>
      </c>
    </row>
    <row r="234" spans="13:17" x14ac:dyDescent="0.25">
      <c r="M234">
        <v>32067651</v>
      </c>
      <c r="N234" s="91">
        <v>42888</v>
      </c>
      <c r="O234" s="183">
        <f t="shared" si="9"/>
        <v>73.966666666666669</v>
      </c>
      <c r="P234">
        <f t="shared" si="10"/>
        <v>1</v>
      </c>
      <c r="Q234">
        <f t="shared" si="11"/>
        <v>1</v>
      </c>
    </row>
    <row r="235" spans="13:17" x14ac:dyDescent="0.25">
      <c r="M235">
        <v>32321250</v>
      </c>
      <c r="N235" s="91">
        <v>42902</v>
      </c>
      <c r="O235" s="183">
        <f t="shared" si="9"/>
        <v>73.5</v>
      </c>
      <c r="P235">
        <f t="shared" si="10"/>
        <v>1</v>
      </c>
      <c r="Q235">
        <f t="shared" si="11"/>
        <v>1</v>
      </c>
    </row>
    <row r="236" spans="13:17" x14ac:dyDescent="0.25">
      <c r="M236">
        <v>32348395</v>
      </c>
      <c r="N236" s="91">
        <v>42902</v>
      </c>
      <c r="O236" s="183">
        <f t="shared" si="9"/>
        <v>73.5</v>
      </c>
      <c r="P236">
        <f t="shared" si="10"/>
        <v>1</v>
      </c>
      <c r="Q236">
        <f t="shared" si="11"/>
        <v>1</v>
      </c>
    </row>
    <row r="237" spans="13:17" x14ac:dyDescent="0.25">
      <c r="M237">
        <v>32432233</v>
      </c>
      <c r="N237" s="91">
        <v>42907</v>
      </c>
      <c r="O237" s="183">
        <f t="shared" si="9"/>
        <v>73.333333333333329</v>
      </c>
      <c r="P237">
        <f t="shared" si="10"/>
        <v>1</v>
      </c>
      <c r="Q237">
        <f t="shared" si="11"/>
        <v>1</v>
      </c>
    </row>
    <row r="238" spans="13:17" x14ac:dyDescent="0.25">
      <c r="M238">
        <v>32405087</v>
      </c>
      <c r="N238" s="91">
        <v>42907</v>
      </c>
      <c r="O238" s="183">
        <f t="shared" si="9"/>
        <v>73.333333333333329</v>
      </c>
      <c r="P238">
        <f t="shared" si="10"/>
        <v>1</v>
      </c>
      <c r="Q238">
        <f t="shared" si="11"/>
        <v>1</v>
      </c>
    </row>
    <row r="239" spans="13:17" x14ac:dyDescent="0.25">
      <c r="M239">
        <v>32432244</v>
      </c>
      <c r="N239" s="91">
        <v>42908</v>
      </c>
      <c r="O239" s="183">
        <f t="shared" si="9"/>
        <v>73.3</v>
      </c>
      <c r="P239">
        <f t="shared" si="10"/>
        <v>1</v>
      </c>
      <c r="Q239">
        <f t="shared" si="11"/>
        <v>1</v>
      </c>
    </row>
    <row r="240" spans="13:17" x14ac:dyDescent="0.25">
      <c r="M240">
        <v>32460951</v>
      </c>
      <c r="N240" s="91">
        <v>42909</v>
      </c>
      <c r="O240" s="183">
        <f t="shared" si="9"/>
        <v>73.266666666666666</v>
      </c>
      <c r="P240">
        <f t="shared" si="10"/>
        <v>1</v>
      </c>
      <c r="Q240">
        <f t="shared" si="11"/>
        <v>1</v>
      </c>
    </row>
    <row r="241" spans="13:17" x14ac:dyDescent="0.25">
      <c r="M241">
        <v>7882886</v>
      </c>
      <c r="N241" s="91">
        <v>42909</v>
      </c>
      <c r="O241" s="183">
        <f t="shared" si="9"/>
        <v>73.266666666666666</v>
      </c>
      <c r="P241">
        <f t="shared" si="10"/>
        <v>1</v>
      </c>
      <c r="Q241">
        <f t="shared" si="11"/>
        <v>1</v>
      </c>
    </row>
    <row r="242" spans="13:17" x14ac:dyDescent="0.25">
      <c r="M242">
        <v>22360467</v>
      </c>
      <c r="N242" s="91">
        <v>42913</v>
      </c>
      <c r="O242" s="183">
        <f t="shared" si="9"/>
        <v>73.13333333333334</v>
      </c>
      <c r="P242">
        <f t="shared" si="10"/>
        <v>1</v>
      </c>
      <c r="Q242">
        <f t="shared" si="11"/>
        <v>1</v>
      </c>
    </row>
    <row r="243" spans="13:17" x14ac:dyDescent="0.25">
      <c r="M243">
        <v>17842400</v>
      </c>
      <c r="N243" s="91">
        <v>42917</v>
      </c>
      <c r="O243" s="183">
        <f t="shared" si="9"/>
        <v>73</v>
      </c>
      <c r="P243">
        <f t="shared" si="10"/>
        <v>1</v>
      </c>
      <c r="Q243">
        <f t="shared" si="11"/>
        <v>1</v>
      </c>
    </row>
    <row r="244" spans="13:17" x14ac:dyDescent="0.25">
      <c r="M244">
        <v>27986683</v>
      </c>
      <c r="N244" s="91">
        <v>42917</v>
      </c>
      <c r="O244" s="183">
        <f t="shared" si="9"/>
        <v>73</v>
      </c>
      <c r="P244">
        <f t="shared" si="10"/>
        <v>1</v>
      </c>
      <c r="Q244">
        <f t="shared" si="11"/>
        <v>1</v>
      </c>
    </row>
    <row r="245" spans="13:17" x14ac:dyDescent="0.25">
      <c r="M245">
        <v>32781547</v>
      </c>
      <c r="N245" s="91">
        <v>42926</v>
      </c>
      <c r="O245" s="183">
        <f t="shared" si="9"/>
        <v>72.7</v>
      </c>
      <c r="P245">
        <f t="shared" si="10"/>
        <v>1</v>
      </c>
      <c r="Q245">
        <f t="shared" si="11"/>
        <v>1</v>
      </c>
    </row>
    <row r="246" spans="13:17" x14ac:dyDescent="0.25">
      <c r="M246">
        <v>32970060</v>
      </c>
      <c r="N246" s="91">
        <v>42936</v>
      </c>
      <c r="O246" s="183">
        <f t="shared" si="9"/>
        <v>72.36666666666666</v>
      </c>
      <c r="P246">
        <f t="shared" si="10"/>
        <v>1</v>
      </c>
      <c r="Q246">
        <f t="shared" si="11"/>
        <v>1</v>
      </c>
    </row>
    <row r="247" spans="13:17" x14ac:dyDescent="0.25">
      <c r="M247">
        <v>32970058</v>
      </c>
      <c r="N247" s="91">
        <v>42936</v>
      </c>
      <c r="O247" s="183">
        <f t="shared" si="9"/>
        <v>72.36666666666666</v>
      </c>
      <c r="P247">
        <f t="shared" si="10"/>
        <v>1</v>
      </c>
      <c r="Q247">
        <f t="shared" si="11"/>
        <v>1</v>
      </c>
    </row>
    <row r="248" spans="13:17" x14ac:dyDescent="0.25">
      <c r="M248">
        <v>33079712</v>
      </c>
      <c r="N248" s="91">
        <v>42942</v>
      </c>
      <c r="O248" s="183">
        <f t="shared" si="9"/>
        <v>72.166666666666671</v>
      </c>
      <c r="P248">
        <f t="shared" si="10"/>
        <v>1</v>
      </c>
      <c r="Q248">
        <f t="shared" si="11"/>
        <v>1</v>
      </c>
    </row>
    <row r="249" spans="13:17" x14ac:dyDescent="0.25">
      <c r="M249">
        <v>30219354</v>
      </c>
      <c r="N249" s="91">
        <v>42948</v>
      </c>
      <c r="O249" s="183">
        <f t="shared" si="9"/>
        <v>71.966666666666669</v>
      </c>
      <c r="P249">
        <f t="shared" si="10"/>
        <v>1</v>
      </c>
      <c r="Q249">
        <f t="shared" si="11"/>
        <v>1</v>
      </c>
    </row>
    <row r="250" spans="13:17" x14ac:dyDescent="0.25">
      <c r="M250">
        <v>21513593</v>
      </c>
      <c r="N250" s="91">
        <v>42948</v>
      </c>
      <c r="O250" s="183">
        <f t="shared" si="9"/>
        <v>71.966666666666669</v>
      </c>
      <c r="P250">
        <f t="shared" si="10"/>
        <v>1</v>
      </c>
      <c r="Q250">
        <f t="shared" si="11"/>
        <v>1</v>
      </c>
    </row>
    <row r="251" spans="13:17" x14ac:dyDescent="0.25">
      <c r="M251">
        <v>27986684</v>
      </c>
      <c r="N251" s="91">
        <v>42948</v>
      </c>
      <c r="O251" s="183">
        <f t="shared" si="9"/>
        <v>71.966666666666669</v>
      </c>
      <c r="P251">
        <f t="shared" si="10"/>
        <v>1</v>
      </c>
      <c r="Q251">
        <f t="shared" si="11"/>
        <v>1</v>
      </c>
    </row>
    <row r="252" spans="13:17" x14ac:dyDescent="0.25">
      <c r="M252">
        <v>33275433</v>
      </c>
      <c r="N252" s="91">
        <v>42949</v>
      </c>
      <c r="O252" s="183">
        <f t="shared" si="9"/>
        <v>71.933333333333337</v>
      </c>
      <c r="P252">
        <f t="shared" si="10"/>
        <v>1</v>
      </c>
      <c r="Q252">
        <f t="shared" si="11"/>
        <v>1</v>
      </c>
    </row>
    <row r="253" spans="13:17" x14ac:dyDescent="0.25">
      <c r="M253">
        <v>33482499</v>
      </c>
      <c r="N253" s="91">
        <v>42963</v>
      </c>
      <c r="O253" s="183">
        <f t="shared" si="9"/>
        <v>71.466666666666669</v>
      </c>
      <c r="P253">
        <f t="shared" si="10"/>
        <v>1</v>
      </c>
      <c r="Q253">
        <f t="shared" si="11"/>
        <v>1</v>
      </c>
    </row>
    <row r="254" spans="13:17" x14ac:dyDescent="0.25">
      <c r="M254">
        <v>33608165</v>
      </c>
      <c r="N254" s="91">
        <v>42970</v>
      </c>
      <c r="O254" s="183">
        <f t="shared" si="9"/>
        <v>71.233333333333334</v>
      </c>
      <c r="P254">
        <f t="shared" si="10"/>
        <v>1</v>
      </c>
      <c r="Q254">
        <f t="shared" si="11"/>
        <v>1</v>
      </c>
    </row>
    <row r="255" spans="13:17" x14ac:dyDescent="0.25">
      <c r="M255">
        <v>33683983</v>
      </c>
      <c r="N255" s="91">
        <v>42975</v>
      </c>
      <c r="O255" s="183">
        <f t="shared" si="9"/>
        <v>71.066666666666663</v>
      </c>
      <c r="P255">
        <f t="shared" si="10"/>
        <v>1</v>
      </c>
      <c r="Q255">
        <f t="shared" si="11"/>
        <v>1</v>
      </c>
    </row>
    <row r="256" spans="13:17" x14ac:dyDescent="0.25">
      <c r="M256">
        <v>33711898</v>
      </c>
      <c r="N256" s="91">
        <v>42975</v>
      </c>
      <c r="O256" s="183">
        <f t="shared" si="9"/>
        <v>71.066666666666663</v>
      </c>
      <c r="P256">
        <f t="shared" si="10"/>
        <v>1</v>
      </c>
      <c r="Q256">
        <f t="shared" si="11"/>
        <v>1</v>
      </c>
    </row>
    <row r="257" spans="13:17" x14ac:dyDescent="0.25">
      <c r="M257">
        <v>33924294</v>
      </c>
      <c r="N257" s="91">
        <v>42986</v>
      </c>
      <c r="O257" s="183">
        <f t="shared" si="9"/>
        <v>70.7</v>
      </c>
      <c r="P257">
        <f t="shared" si="10"/>
        <v>1</v>
      </c>
      <c r="Q257">
        <f t="shared" si="11"/>
        <v>1</v>
      </c>
    </row>
    <row r="258" spans="13:17" x14ac:dyDescent="0.25">
      <c r="M258">
        <v>34049227</v>
      </c>
      <c r="N258" s="91">
        <v>42993</v>
      </c>
      <c r="O258" s="183">
        <f t="shared" si="9"/>
        <v>70.466666666666669</v>
      </c>
      <c r="P258">
        <f t="shared" si="10"/>
        <v>1</v>
      </c>
      <c r="Q258">
        <f t="shared" si="11"/>
        <v>1</v>
      </c>
    </row>
    <row r="259" spans="13:17" x14ac:dyDescent="0.25">
      <c r="M259">
        <v>18991867</v>
      </c>
      <c r="N259" s="91">
        <v>43004</v>
      </c>
      <c r="O259" s="183">
        <f t="shared" si="9"/>
        <v>70.099999999999994</v>
      </c>
      <c r="P259">
        <f t="shared" si="10"/>
        <v>1</v>
      </c>
      <c r="Q259">
        <f t="shared" si="11"/>
        <v>1</v>
      </c>
    </row>
    <row r="260" spans="13:17" x14ac:dyDescent="0.25">
      <c r="M260">
        <v>34244983</v>
      </c>
      <c r="N260" s="91">
        <v>43004</v>
      </c>
      <c r="O260" s="183">
        <f t="shared" ref="O260:O323" si="12">($O$1-N260)/30</f>
        <v>70.099999999999994</v>
      </c>
      <c r="P260">
        <f t="shared" ref="P260:P323" si="13">IF(O260&gt;=$P$1,1,0)</f>
        <v>1</v>
      </c>
      <c r="Q260">
        <f t="shared" ref="Q260:Q323" si="14">IF(N260&lt;=$Q$1, 1,0)</f>
        <v>1</v>
      </c>
    </row>
    <row r="261" spans="13:17" x14ac:dyDescent="0.25">
      <c r="M261">
        <v>34244995</v>
      </c>
      <c r="N261" s="91">
        <v>43004</v>
      </c>
      <c r="O261" s="183">
        <f t="shared" si="12"/>
        <v>70.099999999999994</v>
      </c>
      <c r="P261">
        <f t="shared" si="13"/>
        <v>1</v>
      </c>
      <c r="Q261">
        <f t="shared" si="14"/>
        <v>1</v>
      </c>
    </row>
    <row r="262" spans="13:17" x14ac:dyDescent="0.25">
      <c r="M262">
        <v>18631007</v>
      </c>
      <c r="N262" s="91">
        <v>43009</v>
      </c>
      <c r="O262" s="183">
        <f t="shared" si="12"/>
        <v>69.933333333333337</v>
      </c>
      <c r="P262">
        <f t="shared" si="13"/>
        <v>1</v>
      </c>
      <c r="Q262">
        <f t="shared" si="14"/>
        <v>1</v>
      </c>
    </row>
    <row r="263" spans="13:17" x14ac:dyDescent="0.25">
      <c r="M263">
        <v>9779952</v>
      </c>
      <c r="N263" s="91">
        <v>43013</v>
      </c>
      <c r="O263" s="183">
        <f t="shared" si="12"/>
        <v>69.8</v>
      </c>
      <c r="P263">
        <f t="shared" si="13"/>
        <v>1</v>
      </c>
      <c r="Q263">
        <f t="shared" si="14"/>
        <v>1</v>
      </c>
    </row>
    <row r="264" spans="13:17" x14ac:dyDescent="0.25">
      <c r="M264">
        <v>34522281</v>
      </c>
      <c r="N264" s="91">
        <v>43019</v>
      </c>
      <c r="O264" s="183">
        <f t="shared" si="12"/>
        <v>69.599999999999994</v>
      </c>
      <c r="P264">
        <f t="shared" si="13"/>
        <v>1</v>
      </c>
      <c r="Q264">
        <f t="shared" si="14"/>
        <v>1</v>
      </c>
    </row>
    <row r="265" spans="13:17" x14ac:dyDescent="0.25">
      <c r="M265">
        <v>13742724</v>
      </c>
      <c r="N265" s="91">
        <v>43040</v>
      </c>
      <c r="O265" s="183">
        <f t="shared" si="12"/>
        <v>68.900000000000006</v>
      </c>
      <c r="P265">
        <f t="shared" si="13"/>
        <v>1</v>
      </c>
      <c r="Q265">
        <f t="shared" si="14"/>
        <v>1</v>
      </c>
    </row>
    <row r="266" spans="13:17" x14ac:dyDescent="0.25">
      <c r="M266">
        <v>35239078</v>
      </c>
      <c r="N266" s="91">
        <v>43056</v>
      </c>
      <c r="O266" s="183">
        <f t="shared" si="12"/>
        <v>68.36666666666666</v>
      </c>
      <c r="P266">
        <f t="shared" si="13"/>
        <v>1</v>
      </c>
      <c r="Q266">
        <f t="shared" si="14"/>
        <v>1</v>
      </c>
    </row>
    <row r="267" spans="13:17" x14ac:dyDescent="0.25">
      <c r="M267">
        <v>35349491</v>
      </c>
      <c r="N267" s="91">
        <v>43062</v>
      </c>
      <c r="O267" s="183">
        <f t="shared" si="12"/>
        <v>68.166666666666671</v>
      </c>
      <c r="P267">
        <f t="shared" si="13"/>
        <v>1</v>
      </c>
      <c r="Q267">
        <f t="shared" si="14"/>
        <v>1</v>
      </c>
    </row>
    <row r="268" spans="13:17" x14ac:dyDescent="0.25">
      <c r="M268">
        <v>18991772</v>
      </c>
      <c r="N268" s="91">
        <v>43063</v>
      </c>
      <c r="O268" s="183">
        <f t="shared" si="12"/>
        <v>68.13333333333334</v>
      </c>
      <c r="P268">
        <f t="shared" si="13"/>
        <v>1</v>
      </c>
      <c r="Q268">
        <f t="shared" si="14"/>
        <v>1</v>
      </c>
    </row>
    <row r="269" spans="13:17" x14ac:dyDescent="0.25">
      <c r="M269">
        <v>9676884</v>
      </c>
      <c r="N269" s="91">
        <v>43066</v>
      </c>
      <c r="O269" s="183">
        <f t="shared" si="12"/>
        <v>68.033333333333331</v>
      </c>
      <c r="P269">
        <f t="shared" si="13"/>
        <v>1</v>
      </c>
      <c r="Q269">
        <f t="shared" si="14"/>
        <v>1</v>
      </c>
    </row>
    <row r="270" spans="13:17" x14ac:dyDescent="0.25">
      <c r="M270">
        <v>35438382</v>
      </c>
      <c r="N270" s="91">
        <v>43066</v>
      </c>
      <c r="O270" s="183">
        <f t="shared" si="12"/>
        <v>68.033333333333331</v>
      </c>
      <c r="P270">
        <f t="shared" si="13"/>
        <v>1</v>
      </c>
      <c r="Q270">
        <f t="shared" si="14"/>
        <v>1</v>
      </c>
    </row>
    <row r="271" spans="13:17" x14ac:dyDescent="0.25">
      <c r="M271">
        <v>22956203</v>
      </c>
      <c r="N271" s="91">
        <v>43070</v>
      </c>
      <c r="O271" s="183">
        <f t="shared" si="12"/>
        <v>67.900000000000006</v>
      </c>
      <c r="P271">
        <f t="shared" si="13"/>
        <v>1</v>
      </c>
      <c r="Q271">
        <f t="shared" si="14"/>
        <v>1</v>
      </c>
    </row>
    <row r="272" spans="13:17" x14ac:dyDescent="0.25">
      <c r="M272">
        <v>8988661</v>
      </c>
      <c r="N272" s="91">
        <v>43085</v>
      </c>
      <c r="O272" s="183">
        <f t="shared" si="12"/>
        <v>67.400000000000006</v>
      </c>
      <c r="P272">
        <f t="shared" si="13"/>
        <v>1</v>
      </c>
      <c r="Q272">
        <f t="shared" si="14"/>
        <v>1</v>
      </c>
    </row>
    <row r="273" spans="13:17" x14ac:dyDescent="0.25">
      <c r="M273">
        <v>6704121</v>
      </c>
      <c r="N273" s="91">
        <v>43096</v>
      </c>
      <c r="O273" s="183">
        <f t="shared" si="12"/>
        <v>67.033333333333331</v>
      </c>
      <c r="P273">
        <f t="shared" si="13"/>
        <v>1</v>
      </c>
      <c r="Q273">
        <f t="shared" si="14"/>
        <v>1</v>
      </c>
    </row>
    <row r="274" spans="13:17" x14ac:dyDescent="0.25">
      <c r="M274">
        <v>10182939</v>
      </c>
      <c r="N274" s="91">
        <v>43101</v>
      </c>
      <c r="O274" s="183">
        <f t="shared" si="12"/>
        <v>66.86666666666666</v>
      </c>
      <c r="P274">
        <f t="shared" si="13"/>
        <v>1</v>
      </c>
      <c r="Q274">
        <f t="shared" si="14"/>
        <v>1</v>
      </c>
    </row>
    <row r="275" spans="13:17" x14ac:dyDescent="0.25">
      <c r="M275">
        <v>35999610</v>
      </c>
      <c r="N275" s="91">
        <v>43105</v>
      </c>
      <c r="O275" s="183">
        <f t="shared" si="12"/>
        <v>66.733333333333334</v>
      </c>
      <c r="P275">
        <f t="shared" si="13"/>
        <v>1</v>
      </c>
      <c r="Q275">
        <f t="shared" si="14"/>
        <v>1</v>
      </c>
    </row>
    <row r="276" spans="13:17" x14ac:dyDescent="0.25">
      <c r="M276">
        <v>36174424</v>
      </c>
      <c r="N276" s="91">
        <v>43118</v>
      </c>
      <c r="O276" s="183">
        <f t="shared" si="12"/>
        <v>66.3</v>
      </c>
      <c r="P276">
        <f t="shared" si="13"/>
        <v>1</v>
      </c>
      <c r="Q276">
        <f t="shared" si="14"/>
        <v>1</v>
      </c>
    </row>
    <row r="277" spans="13:17" x14ac:dyDescent="0.25">
      <c r="M277">
        <v>36321818</v>
      </c>
      <c r="N277" s="91">
        <v>43126</v>
      </c>
      <c r="O277" s="183">
        <f t="shared" si="12"/>
        <v>66.033333333333331</v>
      </c>
      <c r="P277">
        <f t="shared" si="13"/>
        <v>1</v>
      </c>
      <c r="Q277">
        <f t="shared" si="14"/>
        <v>1</v>
      </c>
    </row>
    <row r="278" spans="13:17" x14ac:dyDescent="0.25">
      <c r="M278">
        <v>36298158</v>
      </c>
      <c r="N278" s="91">
        <v>43126</v>
      </c>
      <c r="O278" s="183">
        <f t="shared" si="12"/>
        <v>66.033333333333331</v>
      </c>
      <c r="P278">
        <f t="shared" si="13"/>
        <v>1</v>
      </c>
      <c r="Q278">
        <f t="shared" si="14"/>
        <v>1</v>
      </c>
    </row>
    <row r="279" spans="13:17" x14ac:dyDescent="0.25">
      <c r="M279">
        <v>36321849</v>
      </c>
      <c r="N279" s="91">
        <v>43126</v>
      </c>
      <c r="O279" s="183">
        <f t="shared" si="12"/>
        <v>66.033333333333331</v>
      </c>
      <c r="P279">
        <f t="shared" si="13"/>
        <v>1</v>
      </c>
      <c r="Q279">
        <f t="shared" si="14"/>
        <v>1</v>
      </c>
    </row>
    <row r="280" spans="13:17" x14ac:dyDescent="0.25">
      <c r="M280">
        <v>36712152</v>
      </c>
      <c r="N280" s="91">
        <v>43154</v>
      </c>
      <c r="O280" s="183">
        <f t="shared" si="12"/>
        <v>65.099999999999994</v>
      </c>
      <c r="P280">
        <f t="shared" si="13"/>
        <v>1</v>
      </c>
      <c r="Q280">
        <f t="shared" si="14"/>
        <v>1</v>
      </c>
    </row>
    <row r="281" spans="13:17" x14ac:dyDescent="0.25">
      <c r="M281">
        <v>33528700</v>
      </c>
      <c r="N281" s="91">
        <v>43160</v>
      </c>
      <c r="O281" s="183">
        <f t="shared" si="12"/>
        <v>64.900000000000006</v>
      </c>
      <c r="P281">
        <f t="shared" si="13"/>
        <v>1</v>
      </c>
      <c r="Q281">
        <f t="shared" si="14"/>
        <v>1</v>
      </c>
    </row>
    <row r="282" spans="13:17" x14ac:dyDescent="0.25">
      <c r="M282">
        <v>36925341</v>
      </c>
      <c r="N282" s="91">
        <v>43168</v>
      </c>
      <c r="O282" s="183">
        <f t="shared" si="12"/>
        <v>64.63333333333334</v>
      </c>
      <c r="P282">
        <f t="shared" si="13"/>
        <v>1</v>
      </c>
      <c r="Q282">
        <f t="shared" si="14"/>
        <v>1</v>
      </c>
    </row>
    <row r="283" spans="13:17" x14ac:dyDescent="0.25">
      <c r="M283">
        <v>36945192</v>
      </c>
      <c r="N283" s="91">
        <v>43171</v>
      </c>
      <c r="O283" s="183">
        <f t="shared" si="12"/>
        <v>64.533333333333331</v>
      </c>
      <c r="P283">
        <f t="shared" si="13"/>
        <v>1</v>
      </c>
      <c r="Q283">
        <f t="shared" si="14"/>
        <v>1</v>
      </c>
    </row>
    <row r="284" spans="13:17" x14ac:dyDescent="0.25">
      <c r="M284">
        <v>36986628</v>
      </c>
      <c r="N284" s="91">
        <v>43173</v>
      </c>
      <c r="O284" s="183">
        <f t="shared" si="12"/>
        <v>64.466666666666669</v>
      </c>
      <c r="P284">
        <f t="shared" si="13"/>
        <v>1</v>
      </c>
      <c r="Q284">
        <f t="shared" si="14"/>
        <v>1</v>
      </c>
    </row>
    <row r="285" spans="13:17" x14ac:dyDescent="0.25">
      <c r="M285">
        <v>37026073</v>
      </c>
      <c r="N285" s="91">
        <v>43175</v>
      </c>
      <c r="O285" s="183">
        <f t="shared" si="12"/>
        <v>64.400000000000006</v>
      </c>
      <c r="P285">
        <f t="shared" si="13"/>
        <v>1</v>
      </c>
      <c r="Q285">
        <f t="shared" si="14"/>
        <v>1</v>
      </c>
    </row>
    <row r="286" spans="13:17" x14ac:dyDescent="0.25">
      <c r="M286">
        <v>14426179</v>
      </c>
      <c r="N286" s="91">
        <v>43185</v>
      </c>
      <c r="O286" s="183">
        <f t="shared" si="12"/>
        <v>64.066666666666663</v>
      </c>
      <c r="P286">
        <f t="shared" si="13"/>
        <v>1</v>
      </c>
      <c r="Q286">
        <f t="shared" si="14"/>
        <v>1</v>
      </c>
    </row>
    <row r="287" spans="13:17" x14ac:dyDescent="0.25">
      <c r="M287">
        <v>8896252</v>
      </c>
      <c r="N287" s="91">
        <v>43191</v>
      </c>
      <c r="O287" s="183">
        <f t="shared" si="12"/>
        <v>63.866666666666667</v>
      </c>
      <c r="P287">
        <f t="shared" si="13"/>
        <v>1</v>
      </c>
      <c r="Q287">
        <f t="shared" si="14"/>
        <v>1</v>
      </c>
    </row>
    <row r="288" spans="13:17" x14ac:dyDescent="0.25">
      <c r="M288">
        <v>37643238</v>
      </c>
      <c r="N288" s="91">
        <v>43215</v>
      </c>
      <c r="O288" s="183">
        <f t="shared" si="12"/>
        <v>63.06666666666667</v>
      </c>
      <c r="P288">
        <f t="shared" si="13"/>
        <v>1</v>
      </c>
      <c r="Q288">
        <f t="shared" si="14"/>
        <v>1</v>
      </c>
    </row>
    <row r="289" spans="13:17" x14ac:dyDescent="0.25">
      <c r="M289">
        <v>37643778</v>
      </c>
      <c r="N289" s="91">
        <v>43215</v>
      </c>
      <c r="O289" s="183">
        <f t="shared" si="12"/>
        <v>63.06666666666667</v>
      </c>
      <c r="P289">
        <f t="shared" si="13"/>
        <v>1</v>
      </c>
      <c r="Q289">
        <f t="shared" si="14"/>
        <v>1</v>
      </c>
    </row>
    <row r="290" spans="13:17" x14ac:dyDescent="0.25">
      <c r="M290">
        <v>27981303</v>
      </c>
      <c r="N290" s="91">
        <v>43221</v>
      </c>
      <c r="O290" s="183">
        <f t="shared" si="12"/>
        <v>62.866666666666667</v>
      </c>
      <c r="P290">
        <f t="shared" si="13"/>
        <v>1</v>
      </c>
      <c r="Q290">
        <f t="shared" si="14"/>
        <v>1</v>
      </c>
    </row>
    <row r="291" spans="13:17" x14ac:dyDescent="0.25">
      <c r="M291">
        <v>38238353</v>
      </c>
      <c r="N291" s="91">
        <v>43252</v>
      </c>
      <c r="O291" s="183">
        <f t="shared" si="12"/>
        <v>61.833333333333336</v>
      </c>
      <c r="P291">
        <f t="shared" si="13"/>
        <v>1</v>
      </c>
      <c r="Q291">
        <f t="shared" si="14"/>
        <v>1</v>
      </c>
    </row>
    <row r="292" spans="13:17" x14ac:dyDescent="0.25">
      <c r="M292">
        <v>38451991</v>
      </c>
      <c r="N292" s="91">
        <v>43266</v>
      </c>
      <c r="O292" s="183">
        <f t="shared" si="12"/>
        <v>61.366666666666667</v>
      </c>
      <c r="P292">
        <f t="shared" si="13"/>
        <v>1</v>
      </c>
      <c r="Q292">
        <f t="shared" si="14"/>
        <v>1</v>
      </c>
    </row>
    <row r="293" spans="13:17" x14ac:dyDescent="0.25">
      <c r="M293">
        <v>38473896</v>
      </c>
      <c r="N293" s="91">
        <v>43269</v>
      </c>
      <c r="O293" s="183">
        <f t="shared" si="12"/>
        <v>61.266666666666666</v>
      </c>
      <c r="P293">
        <f t="shared" si="13"/>
        <v>1</v>
      </c>
      <c r="Q293">
        <f t="shared" si="14"/>
        <v>1</v>
      </c>
    </row>
    <row r="294" spans="13:17" x14ac:dyDescent="0.25">
      <c r="M294">
        <v>14764215</v>
      </c>
      <c r="N294" s="91">
        <v>43270</v>
      </c>
      <c r="O294" s="183">
        <f t="shared" si="12"/>
        <v>61.233333333333334</v>
      </c>
      <c r="P294">
        <f t="shared" si="13"/>
        <v>1</v>
      </c>
      <c r="Q294">
        <f t="shared" si="14"/>
        <v>1</v>
      </c>
    </row>
    <row r="295" spans="13:17" x14ac:dyDescent="0.25">
      <c r="M295">
        <v>39003101</v>
      </c>
      <c r="N295" s="91">
        <v>43301</v>
      </c>
      <c r="O295" s="183">
        <f t="shared" si="12"/>
        <v>60.2</v>
      </c>
      <c r="P295">
        <f t="shared" si="13"/>
        <v>1</v>
      </c>
      <c r="Q295">
        <f t="shared" si="14"/>
        <v>1</v>
      </c>
    </row>
    <row r="296" spans="13:17" x14ac:dyDescent="0.25">
      <c r="M296">
        <v>5171460</v>
      </c>
      <c r="N296" s="91">
        <v>43307</v>
      </c>
      <c r="O296" s="183">
        <f t="shared" si="12"/>
        <v>60</v>
      </c>
      <c r="P296">
        <f t="shared" si="13"/>
        <v>1</v>
      </c>
      <c r="Q296">
        <f t="shared" si="14"/>
        <v>1</v>
      </c>
    </row>
    <row r="297" spans="13:17" x14ac:dyDescent="0.25">
      <c r="M297">
        <v>29968277</v>
      </c>
      <c r="N297" s="91">
        <v>43313</v>
      </c>
      <c r="O297" s="183">
        <f t="shared" si="12"/>
        <v>59.8</v>
      </c>
      <c r="P297">
        <f t="shared" si="13"/>
        <v>1</v>
      </c>
      <c r="Q297">
        <f t="shared" si="14"/>
        <v>1</v>
      </c>
    </row>
    <row r="298" spans="13:17" x14ac:dyDescent="0.25">
      <c r="M298">
        <v>39255402</v>
      </c>
      <c r="N298" s="91">
        <v>43313</v>
      </c>
      <c r="O298" s="183">
        <f t="shared" si="12"/>
        <v>59.8</v>
      </c>
      <c r="P298">
        <f t="shared" si="13"/>
        <v>1</v>
      </c>
      <c r="Q298">
        <f t="shared" si="14"/>
        <v>1</v>
      </c>
    </row>
    <row r="299" spans="13:17" x14ac:dyDescent="0.25">
      <c r="M299">
        <v>26756382</v>
      </c>
      <c r="N299" s="91">
        <v>43344</v>
      </c>
      <c r="O299" s="183">
        <f t="shared" si="12"/>
        <v>58.766666666666666</v>
      </c>
      <c r="P299">
        <f t="shared" si="13"/>
        <v>1</v>
      </c>
      <c r="Q299">
        <f t="shared" si="14"/>
        <v>1</v>
      </c>
    </row>
    <row r="300" spans="13:17" x14ac:dyDescent="0.25">
      <c r="M300">
        <v>40057228</v>
      </c>
      <c r="N300" s="91">
        <v>43360</v>
      </c>
      <c r="O300" s="183">
        <f t="shared" si="12"/>
        <v>58.233333333333334</v>
      </c>
      <c r="P300">
        <f t="shared" si="13"/>
        <v>1</v>
      </c>
      <c r="Q300">
        <f t="shared" si="14"/>
        <v>1</v>
      </c>
    </row>
    <row r="301" spans="13:17" x14ac:dyDescent="0.25">
      <c r="M301">
        <v>40084852</v>
      </c>
      <c r="N301" s="91">
        <v>43361</v>
      </c>
      <c r="O301" s="183">
        <f t="shared" si="12"/>
        <v>58.2</v>
      </c>
      <c r="P301">
        <f t="shared" si="13"/>
        <v>1</v>
      </c>
      <c r="Q301">
        <f t="shared" si="14"/>
        <v>1</v>
      </c>
    </row>
    <row r="302" spans="13:17" x14ac:dyDescent="0.25">
      <c r="M302">
        <v>4855456</v>
      </c>
      <c r="N302" s="91">
        <v>43371</v>
      </c>
      <c r="O302" s="183">
        <f t="shared" si="12"/>
        <v>57.866666666666667</v>
      </c>
      <c r="P302">
        <f t="shared" si="13"/>
        <v>1</v>
      </c>
      <c r="Q302">
        <f t="shared" si="14"/>
        <v>1</v>
      </c>
    </row>
    <row r="303" spans="13:17" x14ac:dyDescent="0.25">
      <c r="M303">
        <v>15413832</v>
      </c>
      <c r="N303" s="91">
        <v>43389</v>
      </c>
      <c r="O303" s="183">
        <f t="shared" si="12"/>
        <v>57.266666666666666</v>
      </c>
      <c r="P303">
        <f t="shared" si="13"/>
        <v>1</v>
      </c>
      <c r="Q303">
        <f t="shared" si="14"/>
        <v>1</v>
      </c>
    </row>
    <row r="304" spans="13:17" x14ac:dyDescent="0.25">
      <c r="M304">
        <v>35438312</v>
      </c>
      <c r="N304" s="91">
        <v>43405</v>
      </c>
      <c r="O304" s="183">
        <f t="shared" si="12"/>
        <v>56.733333333333334</v>
      </c>
      <c r="P304">
        <f t="shared" si="13"/>
        <v>1</v>
      </c>
      <c r="Q304">
        <f t="shared" si="14"/>
        <v>1</v>
      </c>
    </row>
    <row r="305" spans="13:17" x14ac:dyDescent="0.25">
      <c r="M305">
        <v>41450857</v>
      </c>
      <c r="N305" s="91">
        <v>43430</v>
      </c>
      <c r="O305" s="183">
        <f t="shared" si="12"/>
        <v>55.9</v>
      </c>
      <c r="P305">
        <f t="shared" si="13"/>
        <v>1</v>
      </c>
      <c r="Q305">
        <f t="shared" si="14"/>
        <v>1</v>
      </c>
    </row>
    <row r="306" spans="13:17" x14ac:dyDescent="0.25">
      <c r="M306">
        <v>18175495</v>
      </c>
      <c r="N306" s="91">
        <v>43432</v>
      </c>
      <c r="O306" s="183">
        <f t="shared" si="12"/>
        <v>55.833333333333336</v>
      </c>
      <c r="P306">
        <f t="shared" si="13"/>
        <v>1</v>
      </c>
      <c r="Q306">
        <f t="shared" si="14"/>
        <v>1</v>
      </c>
    </row>
    <row r="307" spans="13:17" x14ac:dyDescent="0.25">
      <c r="M307">
        <v>8896244</v>
      </c>
      <c r="N307" s="91">
        <v>43466</v>
      </c>
      <c r="O307" s="183">
        <f t="shared" si="12"/>
        <v>54.7</v>
      </c>
      <c r="P307">
        <f t="shared" si="13"/>
        <v>1</v>
      </c>
      <c r="Q307">
        <f t="shared" si="14"/>
        <v>1</v>
      </c>
    </row>
    <row r="308" spans="13:17" x14ac:dyDescent="0.25">
      <c r="M308">
        <v>42195522</v>
      </c>
      <c r="N308" s="91">
        <v>43472</v>
      </c>
      <c r="O308" s="183">
        <f t="shared" si="12"/>
        <v>54.5</v>
      </c>
      <c r="P308">
        <f t="shared" si="13"/>
        <v>1</v>
      </c>
      <c r="Q308">
        <f t="shared" si="14"/>
        <v>1</v>
      </c>
    </row>
    <row r="309" spans="13:17" x14ac:dyDescent="0.25">
      <c r="M309">
        <v>42409453</v>
      </c>
      <c r="N309" s="91">
        <v>43483</v>
      </c>
      <c r="O309" s="183">
        <f t="shared" si="12"/>
        <v>54.133333333333333</v>
      </c>
      <c r="P309">
        <f t="shared" si="13"/>
        <v>1</v>
      </c>
      <c r="Q309">
        <f t="shared" si="14"/>
        <v>1</v>
      </c>
    </row>
    <row r="310" spans="13:17" x14ac:dyDescent="0.25">
      <c r="M310">
        <v>34601418</v>
      </c>
      <c r="N310" s="91">
        <v>43497</v>
      </c>
      <c r="O310" s="183">
        <f t="shared" si="12"/>
        <v>53.666666666666664</v>
      </c>
      <c r="P310">
        <f t="shared" si="13"/>
        <v>1</v>
      </c>
      <c r="Q310">
        <f t="shared" si="14"/>
        <v>1</v>
      </c>
    </row>
    <row r="311" spans="13:17" x14ac:dyDescent="0.25">
      <c r="M311">
        <v>13841543</v>
      </c>
      <c r="N311" s="91">
        <v>43497</v>
      </c>
      <c r="O311" s="183">
        <f t="shared" si="12"/>
        <v>53.666666666666664</v>
      </c>
      <c r="P311">
        <f t="shared" si="13"/>
        <v>1</v>
      </c>
      <c r="Q311">
        <f t="shared" si="14"/>
        <v>1</v>
      </c>
    </row>
    <row r="312" spans="13:17" x14ac:dyDescent="0.25">
      <c r="M312">
        <v>36608480</v>
      </c>
      <c r="N312" s="91">
        <v>43502</v>
      </c>
      <c r="O312" s="183">
        <f t="shared" si="12"/>
        <v>53.5</v>
      </c>
      <c r="P312">
        <f t="shared" si="13"/>
        <v>1</v>
      </c>
      <c r="Q312">
        <f t="shared" si="14"/>
        <v>1</v>
      </c>
    </row>
    <row r="313" spans="13:17" x14ac:dyDescent="0.25">
      <c r="M313">
        <v>42918361</v>
      </c>
      <c r="N313" s="91">
        <v>43511</v>
      </c>
      <c r="O313" s="183">
        <f t="shared" si="12"/>
        <v>53.2</v>
      </c>
      <c r="P313">
        <f t="shared" si="13"/>
        <v>1</v>
      </c>
      <c r="Q313">
        <f t="shared" si="14"/>
        <v>1</v>
      </c>
    </row>
    <row r="314" spans="13:17" x14ac:dyDescent="0.25">
      <c r="M314">
        <v>22061010</v>
      </c>
      <c r="N314" s="91">
        <v>43512</v>
      </c>
      <c r="O314" s="183">
        <f t="shared" si="12"/>
        <v>53.166666666666664</v>
      </c>
      <c r="P314">
        <f t="shared" si="13"/>
        <v>1</v>
      </c>
      <c r="Q314">
        <f t="shared" si="14"/>
        <v>1</v>
      </c>
    </row>
    <row r="315" spans="13:17" x14ac:dyDescent="0.25">
      <c r="M315">
        <v>2950827</v>
      </c>
      <c r="N315" s="91">
        <v>43516</v>
      </c>
      <c r="O315" s="183">
        <f t="shared" si="12"/>
        <v>53.033333333333331</v>
      </c>
      <c r="P315">
        <f t="shared" si="13"/>
        <v>1</v>
      </c>
      <c r="Q315">
        <f t="shared" si="14"/>
        <v>1</v>
      </c>
    </row>
    <row r="316" spans="13:17" x14ac:dyDescent="0.25">
      <c r="M316">
        <v>43022129</v>
      </c>
      <c r="N316" s="91">
        <v>43517</v>
      </c>
      <c r="O316" s="183">
        <f t="shared" si="12"/>
        <v>53</v>
      </c>
      <c r="P316">
        <f t="shared" si="13"/>
        <v>1</v>
      </c>
      <c r="Q316">
        <f t="shared" si="14"/>
        <v>1</v>
      </c>
    </row>
    <row r="317" spans="13:17" x14ac:dyDescent="0.25">
      <c r="M317">
        <v>43243803</v>
      </c>
      <c r="N317" s="91">
        <v>43528</v>
      </c>
      <c r="O317" s="183">
        <f t="shared" si="12"/>
        <v>52.633333333333333</v>
      </c>
      <c r="P317">
        <f t="shared" si="13"/>
        <v>1</v>
      </c>
      <c r="Q317">
        <f t="shared" si="14"/>
        <v>1</v>
      </c>
    </row>
    <row r="318" spans="13:17" x14ac:dyDescent="0.25">
      <c r="M318">
        <v>43243791</v>
      </c>
      <c r="N318" s="91">
        <v>43528</v>
      </c>
      <c r="O318" s="183">
        <f t="shared" si="12"/>
        <v>52.633333333333333</v>
      </c>
      <c r="P318">
        <f t="shared" si="13"/>
        <v>1</v>
      </c>
      <c r="Q318">
        <f t="shared" si="14"/>
        <v>1</v>
      </c>
    </row>
    <row r="319" spans="13:17" x14ac:dyDescent="0.25">
      <c r="M319">
        <v>32083708</v>
      </c>
      <c r="N319" s="91">
        <v>43540</v>
      </c>
      <c r="O319" s="183">
        <f t="shared" si="12"/>
        <v>52.233333333333334</v>
      </c>
      <c r="P319">
        <f t="shared" si="13"/>
        <v>1</v>
      </c>
      <c r="Q319">
        <f t="shared" si="14"/>
        <v>1</v>
      </c>
    </row>
    <row r="320" spans="13:17" x14ac:dyDescent="0.25">
      <c r="M320">
        <v>26756395</v>
      </c>
      <c r="N320" s="91">
        <v>43540</v>
      </c>
      <c r="O320" s="183">
        <f t="shared" si="12"/>
        <v>52.233333333333334</v>
      </c>
      <c r="P320">
        <f t="shared" si="13"/>
        <v>1</v>
      </c>
      <c r="Q320">
        <f t="shared" si="14"/>
        <v>1</v>
      </c>
    </row>
    <row r="321" spans="13:17" x14ac:dyDescent="0.25">
      <c r="M321">
        <v>14610786</v>
      </c>
      <c r="N321" s="91">
        <v>43543</v>
      </c>
      <c r="O321" s="183">
        <f t="shared" si="12"/>
        <v>52.133333333333333</v>
      </c>
      <c r="P321">
        <f t="shared" si="13"/>
        <v>1</v>
      </c>
      <c r="Q321">
        <f t="shared" si="14"/>
        <v>1</v>
      </c>
    </row>
    <row r="322" spans="13:17" x14ac:dyDescent="0.25">
      <c r="M322">
        <v>12295024</v>
      </c>
      <c r="N322" s="91">
        <v>43543</v>
      </c>
      <c r="O322" s="183">
        <f t="shared" si="12"/>
        <v>52.133333333333333</v>
      </c>
      <c r="P322">
        <f t="shared" si="13"/>
        <v>1</v>
      </c>
      <c r="Q322">
        <f t="shared" si="14"/>
        <v>1</v>
      </c>
    </row>
    <row r="323" spans="13:17" x14ac:dyDescent="0.25">
      <c r="M323">
        <v>43595998</v>
      </c>
      <c r="N323" s="91">
        <v>43546</v>
      </c>
      <c r="O323" s="183">
        <f t="shared" si="12"/>
        <v>52.033333333333331</v>
      </c>
      <c r="P323">
        <f t="shared" si="13"/>
        <v>1</v>
      </c>
      <c r="Q323">
        <f t="shared" si="14"/>
        <v>1</v>
      </c>
    </row>
    <row r="324" spans="13:17" x14ac:dyDescent="0.25">
      <c r="M324">
        <v>43654978</v>
      </c>
      <c r="N324" s="91">
        <v>43549</v>
      </c>
      <c r="O324" s="183">
        <f t="shared" ref="O324:O387" si="15">($O$1-N324)/30</f>
        <v>51.93333333333333</v>
      </c>
      <c r="P324">
        <f t="shared" ref="P324:P387" si="16">IF(O324&gt;=$P$1,1,0)</f>
        <v>1</v>
      </c>
      <c r="Q324">
        <f t="shared" ref="Q324:Q387" si="17">IF(N324&lt;=$Q$1, 1,0)</f>
        <v>1</v>
      </c>
    </row>
    <row r="325" spans="13:17" x14ac:dyDescent="0.25">
      <c r="M325">
        <v>43627127</v>
      </c>
      <c r="N325" s="91">
        <v>43549</v>
      </c>
      <c r="O325" s="183">
        <f t="shared" si="15"/>
        <v>51.93333333333333</v>
      </c>
      <c r="P325">
        <f t="shared" si="16"/>
        <v>1</v>
      </c>
      <c r="Q325">
        <f t="shared" si="17"/>
        <v>1</v>
      </c>
    </row>
    <row r="326" spans="13:17" x14ac:dyDescent="0.25">
      <c r="M326">
        <v>43654958</v>
      </c>
      <c r="N326" s="91">
        <v>43549</v>
      </c>
      <c r="O326" s="183">
        <f t="shared" si="15"/>
        <v>51.93333333333333</v>
      </c>
      <c r="P326">
        <f t="shared" si="16"/>
        <v>1</v>
      </c>
      <c r="Q326">
        <f t="shared" si="17"/>
        <v>1</v>
      </c>
    </row>
    <row r="327" spans="13:17" x14ac:dyDescent="0.25">
      <c r="M327">
        <v>35738985</v>
      </c>
      <c r="N327" s="91">
        <v>43556</v>
      </c>
      <c r="O327" s="183">
        <f t="shared" si="15"/>
        <v>51.7</v>
      </c>
      <c r="P327">
        <f t="shared" si="16"/>
        <v>1</v>
      </c>
      <c r="Q327">
        <f t="shared" si="17"/>
        <v>1</v>
      </c>
    </row>
    <row r="328" spans="13:17" x14ac:dyDescent="0.25">
      <c r="M328">
        <v>33275427</v>
      </c>
      <c r="N328" s="91">
        <v>43556</v>
      </c>
      <c r="O328" s="183">
        <f t="shared" si="15"/>
        <v>51.7</v>
      </c>
      <c r="P328">
        <f t="shared" si="16"/>
        <v>1</v>
      </c>
      <c r="Q328">
        <f t="shared" si="17"/>
        <v>1</v>
      </c>
    </row>
    <row r="329" spans="13:17" x14ac:dyDescent="0.25">
      <c r="M329">
        <v>8982264</v>
      </c>
      <c r="N329" s="91">
        <v>43556</v>
      </c>
      <c r="O329" s="183">
        <f t="shared" si="15"/>
        <v>51.7</v>
      </c>
      <c r="P329">
        <f t="shared" si="16"/>
        <v>1</v>
      </c>
      <c r="Q329">
        <f t="shared" si="17"/>
        <v>1</v>
      </c>
    </row>
    <row r="330" spans="13:17" x14ac:dyDescent="0.25">
      <c r="M330">
        <v>44093463</v>
      </c>
      <c r="N330" s="91">
        <v>43571</v>
      </c>
      <c r="O330" s="183">
        <f t="shared" si="15"/>
        <v>51.2</v>
      </c>
      <c r="P330">
        <f t="shared" si="16"/>
        <v>1</v>
      </c>
      <c r="Q330">
        <f t="shared" si="17"/>
        <v>1</v>
      </c>
    </row>
    <row r="331" spans="13:17" x14ac:dyDescent="0.25">
      <c r="M331">
        <v>44241158</v>
      </c>
      <c r="N331" s="91">
        <v>43578</v>
      </c>
      <c r="O331" s="183">
        <f t="shared" si="15"/>
        <v>50.966666666666669</v>
      </c>
      <c r="P331">
        <f t="shared" si="16"/>
        <v>1</v>
      </c>
      <c r="Q331">
        <f t="shared" si="17"/>
        <v>1</v>
      </c>
    </row>
    <row r="332" spans="13:17" x14ac:dyDescent="0.25">
      <c r="M332">
        <v>44217913</v>
      </c>
      <c r="N332" s="91">
        <v>43578</v>
      </c>
      <c r="O332" s="183">
        <f t="shared" si="15"/>
        <v>50.966666666666669</v>
      </c>
      <c r="P332">
        <f t="shared" si="16"/>
        <v>1</v>
      </c>
      <c r="Q332">
        <f t="shared" si="17"/>
        <v>1</v>
      </c>
    </row>
    <row r="333" spans="13:17" x14ac:dyDescent="0.25">
      <c r="M333">
        <v>44217901</v>
      </c>
      <c r="N333" s="91">
        <v>43578</v>
      </c>
      <c r="O333" s="183">
        <f t="shared" si="15"/>
        <v>50.966666666666669</v>
      </c>
      <c r="P333">
        <f t="shared" si="16"/>
        <v>1</v>
      </c>
      <c r="Q333">
        <f t="shared" si="17"/>
        <v>1</v>
      </c>
    </row>
    <row r="334" spans="13:17" x14ac:dyDescent="0.25">
      <c r="M334">
        <v>25843690</v>
      </c>
      <c r="N334" s="91">
        <v>43586</v>
      </c>
      <c r="O334" s="183">
        <f t="shared" si="15"/>
        <v>50.7</v>
      </c>
      <c r="P334">
        <f t="shared" si="16"/>
        <v>1</v>
      </c>
      <c r="Q334">
        <f t="shared" si="17"/>
        <v>1</v>
      </c>
    </row>
    <row r="335" spans="13:17" x14ac:dyDescent="0.25">
      <c r="M335">
        <v>44508236</v>
      </c>
      <c r="N335" s="91">
        <v>43593</v>
      </c>
      <c r="O335" s="183">
        <f t="shared" si="15"/>
        <v>50.466666666666669</v>
      </c>
      <c r="P335">
        <f t="shared" si="16"/>
        <v>1</v>
      </c>
      <c r="Q335">
        <f t="shared" si="17"/>
        <v>1</v>
      </c>
    </row>
    <row r="336" spans="13:17" x14ac:dyDescent="0.25">
      <c r="M336">
        <v>44947441</v>
      </c>
      <c r="N336" s="91">
        <v>43614</v>
      </c>
      <c r="O336" s="183">
        <f t="shared" si="15"/>
        <v>49.766666666666666</v>
      </c>
      <c r="P336">
        <f t="shared" si="16"/>
        <v>1</v>
      </c>
      <c r="Q336">
        <f t="shared" si="17"/>
        <v>1</v>
      </c>
    </row>
    <row r="337" spans="13:17" x14ac:dyDescent="0.25">
      <c r="M337">
        <v>44983597</v>
      </c>
      <c r="N337" s="91">
        <v>43614</v>
      </c>
      <c r="O337" s="183">
        <f t="shared" si="15"/>
        <v>49.766666666666666</v>
      </c>
      <c r="P337">
        <f t="shared" si="16"/>
        <v>1</v>
      </c>
      <c r="Q337">
        <f t="shared" si="17"/>
        <v>1</v>
      </c>
    </row>
    <row r="338" spans="13:17" x14ac:dyDescent="0.25">
      <c r="M338">
        <v>45127245</v>
      </c>
      <c r="N338" s="91">
        <v>43621</v>
      </c>
      <c r="O338" s="183">
        <f t="shared" si="15"/>
        <v>49.533333333333331</v>
      </c>
      <c r="P338">
        <f t="shared" si="16"/>
        <v>1</v>
      </c>
      <c r="Q338">
        <f t="shared" si="17"/>
        <v>1</v>
      </c>
    </row>
    <row r="339" spans="13:17" x14ac:dyDescent="0.25">
      <c r="M339">
        <v>15161416</v>
      </c>
      <c r="N339" s="91">
        <v>43634</v>
      </c>
      <c r="O339" s="183">
        <f t="shared" si="15"/>
        <v>49.1</v>
      </c>
      <c r="P339">
        <f t="shared" si="16"/>
        <v>1</v>
      </c>
      <c r="Q339">
        <f t="shared" si="17"/>
        <v>1</v>
      </c>
    </row>
    <row r="340" spans="13:17" x14ac:dyDescent="0.25">
      <c r="M340">
        <v>20490008</v>
      </c>
      <c r="N340" s="91">
        <v>43635</v>
      </c>
      <c r="O340" s="183">
        <f t="shared" si="15"/>
        <v>49.06666666666667</v>
      </c>
      <c r="P340">
        <f t="shared" si="16"/>
        <v>1</v>
      </c>
      <c r="Q340">
        <f t="shared" si="17"/>
        <v>1</v>
      </c>
    </row>
    <row r="341" spans="13:17" x14ac:dyDescent="0.25">
      <c r="M341">
        <v>45583344</v>
      </c>
      <c r="N341" s="91">
        <v>43642</v>
      </c>
      <c r="O341" s="183">
        <f t="shared" si="15"/>
        <v>48.833333333333336</v>
      </c>
      <c r="P341">
        <f t="shared" si="16"/>
        <v>1</v>
      </c>
      <c r="Q341">
        <f t="shared" si="17"/>
        <v>1</v>
      </c>
    </row>
    <row r="342" spans="13:17" x14ac:dyDescent="0.25">
      <c r="M342">
        <v>45513062</v>
      </c>
      <c r="N342" s="91">
        <v>43642</v>
      </c>
      <c r="O342" s="183">
        <f t="shared" si="15"/>
        <v>48.833333333333336</v>
      </c>
      <c r="P342">
        <f t="shared" si="16"/>
        <v>1</v>
      </c>
      <c r="Q342">
        <f t="shared" si="17"/>
        <v>1</v>
      </c>
    </row>
    <row r="343" spans="13:17" x14ac:dyDescent="0.25">
      <c r="M343">
        <v>11228482</v>
      </c>
      <c r="N343" s="91">
        <v>43647</v>
      </c>
      <c r="O343" s="183">
        <f t="shared" si="15"/>
        <v>48.666666666666664</v>
      </c>
      <c r="P343">
        <f t="shared" si="16"/>
        <v>1</v>
      </c>
      <c r="Q343">
        <f t="shared" si="17"/>
        <v>1</v>
      </c>
    </row>
    <row r="344" spans="13:17" x14ac:dyDescent="0.25">
      <c r="M344">
        <v>33431017</v>
      </c>
      <c r="N344" s="91">
        <v>43647</v>
      </c>
      <c r="O344" s="183">
        <f t="shared" si="15"/>
        <v>48.666666666666664</v>
      </c>
      <c r="P344">
        <f t="shared" si="16"/>
        <v>1</v>
      </c>
      <c r="Q344">
        <f t="shared" si="17"/>
        <v>1</v>
      </c>
    </row>
    <row r="345" spans="13:17" x14ac:dyDescent="0.25">
      <c r="M345">
        <v>45775377</v>
      </c>
      <c r="N345" s="91">
        <v>43651</v>
      </c>
      <c r="O345" s="183">
        <f t="shared" si="15"/>
        <v>48.533333333333331</v>
      </c>
      <c r="P345">
        <f t="shared" si="16"/>
        <v>1</v>
      </c>
      <c r="Q345">
        <f t="shared" si="17"/>
        <v>1</v>
      </c>
    </row>
    <row r="346" spans="13:17" x14ac:dyDescent="0.25">
      <c r="M346">
        <v>45935034</v>
      </c>
      <c r="N346" s="91">
        <v>43658</v>
      </c>
      <c r="O346" s="183">
        <f t="shared" si="15"/>
        <v>48.3</v>
      </c>
      <c r="P346">
        <f t="shared" si="16"/>
        <v>1</v>
      </c>
      <c r="Q346">
        <f t="shared" si="17"/>
        <v>1</v>
      </c>
    </row>
    <row r="347" spans="13:17" x14ac:dyDescent="0.25">
      <c r="M347">
        <v>23384691</v>
      </c>
      <c r="N347" s="91">
        <v>43662</v>
      </c>
      <c r="O347" s="183">
        <f t="shared" si="15"/>
        <v>48.166666666666664</v>
      </c>
      <c r="P347">
        <f t="shared" si="16"/>
        <v>1</v>
      </c>
      <c r="Q347">
        <f t="shared" si="17"/>
        <v>1</v>
      </c>
    </row>
    <row r="348" spans="13:17" x14ac:dyDescent="0.25">
      <c r="M348">
        <v>45965566</v>
      </c>
      <c r="N348" s="91">
        <v>43662</v>
      </c>
      <c r="O348" s="183">
        <f t="shared" si="15"/>
        <v>48.166666666666664</v>
      </c>
      <c r="P348">
        <f t="shared" si="16"/>
        <v>1</v>
      </c>
      <c r="Q348">
        <f t="shared" si="17"/>
        <v>1</v>
      </c>
    </row>
    <row r="349" spans="13:17" x14ac:dyDescent="0.25">
      <c r="M349">
        <v>16764763</v>
      </c>
      <c r="N349" s="91">
        <v>43675</v>
      </c>
      <c r="O349" s="183">
        <f t="shared" si="15"/>
        <v>47.733333333333334</v>
      </c>
      <c r="P349">
        <f t="shared" si="16"/>
        <v>1</v>
      </c>
      <c r="Q349">
        <f t="shared" si="17"/>
        <v>1</v>
      </c>
    </row>
    <row r="350" spans="13:17" x14ac:dyDescent="0.25">
      <c r="M350">
        <v>46315153</v>
      </c>
      <c r="N350" s="91">
        <v>43675</v>
      </c>
      <c r="O350" s="183">
        <f t="shared" si="15"/>
        <v>47.733333333333334</v>
      </c>
      <c r="P350">
        <f t="shared" si="16"/>
        <v>1</v>
      </c>
      <c r="Q350">
        <f t="shared" si="17"/>
        <v>1</v>
      </c>
    </row>
    <row r="351" spans="13:17" x14ac:dyDescent="0.25">
      <c r="M351">
        <v>46279432</v>
      </c>
      <c r="N351" s="91">
        <v>43675</v>
      </c>
      <c r="O351" s="183">
        <f t="shared" si="15"/>
        <v>47.733333333333334</v>
      </c>
      <c r="P351">
        <f t="shared" si="16"/>
        <v>1</v>
      </c>
      <c r="Q351">
        <f t="shared" si="17"/>
        <v>1</v>
      </c>
    </row>
    <row r="352" spans="13:17" x14ac:dyDescent="0.25">
      <c r="M352">
        <v>32067654</v>
      </c>
      <c r="N352" s="91">
        <v>43675</v>
      </c>
      <c r="O352" s="183">
        <f t="shared" si="15"/>
        <v>47.733333333333334</v>
      </c>
      <c r="P352">
        <f t="shared" si="16"/>
        <v>1</v>
      </c>
      <c r="Q352">
        <f t="shared" si="17"/>
        <v>1</v>
      </c>
    </row>
    <row r="353" spans="13:17" x14ac:dyDescent="0.25">
      <c r="M353">
        <v>40191320</v>
      </c>
      <c r="N353" s="91">
        <v>43678</v>
      </c>
      <c r="O353" s="183">
        <f t="shared" si="15"/>
        <v>47.633333333333333</v>
      </c>
      <c r="P353">
        <f t="shared" si="16"/>
        <v>1</v>
      </c>
      <c r="Q353">
        <f t="shared" si="17"/>
        <v>1</v>
      </c>
    </row>
    <row r="354" spans="13:17" x14ac:dyDescent="0.25">
      <c r="M354">
        <v>46687251</v>
      </c>
      <c r="N354" s="91">
        <v>43693</v>
      </c>
      <c r="O354" s="183">
        <f t="shared" si="15"/>
        <v>47.133333333333333</v>
      </c>
      <c r="P354">
        <f t="shared" si="16"/>
        <v>1</v>
      </c>
      <c r="Q354">
        <f t="shared" si="17"/>
        <v>1</v>
      </c>
    </row>
    <row r="355" spans="13:17" x14ac:dyDescent="0.25">
      <c r="M355">
        <v>20478014</v>
      </c>
      <c r="N355" s="91">
        <v>43693</v>
      </c>
      <c r="O355" s="183">
        <f t="shared" si="15"/>
        <v>47.133333333333333</v>
      </c>
      <c r="P355">
        <f t="shared" si="16"/>
        <v>1</v>
      </c>
      <c r="Q355">
        <f t="shared" si="17"/>
        <v>1</v>
      </c>
    </row>
    <row r="356" spans="13:17" x14ac:dyDescent="0.25">
      <c r="M356">
        <v>46780115</v>
      </c>
      <c r="N356" s="91">
        <v>43697</v>
      </c>
      <c r="O356" s="183">
        <f t="shared" si="15"/>
        <v>47</v>
      </c>
      <c r="P356">
        <f t="shared" si="16"/>
        <v>1</v>
      </c>
      <c r="Q356">
        <f t="shared" si="17"/>
        <v>1</v>
      </c>
    </row>
    <row r="357" spans="13:17" x14ac:dyDescent="0.25">
      <c r="M357">
        <v>46780114</v>
      </c>
      <c r="N357" s="91">
        <v>43697</v>
      </c>
      <c r="O357" s="183">
        <f t="shared" si="15"/>
        <v>47</v>
      </c>
      <c r="P357">
        <f t="shared" si="16"/>
        <v>1</v>
      </c>
      <c r="Q357">
        <f t="shared" si="17"/>
        <v>1</v>
      </c>
    </row>
    <row r="358" spans="13:17" x14ac:dyDescent="0.25">
      <c r="M358">
        <v>21747163</v>
      </c>
      <c r="N358" s="91">
        <v>43709</v>
      </c>
      <c r="O358" s="183">
        <f t="shared" si="15"/>
        <v>46.6</v>
      </c>
      <c r="P358">
        <f t="shared" si="16"/>
        <v>1</v>
      </c>
      <c r="Q358">
        <f t="shared" si="17"/>
        <v>1</v>
      </c>
    </row>
    <row r="359" spans="13:17" x14ac:dyDescent="0.25">
      <c r="M359">
        <v>34739217</v>
      </c>
      <c r="N359" s="91">
        <v>43709</v>
      </c>
      <c r="O359" s="183">
        <f t="shared" si="15"/>
        <v>46.6</v>
      </c>
      <c r="P359">
        <f t="shared" si="16"/>
        <v>1</v>
      </c>
      <c r="Q359">
        <f t="shared" si="17"/>
        <v>1</v>
      </c>
    </row>
    <row r="360" spans="13:17" x14ac:dyDescent="0.25">
      <c r="M360">
        <v>20648147</v>
      </c>
      <c r="N360" s="91">
        <v>43709</v>
      </c>
      <c r="O360" s="183">
        <f t="shared" si="15"/>
        <v>46.6</v>
      </c>
      <c r="P360">
        <f t="shared" si="16"/>
        <v>1</v>
      </c>
      <c r="Q360">
        <f t="shared" si="17"/>
        <v>1</v>
      </c>
    </row>
    <row r="361" spans="13:17" x14ac:dyDescent="0.25">
      <c r="M361">
        <v>47171353</v>
      </c>
      <c r="N361" s="91">
        <v>43712</v>
      </c>
      <c r="O361" s="183">
        <f t="shared" si="15"/>
        <v>46.5</v>
      </c>
      <c r="P361">
        <f t="shared" si="16"/>
        <v>1</v>
      </c>
      <c r="Q361">
        <f t="shared" si="17"/>
        <v>1</v>
      </c>
    </row>
    <row r="362" spans="13:17" x14ac:dyDescent="0.25">
      <c r="M362">
        <v>47274307</v>
      </c>
      <c r="N362" s="91">
        <v>43718</v>
      </c>
      <c r="O362" s="183">
        <f t="shared" si="15"/>
        <v>46.3</v>
      </c>
      <c r="P362">
        <f t="shared" si="16"/>
        <v>1</v>
      </c>
      <c r="Q362">
        <f t="shared" si="17"/>
        <v>1</v>
      </c>
    </row>
    <row r="363" spans="13:17" x14ac:dyDescent="0.25">
      <c r="M363">
        <v>47330991</v>
      </c>
      <c r="N363" s="91">
        <v>43721</v>
      </c>
      <c r="O363" s="183">
        <f t="shared" si="15"/>
        <v>46.2</v>
      </c>
      <c r="P363">
        <f t="shared" si="16"/>
        <v>1</v>
      </c>
      <c r="Q363">
        <f t="shared" si="17"/>
        <v>1</v>
      </c>
    </row>
    <row r="364" spans="13:17" x14ac:dyDescent="0.25">
      <c r="M364">
        <v>40719888</v>
      </c>
      <c r="N364" s="91">
        <v>43739</v>
      </c>
      <c r="O364" s="183">
        <f t="shared" si="15"/>
        <v>45.6</v>
      </c>
      <c r="P364">
        <f t="shared" si="16"/>
        <v>1</v>
      </c>
      <c r="Q364">
        <f t="shared" si="17"/>
        <v>1</v>
      </c>
    </row>
    <row r="365" spans="13:17" x14ac:dyDescent="0.25">
      <c r="M365">
        <v>48334223</v>
      </c>
      <c r="N365" s="91">
        <v>43763</v>
      </c>
      <c r="O365" s="183">
        <f t="shared" si="15"/>
        <v>44.8</v>
      </c>
      <c r="P365">
        <f t="shared" si="16"/>
        <v>1</v>
      </c>
      <c r="Q365">
        <f t="shared" si="17"/>
        <v>1</v>
      </c>
    </row>
    <row r="366" spans="13:17" x14ac:dyDescent="0.25">
      <c r="M366">
        <v>21138914</v>
      </c>
      <c r="N366" s="91">
        <v>43767</v>
      </c>
      <c r="O366" s="183">
        <f t="shared" si="15"/>
        <v>44.666666666666664</v>
      </c>
      <c r="P366">
        <f t="shared" si="16"/>
        <v>1</v>
      </c>
      <c r="Q366">
        <f t="shared" si="17"/>
        <v>1</v>
      </c>
    </row>
    <row r="367" spans="13:17" x14ac:dyDescent="0.25">
      <c r="M367">
        <v>33684001</v>
      </c>
      <c r="N367" s="91">
        <v>43790</v>
      </c>
      <c r="O367" s="183">
        <f t="shared" si="15"/>
        <v>43.9</v>
      </c>
      <c r="P367">
        <f t="shared" si="16"/>
        <v>1</v>
      </c>
      <c r="Q367">
        <f t="shared" si="17"/>
        <v>1</v>
      </c>
    </row>
    <row r="368" spans="13:17" x14ac:dyDescent="0.25">
      <c r="M368">
        <v>49097613</v>
      </c>
      <c r="N368" s="91">
        <v>43796</v>
      </c>
      <c r="O368" s="183">
        <f t="shared" si="15"/>
        <v>43.7</v>
      </c>
      <c r="P368">
        <f t="shared" si="16"/>
        <v>1</v>
      </c>
      <c r="Q368">
        <f t="shared" si="17"/>
        <v>1</v>
      </c>
    </row>
    <row r="369" spans="13:17" x14ac:dyDescent="0.25">
      <c r="M369">
        <v>3905232</v>
      </c>
      <c r="N369" s="91">
        <v>43804</v>
      </c>
      <c r="O369" s="183">
        <f t="shared" si="15"/>
        <v>43.43333333333333</v>
      </c>
      <c r="P369">
        <f t="shared" si="16"/>
        <v>1</v>
      </c>
      <c r="Q369">
        <f t="shared" si="17"/>
        <v>1</v>
      </c>
    </row>
    <row r="370" spans="13:17" x14ac:dyDescent="0.25">
      <c r="M370">
        <v>49567159</v>
      </c>
      <c r="N370" s="91">
        <v>43816</v>
      </c>
      <c r="O370" s="183">
        <f t="shared" si="15"/>
        <v>43.033333333333331</v>
      </c>
      <c r="P370">
        <f t="shared" si="16"/>
        <v>1</v>
      </c>
      <c r="Q370">
        <f t="shared" si="17"/>
        <v>1</v>
      </c>
    </row>
    <row r="371" spans="13:17" x14ac:dyDescent="0.25">
      <c r="M371">
        <v>49679649</v>
      </c>
      <c r="N371" s="91">
        <v>43822</v>
      </c>
      <c r="O371" s="183">
        <f t="shared" si="15"/>
        <v>42.833333333333336</v>
      </c>
      <c r="P371">
        <f t="shared" si="16"/>
        <v>1</v>
      </c>
      <c r="Q371">
        <f t="shared" si="17"/>
        <v>1</v>
      </c>
    </row>
    <row r="372" spans="13:17" x14ac:dyDescent="0.25">
      <c r="M372">
        <v>49679667</v>
      </c>
      <c r="N372" s="91">
        <v>43822</v>
      </c>
      <c r="O372" s="183">
        <f t="shared" si="15"/>
        <v>42.833333333333336</v>
      </c>
      <c r="P372">
        <f t="shared" si="16"/>
        <v>1</v>
      </c>
      <c r="Q372">
        <f t="shared" si="17"/>
        <v>1</v>
      </c>
    </row>
    <row r="373" spans="13:17" x14ac:dyDescent="0.25">
      <c r="M373">
        <v>42839248</v>
      </c>
      <c r="N373" s="91">
        <v>43831</v>
      </c>
      <c r="O373" s="183">
        <f t="shared" si="15"/>
        <v>42.533333333333331</v>
      </c>
      <c r="P373">
        <f t="shared" si="16"/>
        <v>1</v>
      </c>
      <c r="Q373">
        <f t="shared" si="17"/>
        <v>1</v>
      </c>
    </row>
    <row r="374" spans="13:17" x14ac:dyDescent="0.25">
      <c r="M374">
        <v>50022256</v>
      </c>
      <c r="N374" s="91">
        <v>43839</v>
      </c>
      <c r="O374" s="183">
        <f t="shared" si="15"/>
        <v>42.266666666666666</v>
      </c>
      <c r="P374">
        <f t="shared" si="16"/>
        <v>1</v>
      </c>
      <c r="Q374">
        <f t="shared" si="17"/>
        <v>1</v>
      </c>
    </row>
    <row r="375" spans="13:17" x14ac:dyDescent="0.25">
      <c r="M375">
        <v>32067669</v>
      </c>
      <c r="N375" s="91">
        <v>43862</v>
      </c>
      <c r="O375" s="183">
        <f t="shared" si="15"/>
        <v>41.5</v>
      </c>
      <c r="P375">
        <f t="shared" si="16"/>
        <v>1</v>
      </c>
      <c r="Q375">
        <f t="shared" si="17"/>
        <v>1</v>
      </c>
    </row>
    <row r="376" spans="13:17" x14ac:dyDescent="0.25">
      <c r="M376">
        <v>45367699</v>
      </c>
      <c r="N376" s="91">
        <v>43862</v>
      </c>
      <c r="O376" s="183">
        <f t="shared" si="15"/>
        <v>41.5</v>
      </c>
      <c r="P376">
        <f t="shared" si="16"/>
        <v>1</v>
      </c>
      <c r="Q376">
        <f t="shared" si="17"/>
        <v>1</v>
      </c>
    </row>
    <row r="377" spans="13:17" x14ac:dyDescent="0.25">
      <c r="M377">
        <v>50789254</v>
      </c>
      <c r="N377" s="91">
        <v>43875</v>
      </c>
      <c r="O377" s="183">
        <f t="shared" si="15"/>
        <v>41.06666666666667</v>
      </c>
      <c r="P377">
        <f t="shared" si="16"/>
        <v>1</v>
      </c>
      <c r="Q377">
        <f t="shared" si="17"/>
        <v>1</v>
      </c>
    </row>
    <row r="378" spans="13:17" x14ac:dyDescent="0.25">
      <c r="M378">
        <v>33079635</v>
      </c>
      <c r="N378" s="91">
        <v>43880</v>
      </c>
      <c r="O378" s="183">
        <f t="shared" si="15"/>
        <v>40.9</v>
      </c>
      <c r="P378">
        <f t="shared" si="16"/>
        <v>1</v>
      </c>
      <c r="Q378">
        <f t="shared" si="17"/>
        <v>1</v>
      </c>
    </row>
    <row r="379" spans="13:17" x14ac:dyDescent="0.25">
      <c r="M379">
        <v>50987942</v>
      </c>
      <c r="N379" s="91">
        <v>43882</v>
      </c>
      <c r="O379" s="183">
        <f t="shared" si="15"/>
        <v>40.833333333333336</v>
      </c>
      <c r="P379">
        <f t="shared" si="16"/>
        <v>1</v>
      </c>
      <c r="Q379">
        <f t="shared" si="17"/>
        <v>1</v>
      </c>
    </row>
    <row r="380" spans="13:17" x14ac:dyDescent="0.25">
      <c r="M380">
        <v>30778535</v>
      </c>
      <c r="N380" s="91">
        <v>43892</v>
      </c>
      <c r="O380" s="183">
        <f t="shared" si="15"/>
        <v>40.5</v>
      </c>
      <c r="P380">
        <f t="shared" si="16"/>
        <v>1</v>
      </c>
      <c r="Q380">
        <f t="shared" si="17"/>
        <v>1</v>
      </c>
    </row>
    <row r="381" spans="13:17" x14ac:dyDescent="0.25">
      <c r="M381">
        <v>15731137</v>
      </c>
      <c r="N381" s="91">
        <v>43892</v>
      </c>
      <c r="O381" s="183">
        <f t="shared" si="15"/>
        <v>40.5</v>
      </c>
      <c r="P381">
        <f t="shared" si="16"/>
        <v>1</v>
      </c>
      <c r="Q381">
        <f t="shared" si="17"/>
        <v>1</v>
      </c>
    </row>
    <row r="382" spans="13:17" x14ac:dyDescent="0.25">
      <c r="M382">
        <v>51360067</v>
      </c>
      <c r="N382" s="91">
        <v>43896</v>
      </c>
      <c r="O382" s="183">
        <f t="shared" si="15"/>
        <v>40.366666666666667</v>
      </c>
      <c r="P382">
        <f t="shared" si="16"/>
        <v>1</v>
      </c>
      <c r="Q382">
        <f t="shared" si="17"/>
        <v>1</v>
      </c>
    </row>
    <row r="383" spans="13:17" x14ac:dyDescent="0.25">
      <c r="M383">
        <v>51391953</v>
      </c>
      <c r="N383" s="91">
        <v>43900</v>
      </c>
      <c r="O383" s="183">
        <f t="shared" si="15"/>
        <v>40.233333333333334</v>
      </c>
      <c r="P383">
        <f t="shared" si="16"/>
        <v>1</v>
      </c>
      <c r="Q383">
        <f t="shared" si="17"/>
        <v>1</v>
      </c>
    </row>
    <row r="384" spans="13:17" x14ac:dyDescent="0.25">
      <c r="M384">
        <v>51448052</v>
      </c>
      <c r="N384" s="91">
        <v>43902</v>
      </c>
      <c r="O384" s="183">
        <f t="shared" si="15"/>
        <v>40.166666666666664</v>
      </c>
      <c r="P384">
        <f t="shared" si="16"/>
        <v>1</v>
      </c>
      <c r="Q384">
        <f t="shared" si="17"/>
        <v>1</v>
      </c>
    </row>
    <row r="385" spans="13:17" x14ac:dyDescent="0.25">
      <c r="M385">
        <v>32405066</v>
      </c>
      <c r="N385" s="91">
        <v>43906</v>
      </c>
      <c r="O385" s="183">
        <f t="shared" si="15"/>
        <v>40.033333333333331</v>
      </c>
      <c r="P385">
        <f t="shared" si="16"/>
        <v>1</v>
      </c>
      <c r="Q385">
        <f t="shared" si="17"/>
        <v>1</v>
      </c>
    </row>
    <row r="386" spans="13:17" x14ac:dyDescent="0.25">
      <c r="M386">
        <v>9397974</v>
      </c>
      <c r="N386" s="91">
        <v>43907</v>
      </c>
      <c r="O386" s="183">
        <f t="shared" si="15"/>
        <v>40</v>
      </c>
      <c r="P386">
        <f t="shared" si="16"/>
        <v>1</v>
      </c>
      <c r="Q386">
        <f t="shared" si="17"/>
        <v>1</v>
      </c>
    </row>
    <row r="387" spans="13:17" x14ac:dyDescent="0.25">
      <c r="M387">
        <v>14601719</v>
      </c>
      <c r="N387" s="91">
        <v>43955</v>
      </c>
      <c r="O387" s="183">
        <f t="shared" si="15"/>
        <v>38.4</v>
      </c>
      <c r="P387">
        <f t="shared" si="16"/>
        <v>1</v>
      </c>
      <c r="Q387">
        <f t="shared" si="17"/>
        <v>1</v>
      </c>
    </row>
    <row r="388" spans="13:17" x14ac:dyDescent="0.25">
      <c r="M388">
        <v>52297933</v>
      </c>
      <c r="N388" s="91">
        <v>43987</v>
      </c>
      <c r="O388" s="183">
        <f t="shared" ref="O388:O451" si="18">($O$1-N388)/30</f>
        <v>37.333333333333336</v>
      </c>
      <c r="P388">
        <f t="shared" ref="P388:P451" si="19">IF(O388&gt;=$P$1,1,0)</f>
        <v>1</v>
      </c>
      <c r="Q388">
        <f t="shared" ref="Q388:Q451" si="20">IF(N388&lt;=$Q$1, 1,0)</f>
        <v>1</v>
      </c>
    </row>
    <row r="389" spans="13:17" x14ac:dyDescent="0.25">
      <c r="M389">
        <v>52580644</v>
      </c>
      <c r="N389" s="91">
        <v>44027</v>
      </c>
      <c r="O389" s="183">
        <f t="shared" si="18"/>
        <v>36</v>
      </c>
      <c r="P389">
        <f t="shared" si="19"/>
        <v>1</v>
      </c>
      <c r="Q389">
        <f t="shared" si="20"/>
        <v>1</v>
      </c>
    </row>
    <row r="390" spans="13:17" x14ac:dyDescent="0.25">
      <c r="M390">
        <v>52595995</v>
      </c>
      <c r="N390" s="91">
        <v>44027</v>
      </c>
      <c r="O390" s="183">
        <f t="shared" si="18"/>
        <v>36</v>
      </c>
      <c r="P390">
        <f t="shared" si="19"/>
        <v>1</v>
      </c>
      <c r="Q390">
        <f t="shared" si="20"/>
        <v>1</v>
      </c>
    </row>
    <row r="391" spans="13:17" x14ac:dyDescent="0.25">
      <c r="M391">
        <v>27797973</v>
      </c>
      <c r="N391" s="91">
        <v>44028</v>
      </c>
      <c r="O391" s="183">
        <f t="shared" si="18"/>
        <v>35.966666666666669</v>
      </c>
      <c r="P391">
        <f t="shared" si="19"/>
        <v>1</v>
      </c>
      <c r="Q391">
        <f t="shared" si="20"/>
        <v>1</v>
      </c>
    </row>
    <row r="392" spans="13:17" x14ac:dyDescent="0.25">
      <c r="M392">
        <v>52676577</v>
      </c>
      <c r="N392" s="91">
        <v>44035</v>
      </c>
      <c r="O392" s="183">
        <f t="shared" si="18"/>
        <v>35.733333333333334</v>
      </c>
      <c r="P392">
        <f t="shared" si="19"/>
        <v>1</v>
      </c>
      <c r="Q392">
        <f t="shared" si="20"/>
        <v>1</v>
      </c>
    </row>
    <row r="393" spans="13:17" x14ac:dyDescent="0.25">
      <c r="M393">
        <v>1951458</v>
      </c>
      <c r="N393" s="91">
        <v>44074</v>
      </c>
      <c r="O393" s="183">
        <f t="shared" si="18"/>
        <v>34.43333333333333</v>
      </c>
      <c r="P393">
        <f t="shared" si="19"/>
        <v>1</v>
      </c>
      <c r="Q393">
        <f t="shared" si="20"/>
        <v>1</v>
      </c>
    </row>
    <row r="394" spans="13:17" x14ac:dyDescent="0.25">
      <c r="M394">
        <v>9129692</v>
      </c>
      <c r="N394" s="91">
        <v>44075</v>
      </c>
      <c r="O394" s="183">
        <f t="shared" si="18"/>
        <v>34.4</v>
      </c>
      <c r="P394">
        <f t="shared" si="19"/>
        <v>1</v>
      </c>
      <c r="Q394">
        <f t="shared" si="20"/>
        <v>1</v>
      </c>
    </row>
    <row r="395" spans="13:17" x14ac:dyDescent="0.25">
      <c r="M395">
        <v>31889097</v>
      </c>
      <c r="N395" s="91">
        <v>44090</v>
      </c>
      <c r="O395" s="183">
        <f t="shared" si="18"/>
        <v>33.9</v>
      </c>
      <c r="P395">
        <f t="shared" si="19"/>
        <v>1</v>
      </c>
      <c r="Q395">
        <f t="shared" si="20"/>
        <v>1</v>
      </c>
    </row>
    <row r="396" spans="13:17" x14ac:dyDescent="0.25">
      <c r="M396">
        <v>15346078</v>
      </c>
      <c r="N396" s="91">
        <v>44105</v>
      </c>
      <c r="O396" s="183">
        <f t="shared" si="18"/>
        <v>33.4</v>
      </c>
      <c r="P396">
        <f t="shared" si="19"/>
        <v>1</v>
      </c>
      <c r="Q396">
        <f t="shared" si="20"/>
        <v>1</v>
      </c>
    </row>
    <row r="397" spans="13:17" x14ac:dyDescent="0.25">
      <c r="M397">
        <v>5165838</v>
      </c>
      <c r="N397" s="91">
        <v>44123</v>
      </c>
      <c r="O397" s="183">
        <f t="shared" si="18"/>
        <v>32.799999999999997</v>
      </c>
      <c r="P397">
        <f t="shared" si="19"/>
        <v>1</v>
      </c>
      <c r="Q397">
        <f t="shared" si="20"/>
        <v>1</v>
      </c>
    </row>
    <row r="398" spans="13:17" x14ac:dyDescent="0.25">
      <c r="M398">
        <v>21222139</v>
      </c>
      <c r="N398" s="91">
        <v>44151</v>
      </c>
      <c r="O398" s="183">
        <f t="shared" si="18"/>
        <v>31.866666666666667</v>
      </c>
      <c r="P398">
        <f t="shared" si="19"/>
        <v>1</v>
      </c>
      <c r="Q398">
        <f t="shared" si="20"/>
        <v>1</v>
      </c>
    </row>
    <row r="399" spans="13:17" x14ac:dyDescent="0.25">
      <c r="M399">
        <v>31269237</v>
      </c>
      <c r="N399" s="91">
        <v>44166</v>
      </c>
      <c r="O399" s="183">
        <f t="shared" si="18"/>
        <v>31.366666666666667</v>
      </c>
      <c r="P399">
        <f t="shared" si="19"/>
        <v>1</v>
      </c>
      <c r="Q399">
        <f t="shared" si="20"/>
        <v>1</v>
      </c>
    </row>
    <row r="400" spans="13:17" x14ac:dyDescent="0.25">
      <c r="M400">
        <v>38605211</v>
      </c>
      <c r="N400" s="91">
        <v>44181</v>
      </c>
      <c r="O400" s="183">
        <f t="shared" si="18"/>
        <v>30.866666666666667</v>
      </c>
      <c r="P400">
        <f t="shared" si="19"/>
        <v>1</v>
      </c>
      <c r="Q400">
        <f t="shared" si="20"/>
        <v>1</v>
      </c>
    </row>
    <row r="401" spans="13:17" x14ac:dyDescent="0.25">
      <c r="M401">
        <v>38089108</v>
      </c>
      <c r="N401" s="91">
        <v>44181</v>
      </c>
      <c r="O401" s="183">
        <f t="shared" si="18"/>
        <v>30.866666666666667</v>
      </c>
      <c r="P401">
        <f t="shared" si="19"/>
        <v>1</v>
      </c>
      <c r="Q401">
        <f t="shared" si="20"/>
        <v>1</v>
      </c>
    </row>
    <row r="402" spans="13:17" x14ac:dyDescent="0.25">
      <c r="M402">
        <v>38605207</v>
      </c>
      <c r="N402" s="91">
        <v>44181</v>
      </c>
      <c r="O402" s="183">
        <f t="shared" si="18"/>
        <v>30.866666666666667</v>
      </c>
      <c r="P402">
        <f t="shared" si="19"/>
        <v>1</v>
      </c>
      <c r="Q402">
        <f t="shared" si="20"/>
        <v>1</v>
      </c>
    </row>
    <row r="403" spans="13:17" x14ac:dyDescent="0.25">
      <c r="M403">
        <v>9064531</v>
      </c>
      <c r="N403" s="91">
        <v>44181</v>
      </c>
      <c r="O403" s="183">
        <f t="shared" si="18"/>
        <v>30.866666666666667</v>
      </c>
      <c r="P403">
        <f t="shared" si="19"/>
        <v>1</v>
      </c>
      <c r="Q403">
        <f t="shared" si="20"/>
        <v>1</v>
      </c>
    </row>
    <row r="404" spans="13:17" x14ac:dyDescent="0.25">
      <c r="M404">
        <v>22165570</v>
      </c>
      <c r="N404" s="91">
        <v>44181</v>
      </c>
      <c r="O404" s="183">
        <f t="shared" si="18"/>
        <v>30.866666666666667</v>
      </c>
      <c r="P404">
        <f t="shared" si="19"/>
        <v>1</v>
      </c>
      <c r="Q404">
        <f t="shared" si="20"/>
        <v>1</v>
      </c>
    </row>
    <row r="405" spans="13:17" x14ac:dyDescent="0.25">
      <c r="M405">
        <v>1958208</v>
      </c>
      <c r="N405" s="91">
        <v>44183</v>
      </c>
      <c r="O405" s="183">
        <f t="shared" si="18"/>
        <v>30.8</v>
      </c>
      <c r="P405">
        <f t="shared" si="19"/>
        <v>1</v>
      </c>
      <c r="Q405">
        <f t="shared" si="20"/>
        <v>1</v>
      </c>
    </row>
    <row r="406" spans="13:17" x14ac:dyDescent="0.25">
      <c r="M406">
        <v>6773902</v>
      </c>
      <c r="N406" s="91">
        <v>44194</v>
      </c>
      <c r="O406" s="183">
        <f t="shared" si="18"/>
        <v>30.433333333333334</v>
      </c>
      <c r="P406">
        <f t="shared" si="19"/>
        <v>1</v>
      </c>
      <c r="Q406">
        <f t="shared" si="20"/>
        <v>1</v>
      </c>
    </row>
    <row r="407" spans="13:17" x14ac:dyDescent="0.25">
      <c r="M407" s="84">
        <v>14585277</v>
      </c>
      <c r="N407" s="182">
        <v>44195</v>
      </c>
      <c r="O407" s="183">
        <f t="shared" si="18"/>
        <v>30.4</v>
      </c>
      <c r="P407">
        <f t="shared" si="19"/>
        <v>1</v>
      </c>
      <c r="Q407">
        <f t="shared" si="20"/>
        <v>1</v>
      </c>
    </row>
    <row r="408" spans="13:17" x14ac:dyDescent="0.25">
      <c r="M408">
        <v>29166583</v>
      </c>
      <c r="N408" s="91">
        <v>44197</v>
      </c>
      <c r="O408" s="183">
        <f t="shared" si="18"/>
        <v>30.333333333333332</v>
      </c>
      <c r="P408">
        <f t="shared" si="19"/>
        <v>1</v>
      </c>
      <c r="Q408">
        <f t="shared" si="20"/>
        <v>1</v>
      </c>
    </row>
    <row r="409" spans="13:17" x14ac:dyDescent="0.25">
      <c r="M409">
        <v>1954700</v>
      </c>
      <c r="N409" s="91">
        <v>44197</v>
      </c>
      <c r="O409" s="183">
        <f t="shared" si="18"/>
        <v>30.333333333333332</v>
      </c>
      <c r="P409">
        <f t="shared" si="19"/>
        <v>1</v>
      </c>
      <c r="Q409">
        <f t="shared" si="20"/>
        <v>1</v>
      </c>
    </row>
    <row r="410" spans="13:17" x14ac:dyDescent="0.25">
      <c r="M410">
        <v>34956559</v>
      </c>
      <c r="N410" s="91">
        <v>44197</v>
      </c>
      <c r="O410" s="183">
        <f t="shared" si="18"/>
        <v>30.333333333333332</v>
      </c>
      <c r="P410">
        <f t="shared" si="19"/>
        <v>1</v>
      </c>
      <c r="Q410">
        <f t="shared" si="20"/>
        <v>1</v>
      </c>
    </row>
    <row r="411" spans="13:17" x14ac:dyDescent="0.25">
      <c r="M411">
        <v>6107776</v>
      </c>
      <c r="N411" s="91">
        <v>44197</v>
      </c>
      <c r="O411" s="183">
        <f t="shared" si="18"/>
        <v>30.333333333333332</v>
      </c>
      <c r="P411">
        <f t="shared" si="19"/>
        <v>1</v>
      </c>
      <c r="Q411">
        <f t="shared" si="20"/>
        <v>1</v>
      </c>
    </row>
    <row r="412" spans="13:17" x14ac:dyDescent="0.25">
      <c r="M412">
        <v>14461222</v>
      </c>
      <c r="N412" s="91">
        <v>44197</v>
      </c>
      <c r="O412" s="183">
        <f t="shared" si="18"/>
        <v>30.333333333333332</v>
      </c>
      <c r="P412">
        <f t="shared" si="19"/>
        <v>1</v>
      </c>
      <c r="Q412">
        <f t="shared" si="20"/>
        <v>1</v>
      </c>
    </row>
    <row r="413" spans="13:17" x14ac:dyDescent="0.25">
      <c r="M413">
        <v>25184156</v>
      </c>
      <c r="N413" s="91">
        <v>44212</v>
      </c>
      <c r="O413" s="183">
        <f t="shared" si="18"/>
        <v>29.833333333333332</v>
      </c>
      <c r="P413">
        <f t="shared" si="19"/>
        <v>1</v>
      </c>
      <c r="Q413">
        <f t="shared" si="20"/>
        <v>1</v>
      </c>
    </row>
    <row r="414" spans="13:17" x14ac:dyDescent="0.25">
      <c r="M414">
        <v>47151261</v>
      </c>
      <c r="N414" s="91">
        <v>44212</v>
      </c>
      <c r="O414" s="183">
        <f t="shared" si="18"/>
        <v>29.833333333333332</v>
      </c>
      <c r="P414">
        <f t="shared" si="19"/>
        <v>1</v>
      </c>
      <c r="Q414">
        <f t="shared" si="20"/>
        <v>1</v>
      </c>
    </row>
    <row r="415" spans="13:17" x14ac:dyDescent="0.25">
      <c r="M415">
        <v>56330300</v>
      </c>
      <c r="N415" s="91">
        <v>44229</v>
      </c>
      <c r="O415" s="183">
        <f t="shared" si="18"/>
        <v>29.266666666666666</v>
      </c>
      <c r="P415">
        <f t="shared" si="19"/>
        <v>1</v>
      </c>
      <c r="Q415">
        <f t="shared" si="20"/>
        <v>1</v>
      </c>
    </row>
    <row r="416" spans="13:17" x14ac:dyDescent="0.25">
      <c r="M416">
        <v>56424470</v>
      </c>
      <c r="N416" s="91">
        <v>44229</v>
      </c>
      <c r="O416" s="183">
        <f t="shared" si="18"/>
        <v>29.266666666666666</v>
      </c>
      <c r="P416">
        <f t="shared" si="19"/>
        <v>1</v>
      </c>
      <c r="Q416">
        <f t="shared" si="20"/>
        <v>1</v>
      </c>
    </row>
    <row r="417" spans="13:17" x14ac:dyDescent="0.25">
      <c r="M417">
        <v>56577422</v>
      </c>
      <c r="N417" s="91">
        <v>44237</v>
      </c>
      <c r="O417" s="183">
        <f t="shared" si="18"/>
        <v>29</v>
      </c>
      <c r="P417">
        <f t="shared" si="19"/>
        <v>1</v>
      </c>
      <c r="Q417">
        <f t="shared" si="20"/>
        <v>1</v>
      </c>
    </row>
    <row r="418" spans="13:17" x14ac:dyDescent="0.25">
      <c r="M418">
        <v>30778543</v>
      </c>
      <c r="N418" s="91">
        <v>44242</v>
      </c>
      <c r="O418" s="183">
        <f t="shared" si="18"/>
        <v>28.833333333333332</v>
      </c>
      <c r="P418">
        <f t="shared" si="19"/>
        <v>1</v>
      </c>
      <c r="Q418">
        <f t="shared" si="20"/>
        <v>1</v>
      </c>
    </row>
    <row r="419" spans="13:17" x14ac:dyDescent="0.25">
      <c r="M419">
        <v>56707004</v>
      </c>
      <c r="N419" s="91">
        <v>44244</v>
      </c>
      <c r="O419" s="183">
        <f t="shared" si="18"/>
        <v>28.766666666666666</v>
      </c>
      <c r="P419">
        <f t="shared" si="19"/>
        <v>1</v>
      </c>
      <c r="Q419">
        <f t="shared" si="20"/>
        <v>1</v>
      </c>
    </row>
    <row r="420" spans="13:17" x14ac:dyDescent="0.25">
      <c r="M420">
        <v>57311110</v>
      </c>
      <c r="N420" s="91">
        <v>44245</v>
      </c>
      <c r="O420" s="183">
        <f t="shared" si="18"/>
        <v>28.733333333333334</v>
      </c>
      <c r="P420">
        <f t="shared" si="19"/>
        <v>1</v>
      </c>
      <c r="Q420">
        <f t="shared" si="20"/>
        <v>1</v>
      </c>
    </row>
    <row r="421" spans="13:17" x14ac:dyDescent="0.25">
      <c r="M421">
        <v>20166668</v>
      </c>
      <c r="N421" s="91">
        <v>44256</v>
      </c>
      <c r="O421" s="183">
        <f t="shared" si="18"/>
        <v>28.366666666666667</v>
      </c>
      <c r="P421">
        <f t="shared" si="19"/>
        <v>1</v>
      </c>
      <c r="Q421">
        <f t="shared" si="20"/>
        <v>1</v>
      </c>
    </row>
    <row r="422" spans="13:17" x14ac:dyDescent="0.25">
      <c r="M422">
        <v>57311113</v>
      </c>
      <c r="N422" s="91">
        <v>44265</v>
      </c>
      <c r="O422" s="183">
        <f t="shared" si="18"/>
        <v>28.066666666666666</v>
      </c>
      <c r="P422">
        <f t="shared" si="19"/>
        <v>1</v>
      </c>
      <c r="Q422">
        <f t="shared" si="20"/>
        <v>1</v>
      </c>
    </row>
    <row r="423" spans="13:17" x14ac:dyDescent="0.25">
      <c r="M423">
        <v>44689712</v>
      </c>
      <c r="N423" s="91">
        <v>44287</v>
      </c>
      <c r="O423" s="183">
        <f t="shared" si="18"/>
        <v>27.333333333333332</v>
      </c>
      <c r="P423">
        <f t="shared" si="19"/>
        <v>1</v>
      </c>
      <c r="Q423">
        <f t="shared" si="20"/>
        <v>1</v>
      </c>
    </row>
    <row r="424" spans="13:17" x14ac:dyDescent="0.25">
      <c r="M424">
        <v>39615620</v>
      </c>
      <c r="N424" s="91">
        <v>44287</v>
      </c>
      <c r="O424" s="183">
        <f t="shared" si="18"/>
        <v>27.333333333333332</v>
      </c>
      <c r="P424">
        <f t="shared" si="19"/>
        <v>1</v>
      </c>
      <c r="Q424">
        <f t="shared" si="20"/>
        <v>1</v>
      </c>
    </row>
    <row r="425" spans="13:17" x14ac:dyDescent="0.25">
      <c r="M425">
        <v>28872717</v>
      </c>
      <c r="N425" s="91">
        <v>44287</v>
      </c>
      <c r="O425" s="183">
        <f t="shared" si="18"/>
        <v>27.333333333333332</v>
      </c>
      <c r="P425">
        <f t="shared" si="19"/>
        <v>1</v>
      </c>
      <c r="Q425">
        <f t="shared" si="20"/>
        <v>1</v>
      </c>
    </row>
    <row r="426" spans="13:17" x14ac:dyDescent="0.25">
      <c r="M426">
        <v>58403504</v>
      </c>
      <c r="N426" s="91">
        <v>44301</v>
      </c>
      <c r="O426" s="183">
        <f t="shared" si="18"/>
        <v>26.866666666666667</v>
      </c>
      <c r="P426">
        <f t="shared" si="19"/>
        <v>1</v>
      </c>
      <c r="Q426">
        <f t="shared" si="20"/>
        <v>1</v>
      </c>
    </row>
    <row r="427" spans="13:17" x14ac:dyDescent="0.25">
      <c r="M427">
        <v>58601766</v>
      </c>
      <c r="N427" s="91">
        <v>44308</v>
      </c>
      <c r="O427" s="183">
        <f t="shared" si="18"/>
        <v>26.633333333333333</v>
      </c>
      <c r="P427">
        <f t="shared" si="19"/>
        <v>1</v>
      </c>
      <c r="Q427">
        <f t="shared" si="20"/>
        <v>1</v>
      </c>
    </row>
    <row r="428" spans="13:17" x14ac:dyDescent="0.25">
      <c r="M428">
        <v>58601763</v>
      </c>
      <c r="N428" s="91">
        <v>44309</v>
      </c>
      <c r="O428" s="183">
        <f t="shared" si="18"/>
        <v>26.6</v>
      </c>
      <c r="P428">
        <f t="shared" si="19"/>
        <v>1</v>
      </c>
      <c r="Q428">
        <f t="shared" si="20"/>
        <v>1</v>
      </c>
    </row>
    <row r="429" spans="13:17" x14ac:dyDescent="0.25">
      <c r="M429">
        <v>39274859</v>
      </c>
      <c r="N429" s="91">
        <v>44316</v>
      </c>
      <c r="O429" s="183">
        <f t="shared" si="18"/>
        <v>26.366666666666667</v>
      </c>
      <c r="P429">
        <f t="shared" si="19"/>
        <v>1</v>
      </c>
      <c r="Q429">
        <f t="shared" si="20"/>
        <v>1</v>
      </c>
    </row>
    <row r="430" spans="13:17" x14ac:dyDescent="0.25">
      <c r="M430">
        <v>7342166</v>
      </c>
      <c r="N430" s="91">
        <v>44317</v>
      </c>
      <c r="O430" s="183">
        <f t="shared" si="18"/>
        <v>26.333333333333332</v>
      </c>
      <c r="P430">
        <f t="shared" si="19"/>
        <v>1</v>
      </c>
      <c r="Q430">
        <f t="shared" si="20"/>
        <v>1</v>
      </c>
    </row>
    <row r="431" spans="13:17" x14ac:dyDescent="0.25">
      <c r="M431">
        <v>58836222</v>
      </c>
      <c r="N431" s="91">
        <v>44319</v>
      </c>
      <c r="O431" s="183">
        <f t="shared" si="18"/>
        <v>26.266666666666666</v>
      </c>
      <c r="P431">
        <f t="shared" si="19"/>
        <v>1</v>
      </c>
      <c r="Q431">
        <f t="shared" si="20"/>
        <v>1</v>
      </c>
    </row>
    <row r="432" spans="13:17" x14ac:dyDescent="0.25">
      <c r="M432">
        <v>59074942</v>
      </c>
      <c r="N432" s="91">
        <v>44326</v>
      </c>
      <c r="O432" s="183">
        <f t="shared" si="18"/>
        <v>26.033333333333335</v>
      </c>
      <c r="P432">
        <f t="shared" si="19"/>
        <v>1</v>
      </c>
      <c r="Q432">
        <f t="shared" si="20"/>
        <v>1</v>
      </c>
    </row>
    <row r="433" spans="13:17" x14ac:dyDescent="0.25">
      <c r="M433">
        <v>59013286</v>
      </c>
      <c r="N433" s="91">
        <v>44326</v>
      </c>
      <c r="O433" s="183">
        <f t="shared" si="18"/>
        <v>26.033333333333335</v>
      </c>
      <c r="P433">
        <f t="shared" si="19"/>
        <v>1</v>
      </c>
      <c r="Q433">
        <f t="shared" si="20"/>
        <v>1</v>
      </c>
    </row>
    <row r="434" spans="13:17" x14ac:dyDescent="0.25">
      <c r="M434">
        <v>59417195</v>
      </c>
      <c r="N434" s="91">
        <v>44342</v>
      </c>
      <c r="O434" s="183">
        <f t="shared" si="18"/>
        <v>25.5</v>
      </c>
      <c r="P434">
        <f t="shared" si="19"/>
        <v>1</v>
      </c>
      <c r="Q434">
        <f t="shared" si="20"/>
        <v>1</v>
      </c>
    </row>
    <row r="435" spans="13:17" x14ac:dyDescent="0.25">
      <c r="M435">
        <v>18991842</v>
      </c>
      <c r="N435" s="91">
        <v>44348</v>
      </c>
      <c r="O435" s="183">
        <f t="shared" si="18"/>
        <v>25.3</v>
      </c>
      <c r="P435">
        <f t="shared" si="19"/>
        <v>1</v>
      </c>
      <c r="Q435">
        <f t="shared" si="20"/>
        <v>1</v>
      </c>
    </row>
    <row r="436" spans="13:17" x14ac:dyDescent="0.25">
      <c r="M436">
        <v>59686120</v>
      </c>
      <c r="N436" s="91">
        <v>44351</v>
      </c>
      <c r="O436" s="183">
        <f t="shared" si="18"/>
        <v>25.2</v>
      </c>
      <c r="P436">
        <f t="shared" si="19"/>
        <v>1</v>
      </c>
      <c r="Q436">
        <f t="shared" si="20"/>
        <v>1</v>
      </c>
    </row>
    <row r="437" spans="13:17" x14ac:dyDescent="0.25">
      <c r="M437">
        <v>9576409</v>
      </c>
      <c r="N437" s="91">
        <v>44363</v>
      </c>
      <c r="O437" s="183">
        <f t="shared" si="18"/>
        <v>24.8</v>
      </c>
      <c r="P437">
        <f t="shared" si="19"/>
        <v>1</v>
      </c>
      <c r="Q437">
        <f t="shared" si="20"/>
        <v>1</v>
      </c>
    </row>
    <row r="438" spans="13:17" x14ac:dyDescent="0.25">
      <c r="M438">
        <v>12580913</v>
      </c>
      <c r="N438" s="91">
        <v>44363</v>
      </c>
      <c r="O438" s="183">
        <f t="shared" si="18"/>
        <v>24.8</v>
      </c>
      <c r="P438">
        <f t="shared" si="19"/>
        <v>1</v>
      </c>
      <c r="Q438">
        <f t="shared" si="20"/>
        <v>1</v>
      </c>
    </row>
    <row r="439" spans="13:17" x14ac:dyDescent="0.25">
      <c r="M439">
        <v>42094053</v>
      </c>
      <c r="N439" s="91">
        <v>44363</v>
      </c>
      <c r="O439" s="183">
        <f t="shared" si="18"/>
        <v>24.8</v>
      </c>
      <c r="P439">
        <f t="shared" si="19"/>
        <v>1</v>
      </c>
      <c r="Q439">
        <f t="shared" si="20"/>
        <v>1</v>
      </c>
    </row>
    <row r="440" spans="13:17" x14ac:dyDescent="0.25">
      <c r="M440">
        <v>36449005</v>
      </c>
      <c r="N440" s="91">
        <v>44363</v>
      </c>
      <c r="O440" s="183">
        <f t="shared" si="18"/>
        <v>24.8</v>
      </c>
      <c r="P440">
        <f t="shared" si="19"/>
        <v>1</v>
      </c>
      <c r="Q440">
        <f t="shared" si="20"/>
        <v>1</v>
      </c>
    </row>
    <row r="441" spans="13:17" x14ac:dyDescent="0.25">
      <c r="M441">
        <v>60156306</v>
      </c>
      <c r="N441" s="91">
        <v>44371</v>
      </c>
      <c r="O441" s="183">
        <f t="shared" si="18"/>
        <v>24.533333333333335</v>
      </c>
      <c r="P441">
        <f t="shared" si="19"/>
        <v>1</v>
      </c>
      <c r="Q441">
        <f t="shared" si="20"/>
        <v>1</v>
      </c>
    </row>
    <row r="442" spans="13:17" x14ac:dyDescent="0.25">
      <c r="M442">
        <v>60194172</v>
      </c>
      <c r="N442" s="91">
        <v>44372</v>
      </c>
      <c r="O442" s="183">
        <f t="shared" si="18"/>
        <v>24.5</v>
      </c>
      <c r="P442">
        <f t="shared" si="19"/>
        <v>1</v>
      </c>
      <c r="Q442">
        <f t="shared" si="20"/>
        <v>1</v>
      </c>
    </row>
    <row r="443" spans="13:17" x14ac:dyDescent="0.25">
      <c r="M443">
        <v>23613359</v>
      </c>
      <c r="N443" s="91">
        <v>44377</v>
      </c>
      <c r="O443" s="183">
        <f t="shared" si="18"/>
        <v>24.333333333333332</v>
      </c>
      <c r="P443">
        <f t="shared" si="19"/>
        <v>1</v>
      </c>
      <c r="Q443">
        <f t="shared" si="20"/>
        <v>1</v>
      </c>
    </row>
    <row r="444" spans="13:17" x14ac:dyDescent="0.25">
      <c r="M444">
        <v>60373316</v>
      </c>
      <c r="N444" s="91">
        <v>44378</v>
      </c>
      <c r="O444" s="183">
        <f t="shared" si="18"/>
        <v>24.3</v>
      </c>
      <c r="P444">
        <f t="shared" si="19"/>
        <v>1</v>
      </c>
      <c r="Q444">
        <f t="shared" si="20"/>
        <v>1</v>
      </c>
    </row>
    <row r="445" spans="13:17" x14ac:dyDescent="0.25">
      <c r="M445">
        <v>60373311</v>
      </c>
      <c r="N445" s="91">
        <v>44378</v>
      </c>
      <c r="O445" s="183">
        <f t="shared" si="18"/>
        <v>24.3</v>
      </c>
      <c r="P445">
        <f t="shared" si="19"/>
        <v>1</v>
      </c>
      <c r="Q445">
        <f t="shared" si="20"/>
        <v>1</v>
      </c>
    </row>
    <row r="446" spans="13:17" x14ac:dyDescent="0.25">
      <c r="M446">
        <v>60324236</v>
      </c>
      <c r="N446" s="91">
        <v>44378</v>
      </c>
      <c r="O446" s="183">
        <f t="shared" si="18"/>
        <v>24.3</v>
      </c>
      <c r="P446">
        <f t="shared" si="19"/>
        <v>1</v>
      </c>
      <c r="Q446">
        <f t="shared" si="20"/>
        <v>1</v>
      </c>
    </row>
    <row r="447" spans="13:17" x14ac:dyDescent="0.25">
      <c r="M447">
        <v>39643157</v>
      </c>
      <c r="N447" s="91">
        <v>44424</v>
      </c>
      <c r="O447" s="183">
        <f t="shared" si="18"/>
        <v>22.766666666666666</v>
      </c>
      <c r="P447">
        <f t="shared" si="19"/>
        <v>1</v>
      </c>
      <c r="Q447">
        <f t="shared" si="20"/>
        <v>1</v>
      </c>
    </row>
    <row r="448" spans="13:17" x14ac:dyDescent="0.25">
      <c r="M448">
        <v>9779738</v>
      </c>
      <c r="N448" s="91">
        <v>44424</v>
      </c>
      <c r="O448" s="183">
        <f t="shared" si="18"/>
        <v>22.766666666666666</v>
      </c>
      <c r="P448">
        <f t="shared" si="19"/>
        <v>1</v>
      </c>
      <c r="Q448">
        <f t="shared" si="20"/>
        <v>1</v>
      </c>
    </row>
    <row r="449" spans="13:17" x14ac:dyDescent="0.25">
      <c r="M449">
        <v>21063699</v>
      </c>
      <c r="N449" s="91">
        <v>44424</v>
      </c>
      <c r="O449" s="183">
        <f t="shared" si="18"/>
        <v>22.766666666666666</v>
      </c>
      <c r="P449">
        <f t="shared" si="19"/>
        <v>1</v>
      </c>
      <c r="Q449">
        <f t="shared" si="20"/>
        <v>1</v>
      </c>
    </row>
    <row r="450" spans="13:17" x14ac:dyDescent="0.25">
      <c r="M450">
        <v>20545346</v>
      </c>
      <c r="N450" s="91">
        <v>44424</v>
      </c>
      <c r="O450" s="183">
        <f t="shared" si="18"/>
        <v>22.766666666666666</v>
      </c>
      <c r="P450">
        <f t="shared" si="19"/>
        <v>1</v>
      </c>
      <c r="Q450">
        <f t="shared" si="20"/>
        <v>1</v>
      </c>
    </row>
    <row r="451" spans="13:17" x14ac:dyDescent="0.25">
      <c r="M451">
        <v>61768811</v>
      </c>
      <c r="N451" s="91">
        <v>44425</v>
      </c>
      <c r="O451" s="183">
        <f t="shared" si="18"/>
        <v>22.733333333333334</v>
      </c>
      <c r="P451">
        <f t="shared" si="19"/>
        <v>1</v>
      </c>
      <c r="Q451">
        <f t="shared" si="20"/>
        <v>1</v>
      </c>
    </row>
    <row r="452" spans="13:17" x14ac:dyDescent="0.25">
      <c r="M452">
        <v>61832267</v>
      </c>
      <c r="N452" s="91">
        <v>44426</v>
      </c>
      <c r="O452" s="183">
        <f t="shared" ref="O452:O515" si="21">($O$1-N452)/30</f>
        <v>22.7</v>
      </c>
      <c r="P452">
        <f t="shared" ref="P452:P515" si="22">IF(O452&gt;=$P$1,1,0)</f>
        <v>1</v>
      </c>
      <c r="Q452">
        <f t="shared" ref="Q452:Q515" si="23">IF(N452&lt;=$Q$1, 1,0)</f>
        <v>1</v>
      </c>
    </row>
    <row r="453" spans="13:17" x14ac:dyDescent="0.25">
      <c r="M453">
        <v>61798216</v>
      </c>
      <c r="N453" s="91">
        <v>44427</v>
      </c>
      <c r="O453" s="183">
        <f t="shared" si="21"/>
        <v>22.666666666666668</v>
      </c>
      <c r="P453">
        <f t="shared" si="22"/>
        <v>1</v>
      </c>
      <c r="Q453">
        <f t="shared" si="23"/>
        <v>1</v>
      </c>
    </row>
    <row r="454" spans="13:17" x14ac:dyDescent="0.25">
      <c r="M454">
        <v>44188595</v>
      </c>
      <c r="N454" s="91">
        <v>44440</v>
      </c>
      <c r="O454" s="183">
        <f t="shared" si="21"/>
        <v>22.233333333333334</v>
      </c>
      <c r="P454">
        <f t="shared" si="22"/>
        <v>1</v>
      </c>
      <c r="Q454">
        <f t="shared" si="23"/>
        <v>1</v>
      </c>
    </row>
    <row r="455" spans="13:17" x14ac:dyDescent="0.25">
      <c r="M455">
        <v>23455911</v>
      </c>
      <c r="N455" s="91">
        <v>44440</v>
      </c>
      <c r="O455" s="183">
        <f t="shared" si="21"/>
        <v>22.233333333333334</v>
      </c>
      <c r="P455">
        <f t="shared" si="22"/>
        <v>1</v>
      </c>
      <c r="Q455">
        <f t="shared" si="23"/>
        <v>1</v>
      </c>
    </row>
    <row r="456" spans="13:17" x14ac:dyDescent="0.25">
      <c r="M456">
        <v>9924618</v>
      </c>
      <c r="N456" s="91">
        <v>44441</v>
      </c>
      <c r="O456" s="183">
        <f t="shared" si="21"/>
        <v>22.2</v>
      </c>
      <c r="P456">
        <f t="shared" si="22"/>
        <v>1</v>
      </c>
      <c r="Q456">
        <f t="shared" si="23"/>
        <v>1</v>
      </c>
    </row>
    <row r="457" spans="13:17" x14ac:dyDescent="0.25">
      <c r="M457">
        <v>62223655</v>
      </c>
      <c r="N457" s="91">
        <v>44445</v>
      </c>
      <c r="O457" s="183">
        <f t="shared" si="21"/>
        <v>22.066666666666666</v>
      </c>
      <c r="P457">
        <f t="shared" si="22"/>
        <v>1</v>
      </c>
      <c r="Q457">
        <f t="shared" si="23"/>
        <v>1</v>
      </c>
    </row>
    <row r="458" spans="13:17" x14ac:dyDescent="0.25">
      <c r="M458">
        <v>62279342</v>
      </c>
      <c r="N458" s="91">
        <v>44446</v>
      </c>
      <c r="O458" s="183">
        <f t="shared" si="21"/>
        <v>22.033333333333335</v>
      </c>
      <c r="P458">
        <f t="shared" si="22"/>
        <v>1</v>
      </c>
      <c r="Q458">
        <f t="shared" si="23"/>
        <v>1</v>
      </c>
    </row>
    <row r="459" spans="13:17" x14ac:dyDescent="0.25">
      <c r="M459">
        <v>45367697</v>
      </c>
      <c r="N459" s="91">
        <v>44446</v>
      </c>
      <c r="O459" s="183">
        <f t="shared" si="21"/>
        <v>22.033333333333335</v>
      </c>
      <c r="P459">
        <f t="shared" si="22"/>
        <v>1</v>
      </c>
      <c r="Q459">
        <f t="shared" si="23"/>
        <v>1</v>
      </c>
    </row>
    <row r="460" spans="13:17" x14ac:dyDescent="0.25">
      <c r="M460">
        <v>27150383</v>
      </c>
      <c r="N460" s="91">
        <v>44455</v>
      </c>
      <c r="O460" s="183">
        <f t="shared" si="21"/>
        <v>21.733333333333334</v>
      </c>
      <c r="P460">
        <f t="shared" si="22"/>
        <v>1</v>
      </c>
      <c r="Q460">
        <f t="shared" si="23"/>
        <v>1</v>
      </c>
    </row>
    <row r="461" spans="13:17" x14ac:dyDescent="0.25">
      <c r="M461">
        <v>6620233</v>
      </c>
      <c r="N461" s="91">
        <v>44455</v>
      </c>
      <c r="O461" s="183">
        <f t="shared" si="21"/>
        <v>21.733333333333334</v>
      </c>
      <c r="P461">
        <f t="shared" si="22"/>
        <v>1</v>
      </c>
      <c r="Q461">
        <f t="shared" si="23"/>
        <v>1</v>
      </c>
    </row>
    <row r="462" spans="13:17" x14ac:dyDescent="0.25">
      <c r="M462">
        <v>62516587</v>
      </c>
      <c r="N462" s="91">
        <v>44456</v>
      </c>
      <c r="O462" s="183">
        <f t="shared" si="21"/>
        <v>21.7</v>
      </c>
      <c r="P462">
        <f t="shared" si="22"/>
        <v>1</v>
      </c>
      <c r="Q462">
        <f t="shared" si="23"/>
        <v>1</v>
      </c>
    </row>
    <row r="463" spans="13:17" x14ac:dyDescent="0.25">
      <c r="M463" s="84">
        <v>1951517</v>
      </c>
      <c r="N463" s="182">
        <v>44469</v>
      </c>
      <c r="O463" s="183">
        <f t="shared" si="21"/>
        <v>21.266666666666666</v>
      </c>
      <c r="P463">
        <f t="shared" si="22"/>
        <v>1</v>
      </c>
      <c r="Q463">
        <f t="shared" si="23"/>
        <v>1</v>
      </c>
    </row>
    <row r="464" spans="13:17" x14ac:dyDescent="0.25">
      <c r="M464">
        <v>37026059</v>
      </c>
      <c r="N464" s="91">
        <v>44470</v>
      </c>
      <c r="O464" s="183">
        <f t="shared" si="21"/>
        <v>21.233333333333334</v>
      </c>
      <c r="P464">
        <f t="shared" si="22"/>
        <v>1</v>
      </c>
      <c r="Q464">
        <f t="shared" si="23"/>
        <v>1</v>
      </c>
    </row>
    <row r="465" spans="13:17" x14ac:dyDescent="0.25">
      <c r="M465">
        <v>31514164</v>
      </c>
      <c r="N465" s="91">
        <v>44470</v>
      </c>
      <c r="O465" s="183">
        <f t="shared" si="21"/>
        <v>21.233333333333334</v>
      </c>
      <c r="P465">
        <f t="shared" si="22"/>
        <v>1</v>
      </c>
      <c r="Q465">
        <f t="shared" si="23"/>
        <v>1</v>
      </c>
    </row>
    <row r="466" spans="13:17" x14ac:dyDescent="0.25">
      <c r="M466">
        <v>44796482</v>
      </c>
      <c r="N466" s="91">
        <v>44470</v>
      </c>
      <c r="O466" s="183">
        <f t="shared" si="21"/>
        <v>21.233333333333334</v>
      </c>
      <c r="P466">
        <f t="shared" si="22"/>
        <v>1</v>
      </c>
      <c r="Q466">
        <f t="shared" si="23"/>
        <v>1</v>
      </c>
    </row>
    <row r="467" spans="13:17" x14ac:dyDescent="0.25">
      <c r="M467">
        <v>63129733</v>
      </c>
      <c r="N467" s="91">
        <v>44480</v>
      </c>
      <c r="O467" s="183">
        <f t="shared" si="21"/>
        <v>20.9</v>
      </c>
      <c r="P467">
        <f t="shared" si="22"/>
        <v>1</v>
      </c>
      <c r="Q467">
        <f t="shared" si="23"/>
        <v>1</v>
      </c>
    </row>
    <row r="468" spans="13:17" x14ac:dyDescent="0.25">
      <c r="M468">
        <v>63201553</v>
      </c>
      <c r="N468" s="91">
        <v>44483</v>
      </c>
      <c r="O468" s="183">
        <f t="shared" si="21"/>
        <v>20.8</v>
      </c>
      <c r="P468">
        <f t="shared" si="22"/>
        <v>1</v>
      </c>
      <c r="Q468">
        <f t="shared" si="23"/>
        <v>1</v>
      </c>
    </row>
    <row r="469" spans="13:17" x14ac:dyDescent="0.25">
      <c r="M469">
        <v>32179484</v>
      </c>
      <c r="N469" s="91">
        <v>44485</v>
      </c>
      <c r="O469" s="183">
        <f t="shared" si="21"/>
        <v>20.733333333333334</v>
      </c>
      <c r="P469">
        <f t="shared" si="22"/>
        <v>1</v>
      </c>
      <c r="Q469">
        <f t="shared" si="23"/>
        <v>1</v>
      </c>
    </row>
    <row r="470" spans="13:17" x14ac:dyDescent="0.25">
      <c r="M470">
        <v>21333709</v>
      </c>
      <c r="N470" s="91">
        <v>44487</v>
      </c>
      <c r="O470" s="183">
        <f t="shared" si="21"/>
        <v>20.666666666666668</v>
      </c>
      <c r="P470">
        <f t="shared" si="22"/>
        <v>1</v>
      </c>
      <c r="Q470">
        <f t="shared" si="23"/>
        <v>1</v>
      </c>
    </row>
    <row r="471" spans="13:17" x14ac:dyDescent="0.25">
      <c r="M471">
        <v>63282157</v>
      </c>
      <c r="N471" s="91">
        <v>44487</v>
      </c>
      <c r="O471" s="183">
        <f t="shared" si="21"/>
        <v>20.666666666666668</v>
      </c>
      <c r="P471">
        <f t="shared" si="22"/>
        <v>1</v>
      </c>
      <c r="Q471">
        <f t="shared" si="23"/>
        <v>1</v>
      </c>
    </row>
    <row r="472" spans="13:17" x14ac:dyDescent="0.25">
      <c r="M472">
        <v>63401785</v>
      </c>
      <c r="N472" s="91">
        <v>44490</v>
      </c>
      <c r="O472" s="183">
        <f t="shared" si="21"/>
        <v>20.566666666666666</v>
      </c>
      <c r="P472">
        <f t="shared" si="22"/>
        <v>1</v>
      </c>
      <c r="Q472">
        <f t="shared" si="23"/>
        <v>1</v>
      </c>
    </row>
    <row r="473" spans="13:17" x14ac:dyDescent="0.25">
      <c r="M473">
        <v>28532004</v>
      </c>
      <c r="N473" s="91">
        <v>44494</v>
      </c>
      <c r="O473" s="183">
        <f t="shared" si="21"/>
        <v>20.433333333333334</v>
      </c>
      <c r="P473">
        <f t="shared" si="22"/>
        <v>1</v>
      </c>
      <c r="Q473">
        <f t="shared" si="23"/>
        <v>1</v>
      </c>
    </row>
    <row r="474" spans="13:17" x14ac:dyDescent="0.25">
      <c r="M474">
        <v>4122351</v>
      </c>
      <c r="N474" s="91">
        <v>44498</v>
      </c>
      <c r="O474" s="183">
        <f t="shared" si="21"/>
        <v>20.3</v>
      </c>
      <c r="P474">
        <f t="shared" si="22"/>
        <v>1</v>
      </c>
      <c r="Q474">
        <f t="shared" si="23"/>
        <v>1</v>
      </c>
    </row>
    <row r="475" spans="13:17" x14ac:dyDescent="0.25">
      <c r="M475">
        <v>29614094</v>
      </c>
      <c r="N475" s="91">
        <v>44501</v>
      </c>
      <c r="O475" s="183">
        <f t="shared" si="21"/>
        <v>20.2</v>
      </c>
      <c r="P475">
        <f t="shared" si="22"/>
        <v>1</v>
      </c>
      <c r="Q475">
        <f t="shared" si="23"/>
        <v>1</v>
      </c>
    </row>
    <row r="476" spans="13:17" x14ac:dyDescent="0.25">
      <c r="M476">
        <v>32179456</v>
      </c>
      <c r="N476" s="91">
        <v>44501</v>
      </c>
      <c r="O476" s="183">
        <f t="shared" si="21"/>
        <v>20.2</v>
      </c>
      <c r="P476">
        <f t="shared" si="22"/>
        <v>1</v>
      </c>
      <c r="Q476">
        <f t="shared" si="23"/>
        <v>1</v>
      </c>
    </row>
    <row r="477" spans="13:17" x14ac:dyDescent="0.25">
      <c r="M477">
        <v>53425404</v>
      </c>
      <c r="N477" s="91">
        <v>44501</v>
      </c>
      <c r="O477" s="183">
        <f t="shared" si="21"/>
        <v>20.2</v>
      </c>
      <c r="P477">
        <f t="shared" si="22"/>
        <v>1</v>
      </c>
      <c r="Q477">
        <f t="shared" si="23"/>
        <v>1</v>
      </c>
    </row>
    <row r="478" spans="13:17" x14ac:dyDescent="0.25">
      <c r="M478">
        <v>7775744</v>
      </c>
      <c r="N478" s="91">
        <v>44501</v>
      </c>
      <c r="O478" s="183">
        <f t="shared" si="21"/>
        <v>20.2</v>
      </c>
      <c r="P478">
        <f t="shared" si="22"/>
        <v>1</v>
      </c>
      <c r="Q478">
        <f t="shared" si="23"/>
        <v>1</v>
      </c>
    </row>
    <row r="479" spans="13:17" x14ac:dyDescent="0.25">
      <c r="M479">
        <v>53893719</v>
      </c>
      <c r="N479" s="91">
        <v>44501</v>
      </c>
      <c r="O479" s="183">
        <f t="shared" si="21"/>
        <v>20.2</v>
      </c>
      <c r="P479">
        <f t="shared" si="22"/>
        <v>1</v>
      </c>
      <c r="Q479">
        <f t="shared" si="23"/>
        <v>1</v>
      </c>
    </row>
    <row r="480" spans="13:17" x14ac:dyDescent="0.25">
      <c r="M480">
        <v>63963071</v>
      </c>
      <c r="N480" s="91">
        <v>44508</v>
      </c>
      <c r="O480" s="183">
        <f t="shared" si="21"/>
        <v>19.966666666666665</v>
      </c>
      <c r="P480">
        <f t="shared" si="22"/>
        <v>1</v>
      </c>
      <c r="Q480">
        <f t="shared" si="23"/>
        <v>1</v>
      </c>
    </row>
    <row r="481" spans="13:17" x14ac:dyDescent="0.25">
      <c r="M481">
        <v>25273433</v>
      </c>
      <c r="N481" s="91">
        <v>44516</v>
      </c>
      <c r="O481" s="183">
        <f t="shared" si="21"/>
        <v>19.7</v>
      </c>
      <c r="P481">
        <f t="shared" si="22"/>
        <v>1</v>
      </c>
      <c r="Q481">
        <f t="shared" si="23"/>
        <v>1</v>
      </c>
    </row>
    <row r="482" spans="13:17" x14ac:dyDescent="0.25">
      <c r="M482">
        <v>39467039</v>
      </c>
      <c r="N482" s="91">
        <v>44516</v>
      </c>
      <c r="O482" s="183">
        <f t="shared" si="21"/>
        <v>19.7</v>
      </c>
      <c r="P482">
        <f t="shared" si="22"/>
        <v>1</v>
      </c>
      <c r="Q482">
        <f t="shared" si="23"/>
        <v>1</v>
      </c>
    </row>
    <row r="483" spans="13:17" x14ac:dyDescent="0.25">
      <c r="M483">
        <v>64242614</v>
      </c>
      <c r="N483" s="91">
        <v>44517</v>
      </c>
      <c r="O483" s="183">
        <f t="shared" si="21"/>
        <v>19.666666666666668</v>
      </c>
      <c r="P483">
        <f t="shared" si="22"/>
        <v>1</v>
      </c>
      <c r="Q483">
        <f t="shared" si="23"/>
        <v>1</v>
      </c>
    </row>
    <row r="484" spans="13:17" x14ac:dyDescent="0.25">
      <c r="M484">
        <v>64435959</v>
      </c>
      <c r="N484" s="91">
        <v>44523</v>
      </c>
      <c r="O484" s="183">
        <f t="shared" si="21"/>
        <v>19.466666666666665</v>
      </c>
      <c r="P484">
        <f t="shared" si="22"/>
        <v>1</v>
      </c>
      <c r="Q484">
        <f t="shared" si="23"/>
        <v>1</v>
      </c>
    </row>
    <row r="485" spans="13:17" x14ac:dyDescent="0.25">
      <c r="M485">
        <v>64389914</v>
      </c>
      <c r="N485" s="91">
        <v>44523</v>
      </c>
      <c r="O485" s="183">
        <f t="shared" si="21"/>
        <v>19.466666666666665</v>
      </c>
      <c r="P485">
        <f t="shared" si="22"/>
        <v>1</v>
      </c>
      <c r="Q485">
        <f t="shared" si="23"/>
        <v>1</v>
      </c>
    </row>
    <row r="486" spans="13:17" x14ac:dyDescent="0.25">
      <c r="M486">
        <v>23134048</v>
      </c>
      <c r="N486" s="91">
        <v>44531</v>
      </c>
      <c r="O486" s="183">
        <f t="shared" si="21"/>
        <v>19.2</v>
      </c>
      <c r="P486">
        <f t="shared" si="22"/>
        <v>1</v>
      </c>
      <c r="Q486">
        <f t="shared" si="23"/>
        <v>1</v>
      </c>
    </row>
    <row r="487" spans="13:17" x14ac:dyDescent="0.25">
      <c r="M487">
        <v>64778353</v>
      </c>
      <c r="N487" s="91">
        <v>44532</v>
      </c>
      <c r="O487" s="183">
        <f t="shared" si="21"/>
        <v>19.166666666666668</v>
      </c>
      <c r="P487">
        <f t="shared" si="22"/>
        <v>1</v>
      </c>
      <c r="Q487">
        <f t="shared" si="23"/>
        <v>1</v>
      </c>
    </row>
    <row r="488" spans="13:17" x14ac:dyDescent="0.25">
      <c r="M488">
        <v>64971873</v>
      </c>
      <c r="N488" s="91">
        <v>44540</v>
      </c>
      <c r="O488" s="183">
        <f t="shared" si="21"/>
        <v>18.899999999999999</v>
      </c>
      <c r="P488">
        <f t="shared" si="22"/>
        <v>1</v>
      </c>
      <c r="Q488">
        <f t="shared" si="23"/>
        <v>1</v>
      </c>
    </row>
    <row r="489" spans="13:17" x14ac:dyDescent="0.25">
      <c r="M489">
        <v>18136671</v>
      </c>
      <c r="N489" s="91">
        <v>44560</v>
      </c>
      <c r="O489" s="183">
        <f t="shared" si="21"/>
        <v>18.233333333333334</v>
      </c>
      <c r="P489">
        <f t="shared" si="22"/>
        <v>1</v>
      </c>
      <c r="Q489">
        <f t="shared" si="23"/>
        <v>1</v>
      </c>
    </row>
    <row r="490" spans="13:17" x14ac:dyDescent="0.25">
      <c r="M490">
        <v>8864684</v>
      </c>
      <c r="N490" s="91">
        <v>44564</v>
      </c>
      <c r="O490" s="183">
        <f t="shared" si="21"/>
        <v>18.100000000000001</v>
      </c>
      <c r="P490">
        <f t="shared" si="22"/>
        <v>1</v>
      </c>
      <c r="Q490">
        <f t="shared" si="23"/>
        <v>1</v>
      </c>
    </row>
    <row r="491" spans="13:17" x14ac:dyDescent="0.25">
      <c r="M491">
        <v>56079117</v>
      </c>
      <c r="N491" s="91">
        <v>44577</v>
      </c>
      <c r="O491" s="183">
        <f t="shared" si="21"/>
        <v>17.666666666666668</v>
      </c>
      <c r="P491">
        <f t="shared" si="22"/>
        <v>1</v>
      </c>
      <c r="Q491">
        <f t="shared" si="23"/>
        <v>1</v>
      </c>
    </row>
    <row r="492" spans="13:17" x14ac:dyDescent="0.25">
      <c r="M492">
        <v>19850588</v>
      </c>
      <c r="N492" s="91">
        <v>44577</v>
      </c>
      <c r="O492" s="183">
        <f t="shared" si="21"/>
        <v>17.666666666666668</v>
      </c>
      <c r="P492">
        <f t="shared" si="22"/>
        <v>1</v>
      </c>
      <c r="Q492">
        <f t="shared" si="23"/>
        <v>1</v>
      </c>
    </row>
    <row r="493" spans="13:17" x14ac:dyDescent="0.25">
      <c r="M493">
        <v>49368484</v>
      </c>
      <c r="N493" s="91">
        <v>44577</v>
      </c>
      <c r="O493" s="183">
        <f t="shared" si="21"/>
        <v>17.666666666666668</v>
      </c>
      <c r="P493">
        <f t="shared" si="22"/>
        <v>1</v>
      </c>
      <c r="Q493">
        <f t="shared" si="23"/>
        <v>1</v>
      </c>
    </row>
    <row r="494" spans="13:17" x14ac:dyDescent="0.25">
      <c r="M494">
        <v>15453378</v>
      </c>
      <c r="N494" s="91">
        <v>44577</v>
      </c>
      <c r="O494" s="183">
        <f t="shared" si="21"/>
        <v>17.666666666666668</v>
      </c>
      <c r="P494">
        <f t="shared" si="22"/>
        <v>1</v>
      </c>
      <c r="Q494">
        <f t="shared" si="23"/>
        <v>1</v>
      </c>
    </row>
    <row r="495" spans="13:17" x14ac:dyDescent="0.25">
      <c r="M495">
        <v>8376308</v>
      </c>
      <c r="N495" s="91">
        <v>44579</v>
      </c>
      <c r="O495" s="183">
        <f t="shared" si="21"/>
        <v>17.600000000000001</v>
      </c>
      <c r="P495">
        <f t="shared" si="22"/>
        <v>1</v>
      </c>
      <c r="Q495">
        <f t="shared" si="23"/>
        <v>1</v>
      </c>
    </row>
    <row r="496" spans="13:17" x14ac:dyDescent="0.25">
      <c r="M496">
        <v>50517423</v>
      </c>
      <c r="N496" s="91">
        <v>44586</v>
      </c>
      <c r="O496" s="183">
        <f t="shared" si="21"/>
        <v>17.366666666666667</v>
      </c>
      <c r="P496">
        <f t="shared" si="22"/>
        <v>1</v>
      </c>
      <c r="Q496">
        <f t="shared" si="23"/>
        <v>1</v>
      </c>
    </row>
    <row r="497" spans="13:17" x14ac:dyDescent="0.25">
      <c r="M497">
        <v>65952660</v>
      </c>
      <c r="N497" s="91">
        <v>44586</v>
      </c>
      <c r="O497" s="183">
        <f t="shared" si="21"/>
        <v>17.366666666666667</v>
      </c>
      <c r="P497">
        <f t="shared" si="22"/>
        <v>1</v>
      </c>
      <c r="Q497">
        <f t="shared" si="23"/>
        <v>1</v>
      </c>
    </row>
    <row r="498" spans="13:17" x14ac:dyDescent="0.25">
      <c r="M498">
        <v>65993136</v>
      </c>
      <c r="N498" s="91">
        <v>44587</v>
      </c>
      <c r="O498" s="183">
        <f t="shared" si="21"/>
        <v>17.333333333333332</v>
      </c>
      <c r="P498">
        <f t="shared" si="22"/>
        <v>1</v>
      </c>
      <c r="Q498">
        <f t="shared" si="23"/>
        <v>1</v>
      </c>
    </row>
    <row r="499" spans="13:17" x14ac:dyDescent="0.25">
      <c r="M499">
        <v>65993129</v>
      </c>
      <c r="N499" s="91">
        <v>44587</v>
      </c>
      <c r="O499" s="183">
        <f t="shared" si="21"/>
        <v>17.333333333333332</v>
      </c>
      <c r="P499">
        <f t="shared" si="22"/>
        <v>1</v>
      </c>
      <c r="Q499">
        <f t="shared" si="23"/>
        <v>1</v>
      </c>
    </row>
    <row r="500" spans="13:17" x14ac:dyDescent="0.25">
      <c r="M500">
        <v>65993131</v>
      </c>
      <c r="N500" s="91">
        <v>44587</v>
      </c>
      <c r="O500" s="183">
        <f t="shared" si="21"/>
        <v>17.333333333333332</v>
      </c>
      <c r="P500">
        <f t="shared" si="22"/>
        <v>1</v>
      </c>
      <c r="Q500">
        <f t="shared" si="23"/>
        <v>1</v>
      </c>
    </row>
    <row r="501" spans="13:17" x14ac:dyDescent="0.25">
      <c r="M501">
        <v>29707722</v>
      </c>
      <c r="N501" s="91">
        <v>44587</v>
      </c>
      <c r="O501" s="183">
        <f t="shared" si="21"/>
        <v>17.333333333333332</v>
      </c>
      <c r="P501">
        <f t="shared" si="22"/>
        <v>1</v>
      </c>
      <c r="Q501">
        <f t="shared" si="23"/>
        <v>1</v>
      </c>
    </row>
    <row r="502" spans="13:17" x14ac:dyDescent="0.25">
      <c r="M502">
        <v>65993130</v>
      </c>
      <c r="N502" s="91">
        <v>44587</v>
      </c>
      <c r="O502" s="183">
        <f t="shared" si="21"/>
        <v>17.333333333333332</v>
      </c>
      <c r="P502">
        <f t="shared" si="22"/>
        <v>1</v>
      </c>
      <c r="Q502">
        <f t="shared" si="23"/>
        <v>1</v>
      </c>
    </row>
    <row r="503" spans="13:17" x14ac:dyDescent="0.25">
      <c r="M503">
        <v>28228030</v>
      </c>
      <c r="N503" s="91">
        <v>44587</v>
      </c>
      <c r="O503" s="183">
        <f t="shared" si="21"/>
        <v>17.333333333333332</v>
      </c>
      <c r="P503">
        <f t="shared" si="22"/>
        <v>1</v>
      </c>
      <c r="Q503">
        <f t="shared" si="23"/>
        <v>1</v>
      </c>
    </row>
    <row r="504" spans="13:17" x14ac:dyDescent="0.25">
      <c r="M504">
        <v>7240570</v>
      </c>
      <c r="N504" s="91">
        <v>44589</v>
      </c>
      <c r="O504" s="183">
        <f t="shared" si="21"/>
        <v>17.266666666666666</v>
      </c>
      <c r="P504">
        <f t="shared" si="22"/>
        <v>1</v>
      </c>
      <c r="Q504">
        <f t="shared" si="23"/>
        <v>1</v>
      </c>
    </row>
    <row r="505" spans="13:17" x14ac:dyDescent="0.25">
      <c r="M505">
        <v>11750793</v>
      </c>
      <c r="N505" s="91">
        <v>44592</v>
      </c>
      <c r="O505" s="183">
        <f t="shared" si="21"/>
        <v>17.166666666666668</v>
      </c>
      <c r="P505">
        <f t="shared" si="22"/>
        <v>1</v>
      </c>
      <c r="Q505">
        <f t="shared" si="23"/>
        <v>1</v>
      </c>
    </row>
    <row r="506" spans="13:17" x14ac:dyDescent="0.25">
      <c r="M506">
        <v>45545444</v>
      </c>
      <c r="N506" s="91">
        <v>44592</v>
      </c>
      <c r="O506" s="183">
        <f t="shared" si="21"/>
        <v>17.166666666666668</v>
      </c>
      <c r="P506">
        <f t="shared" si="22"/>
        <v>1</v>
      </c>
      <c r="Q506">
        <f t="shared" si="23"/>
        <v>1</v>
      </c>
    </row>
    <row r="507" spans="13:17" x14ac:dyDescent="0.25">
      <c r="M507">
        <v>12665433</v>
      </c>
      <c r="N507" s="91">
        <v>44592</v>
      </c>
      <c r="O507" s="183">
        <f t="shared" si="21"/>
        <v>17.166666666666668</v>
      </c>
      <c r="P507">
        <f t="shared" si="22"/>
        <v>1</v>
      </c>
      <c r="Q507">
        <f t="shared" si="23"/>
        <v>1</v>
      </c>
    </row>
    <row r="508" spans="13:17" x14ac:dyDescent="0.25">
      <c r="M508">
        <v>1952495</v>
      </c>
      <c r="N508" s="91">
        <v>44592</v>
      </c>
      <c r="O508" s="183">
        <f t="shared" si="21"/>
        <v>17.166666666666668</v>
      </c>
      <c r="P508">
        <f t="shared" si="22"/>
        <v>1</v>
      </c>
      <c r="Q508">
        <f t="shared" si="23"/>
        <v>1</v>
      </c>
    </row>
    <row r="509" spans="13:17" x14ac:dyDescent="0.25">
      <c r="M509">
        <v>34142578</v>
      </c>
      <c r="N509" s="91">
        <v>44593</v>
      </c>
      <c r="O509" s="183">
        <f t="shared" si="21"/>
        <v>17.133333333333333</v>
      </c>
      <c r="P509">
        <f t="shared" si="22"/>
        <v>1</v>
      </c>
      <c r="Q509">
        <f t="shared" si="23"/>
        <v>1</v>
      </c>
    </row>
    <row r="510" spans="13:17" x14ac:dyDescent="0.25">
      <c r="M510">
        <v>41119398</v>
      </c>
      <c r="N510" s="91">
        <v>44593</v>
      </c>
      <c r="O510" s="183">
        <f t="shared" si="21"/>
        <v>17.133333333333333</v>
      </c>
      <c r="P510">
        <f t="shared" si="22"/>
        <v>1</v>
      </c>
      <c r="Q510">
        <f t="shared" si="23"/>
        <v>1</v>
      </c>
    </row>
    <row r="511" spans="13:17" x14ac:dyDescent="0.25">
      <c r="M511">
        <v>25049789</v>
      </c>
      <c r="N511" s="91">
        <v>44593</v>
      </c>
      <c r="O511" s="183">
        <f t="shared" si="21"/>
        <v>17.133333333333333</v>
      </c>
      <c r="P511">
        <f t="shared" si="22"/>
        <v>1</v>
      </c>
      <c r="Q511">
        <f t="shared" si="23"/>
        <v>1</v>
      </c>
    </row>
    <row r="512" spans="13:17" x14ac:dyDescent="0.25">
      <c r="M512">
        <v>43478012</v>
      </c>
      <c r="N512" s="91">
        <v>44593</v>
      </c>
      <c r="O512" s="183">
        <f t="shared" si="21"/>
        <v>17.133333333333333</v>
      </c>
      <c r="P512">
        <f t="shared" si="22"/>
        <v>1</v>
      </c>
      <c r="Q512">
        <f t="shared" si="23"/>
        <v>1</v>
      </c>
    </row>
    <row r="513" spans="13:17" x14ac:dyDescent="0.25">
      <c r="M513">
        <v>49998244</v>
      </c>
      <c r="N513" s="91">
        <v>44593</v>
      </c>
      <c r="O513" s="183">
        <f t="shared" si="21"/>
        <v>17.133333333333333</v>
      </c>
      <c r="P513">
        <f t="shared" si="22"/>
        <v>1</v>
      </c>
      <c r="Q513">
        <f t="shared" si="23"/>
        <v>1</v>
      </c>
    </row>
    <row r="514" spans="13:17" x14ac:dyDescent="0.25">
      <c r="M514">
        <v>23010662</v>
      </c>
      <c r="N514" s="91">
        <v>44593</v>
      </c>
      <c r="O514" s="183">
        <f t="shared" si="21"/>
        <v>17.133333333333333</v>
      </c>
      <c r="P514">
        <f t="shared" si="22"/>
        <v>1</v>
      </c>
      <c r="Q514">
        <f t="shared" si="23"/>
        <v>1</v>
      </c>
    </row>
    <row r="515" spans="13:17" x14ac:dyDescent="0.25">
      <c r="M515">
        <v>60235674</v>
      </c>
      <c r="N515" s="91">
        <v>44593</v>
      </c>
      <c r="O515" s="183">
        <f t="shared" si="21"/>
        <v>17.133333333333333</v>
      </c>
      <c r="P515">
        <f t="shared" si="22"/>
        <v>1</v>
      </c>
      <c r="Q515">
        <f t="shared" si="23"/>
        <v>1</v>
      </c>
    </row>
    <row r="516" spans="13:17" x14ac:dyDescent="0.25">
      <c r="M516">
        <v>34956553</v>
      </c>
      <c r="N516" s="91">
        <v>44593</v>
      </c>
      <c r="O516" s="183">
        <f t="shared" ref="O516:O579" si="24">($O$1-N516)/30</f>
        <v>17.133333333333333</v>
      </c>
      <c r="P516">
        <f t="shared" ref="P516:P579" si="25">IF(O516&gt;=$P$1,1,0)</f>
        <v>1</v>
      </c>
      <c r="Q516">
        <f t="shared" ref="Q516:Q579" si="26">IF(N516&lt;=$Q$1, 1,0)</f>
        <v>1</v>
      </c>
    </row>
    <row r="517" spans="13:17" x14ac:dyDescent="0.25">
      <c r="M517">
        <v>9129464</v>
      </c>
      <c r="N517" s="91">
        <v>44593</v>
      </c>
      <c r="O517" s="183">
        <f t="shared" si="24"/>
        <v>17.133333333333333</v>
      </c>
      <c r="P517">
        <f t="shared" si="25"/>
        <v>1</v>
      </c>
      <c r="Q517">
        <f t="shared" si="26"/>
        <v>1</v>
      </c>
    </row>
    <row r="518" spans="13:17" x14ac:dyDescent="0.25">
      <c r="M518">
        <v>1951824</v>
      </c>
      <c r="N518" s="91">
        <v>44593</v>
      </c>
      <c r="O518" s="183">
        <f t="shared" si="24"/>
        <v>17.133333333333333</v>
      </c>
      <c r="P518">
        <f t="shared" si="25"/>
        <v>1</v>
      </c>
      <c r="Q518">
        <f t="shared" si="26"/>
        <v>1</v>
      </c>
    </row>
    <row r="519" spans="13:17" x14ac:dyDescent="0.25">
      <c r="M519">
        <v>35431980</v>
      </c>
      <c r="N519" s="91">
        <v>44593</v>
      </c>
      <c r="O519" s="183">
        <f t="shared" si="24"/>
        <v>17.133333333333333</v>
      </c>
      <c r="P519">
        <f t="shared" si="25"/>
        <v>1</v>
      </c>
      <c r="Q519">
        <f t="shared" si="26"/>
        <v>1</v>
      </c>
    </row>
    <row r="520" spans="13:17" x14ac:dyDescent="0.25">
      <c r="M520">
        <v>39957489</v>
      </c>
      <c r="N520" s="91">
        <v>44593</v>
      </c>
      <c r="O520" s="183">
        <f t="shared" si="24"/>
        <v>17.133333333333333</v>
      </c>
      <c r="P520">
        <f t="shared" si="25"/>
        <v>1</v>
      </c>
      <c r="Q520">
        <f t="shared" si="26"/>
        <v>1</v>
      </c>
    </row>
    <row r="521" spans="13:17" x14ac:dyDescent="0.25">
      <c r="M521">
        <v>34573643</v>
      </c>
      <c r="N521" s="91">
        <v>44593</v>
      </c>
      <c r="O521" s="183">
        <f t="shared" si="24"/>
        <v>17.133333333333333</v>
      </c>
      <c r="P521">
        <f t="shared" si="25"/>
        <v>1</v>
      </c>
      <c r="Q521">
        <f t="shared" si="26"/>
        <v>1</v>
      </c>
    </row>
    <row r="522" spans="13:17" x14ac:dyDescent="0.25">
      <c r="M522">
        <v>66213966</v>
      </c>
      <c r="N522" s="91">
        <v>44593</v>
      </c>
      <c r="O522" s="183">
        <f t="shared" si="24"/>
        <v>17.133333333333333</v>
      </c>
      <c r="P522">
        <f t="shared" si="25"/>
        <v>1</v>
      </c>
      <c r="Q522">
        <f t="shared" si="26"/>
        <v>1</v>
      </c>
    </row>
    <row r="523" spans="13:17" x14ac:dyDescent="0.25">
      <c r="M523">
        <v>43022071</v>
      </c>
      <c r="N523" s="91">
        <v>44593</v>
      </c>
      <c r="O523" s="183">
        <f t="shared" si="24"/>
        <v>17.133333333333333</v>
      </c>
      <c r="P523">
        <f t="shared" si="25"/>
        <v>1</v>
      </c>
      <c r="Q523">
        <f t="shared" si="26"/>
        <v>1</v>
      </c>
    </row>
    <row r="524" spans="13:17" x14ac:dyDescent="0.25">
      <c r="M524">
        <v>24288760</v>
      </c>
      <c r="N524" s="91">
        <v>44593</v>
      </c>
      <c r="O524" s="183">
        <f t="shared" si="24"/>
        <v>17.133333333333333</v>
      </c>
      <c r="P524">
        <f t="shared" si="25"/>
        <v>1</v>
      </c>
      <c r="Q524">
        <f t="shared" si="26"/>
        <v>1</v>
      </c>
    </row>
    <row r="525" spans="13:17" x14ac:dyDescent="0.25">
      <c r="M525">
        <v>66107506</v>
      </c>
      <c r="N525" s="91">
        <v>44593</v>
      </c>
      <c r="O525" s="183">
        <f t="shared" si="24"/>
        <v>17.133333333333333</v>
      </c>
      <c r="P525">
        <f t="shared" si="25"/>
        <v>1</v>
      </c>
      <c r="Q525">
        <f t="shared" si="26"/>
        <v>1</v>
      </c>
    </row>
    <row r="526" spans="13:17" x14ac:dyDescent="0.25">
      <c r="M526">
        <v>52596000</v>
      </c>
      <c r="N526" s="91">
        <v>44593</v>
      </c>
      <c r="O526" s="183">
        <f t="shared" si="24"/>
        <v>17.133333333333333</v>
      </c>
      <c r="P526">
        <f t="shared" si="25"/>
        <v>1</v>
      </c>
      <c r="Q526">
        <f t="shared" si="26"/>
        <v>1</v>
      </c>
    </row>
    <row r="527" spans="13:17" x14ac:dyDescent="0.25">
      <c r="M527">
        <v>36275826</v>
      </c>
      <c r="N527" s="91">
        <v>44593</v>
      </c>
      <c r="O527" s="183">
        <f t="shared" si="24"/>
        <v>17.133333333333333</v>
      </c>
      <c r="P527">
        <f t="shared" si="25"/>
        <v>1</v>
      </c>
      <c r="Q527">
        <f t="shared" si="26"/>
        <v>1</v>
      </c>
    </row>
    <row r="528" spans="13:17" x14ac:dyDescent="0.25">
      <c r="M528">
        <v>59383761</v>
      </c>
      <c r="N528" s="91">
        <v>44593</v>
      </c>
      <c r="O528" s="183">
        <f t="shared" si="24"/>
        <v>17.133333333333333</v>
      </c>
      <c r="P528">
        <f t="shared" si="25"/>
        <v>1</v>
      </c>
      <c r="Q528">
        <f t="shared" si="26"/>
        <v>1</v>
      </c>
    </row>
    <row r="529" spans="13:17" x14ac:dyDescent="0.25">
      <c r="M529">
        <v>40309369</v>
      </c>
      <c r="N529" s="91">
        <v>44593</v>
      </c>
      <c r="O529" s="183">
        <f t="shared" si="24"/>
        <v>17.133333333333333</v>
      </c>
      <c r="P529">
        <f t="shared" si="25"/>
        <v>1</v>
      </c>
      <c r="Q529">
        <f t="shared" si="26"/>
        <v>1</v>
      </c>
    </row>
    <row r="530" spans="13:17" x14ac:dyDescent="0.25">
      <c r="M530">
        <v>36712207</v>
      </c>
      <c r="N530" s="91">
        <v>44593</v>
      </c>
      <c r="O530" s="183">
        <f t="shared" si="24"/>
        <v>17.133333333333333</v>
      </c>
      <c r="P530">
        <f t="shared" si="25"/>
        <v>1</v>
      </c>
      <c r="Q530">
        <f t="shared" si="26"/>
        <v>1</v>
      </c>
    </row>
    <row r="531" spans="13:17" x14ac:dyDescent="0.25">
      <c r="M531">
        <v>43538037</v>
      </c>
      <c r="N531" s="91">
        <v>44593</v>
      </c>
      <c r="O531" s="183">
        <f t="shared" si="24"/>
        <v>17.133333333333333</v>
      </c>
      <c r="P531">
        <f t="shared" si="25"/>
        <v>1</v>
      </c>
      <c r="Q531">
        <f t="shared" si="26"/>
        <v>1</v>
      </c>
    </row>
    <row r="532" spans="13:17" x14ac:dyDescent="0.25">
      <c r="M532">
        <v>64092944</v>
      </c>
      <c r="N532" s="91">
        <v>44593</v>
      </c>
      <c r="O532" s="183">
        <f t="shared" si="24"/>
        <v>17.133333333333333</v>
      </c>
      <c r="P532">
        <f t="shared" si="25"/>
        <v>1</v>
      </c>
      <c r="Q532">
        <f t="shared" si="26"/>
        <v>1</v>
      </c>
    </row>
    <row r="533" spans="13:17" x14ac:dyDescent="0.25">
      <c r="M533">
        <v>44827049</v>
      </c>
      <c r="N533" s="91">
        <v>44593</v>
      </c>
      <c r="O533" s="183">
        <f t="shared" si="24"/>
        <v>17.133333333333333</v>
      </c>
      <c r="P533">
        <f t="shared" si="25"/>
        <v>1</v>
      </c>
      <c r="Q533">
        <f t="shared" si="26"/>
        <v>1</v>
      </c>
    </row>
    <row r="534" spans="13:17" x14ac:dyDescent="0.25">
      <c r="M534">
        <v>8896360</v>
      </c>
      <c r="N534" s="91">
        <v>44593</v>
      </c>
      <c r="O534" s="183">
        <f t="shared" si="24"/>
        <v>17.133333333333333</v>
      </c>
      <c r="P534">
        <f t="shared" si="25"/>
        <v>1</v>
      </c>
      <c r="Q534">
        <f t="shared" si="26"/>
        <v>1</v>
      </c>
    </row>
    <row r="535" spans="13:17" x14ac:dyDescent="0.25">
      <c r="M535">
        <v>31860967</v>
      </c>
      <c r="N535" s="91">
        <v>44593</v>
      </c>
      <c r="O535" s="183">
        <f t="shared" si="24"/>
        <v>17.133333333333333</v>
      </c>
      <c r="P535">
        <f t="shared" si="25"/>
        <v>1</v>
      </c>
      <c r="Q535">
        <f t="shared" si="26"/>
        <v>1</v>
      </c>
    </row>
    <row r="536" spans="13:17" x14ac:dyDescent="0.25">
      <c r="M536">
        <v>66213969</v>
      </c>
      <c r="N536" s="91">
        <v>44593</v>
      </c>
      <c r="O536" s="183">
        <f t="shared" si="24"/>
        <v>17.133333333333333</v>
      </c>
      <c r="P536">
        <f t="shared" si="25"/>
        <v>1</v>
      </c>
      <c r="Q536">
        <f t="shared" si="26"/>
        <v>1</v>
      </c>
    </row>
    <row r="537" spans="13:17" x14ac:dyDescent="0.25">
      <c r="M537">
        <v>52551004</v>
      </c>
      <c r="N537" s="91">
        <v>44593</v>
      </c>
      <c r="O537" s="183">
        <f t="shared" si="24"/>
        <v>17.133333333333333</v>
      </c>
      <c r="P537">
        <f t="shared" si="25"/>
        <v>1</v>
      </c>
      <c r="Q537">
        <f t="shared" si="26"/>
        <v>1</v>
      </c>
    </row>
    <row r="538" spans="13:17" x14ac:dyDescent="0.25">
      <c r="M538">
        <v>6122056</v>
      </c>
      <c r="N538" s="91">
        <v>44593</v>
      </c>
      <c r="O538" s="183">
        <f t="shared" si="24"/>
        <v>17.133333333333333</v>
      </c>
      <c r="P538">
        <f t="shared" si="25"/>
        <v>1</v>
      </c>
      <c r="Q538">
        <f t="shared" si="26"/>
        <v>1</v>
      </c>
    </row>
    <row r="539" spans="13:17" x14ac:dyDescent="0.25">
      <c r="M539">
        <v>39467042</v>
      </c>
      <c r="N539" s="91">
        <v>44593</v>
      </c>
      <c r="O539" s="183">
        <f t="shared" si="24"/>
        <v>17.133333333333333</v>
      </c>
      <c r="P539">
        <f t="shared" si="25"/>
        <v>1</v>
      </c>
      <c r="Q539">
        <f t="shared" si="26"/>
        <v>1</v>
      </c>
    </row>
    <row r="540" spans="13:17" x14ac:dyDescent="0.25">
      <c r="M540">
        <v>36712177</v>
      </c>
      <c r="N540" s="91">
        <v>44593</v>
      </c>
      <c r="O540" s="183">
        <f t="shared" si="24"/>
        <v>17.133333333333333</v>
      </c>
      <c r="P540">
        <f t="shared" si="25"/>
        <v>1</v>
      </c>
      <c r="Q540">
        <f t="shared" si="26"/>
        <v>1</v>
      </c>
    </row>
    <row r="541" spans="13:17" x14ac:dyDescent="0.25">
      <c r="M541">
        <v>16153088</v>
      </c>
      <c r="N541" s="91">
        <v>44593</v>
      </c>
      <c r="O541" s="183">
        <f t="shared" si="24"/>
        <v>17.133333333333333</v>
      </c>
      <c r="P541">
        <f t="shared" si="25"/>
        <v>1</v>
      </c>
      <c r="Q541">
        <f t="shared" si="26"/>
        <v>1</v>
      </c>
    </row>
    <row r="542" spans="13:17" x14ac:dyDescent="0.25">
      <c r="M542">
        <v>1954933</v>
      </c>
      <c r="N542" s="91">
        <v>44594</v>
      </c>
      <c r="O542" s="183">
        <f t="shared" si="24"/>
        <v>17.100000000000001</v>
      </c>
      <c r="P542">
        <f t="shared" si="25"/>
        <v>1</v>
      </c>
      <c r="Q542">
        <f t="shared" si="26"/>
        <v>1</v>
      </c>
    </row>
    <row r="543" spans="13:17" x14ac:dyDescent="0.25">
      <c r="M543">
        <v>66272549</v>
      </c>
      <c r="N543" s="91">
        <v>44596</v>
      </c>
      <c r="O543" s="183">
        <f t="shared" si="24"/>
        <v>17.033333333333335</v>
      </c>
      <c r="P543">
        <f t="shared" si="25"/>
        <v>1</v>
      </c>
      <c r="Q543">
        <f t="shared" si="26"/>
        <v>1</v>
      </c>
    </row>
    <row r="544" spans="13:17" x14ac:dyDescent="0.25">
      <c r="M544">
        <v>66306932</v>
      </c>
      <c r="N544" s="91">
        <v>44600</v>
      </c>
      <c r="O544" s="183">
        <f t="shared" si="24"/>
        <v>16.899999999999999</v>
      </c>
      <c r="P544">
        <f t="shared" si="25"/>
        <v>1</v>
      </c>
      <c r="Q544">
        <f t="shared" si="26"/>
        <v>1</v>
      </c>
    </row>
    <row r="545" spans="13:17" x14ac:dyDescent="0.25">
      <c r="M545">
        <v>66405560</v>
      </c>
      <c r="N545" s="91">
        <v>44601</v>
      </c>
      <c r="O545" s="183">
        <f t="shared" si="24"/>
        <v>16.866666666666667</v>
      </c>
      <c r="P545">
        <f t="shared" si="25"/>
        <v>1</v>
      </c>
      <c r="Q545">
        <f t="shared" si="26"/>
        <v>1</v>
      </c>
    </row>
    <row r="546" spans="13:17" x14ac:dyDescent="0.25">
      <c r="M546">
        <v>66445705</v>
      </c>
      <c r="N546" s="91">
        <v>44602</v>
      </c>
      <c r="O546" s="183">
        <f t="shared" si="24"/>
        <v>16.833333333333332</v>
      </c>
      <c r="P546">
        <f t="shared" si="25"/>
        <v>1</v>
      </c>
      <c r="Q546">
        <f t="shared" si="26"/>
        <v>1</v>
      </c>
    </row>
    <row r="547" spans="13:17" x14ac:dyDescent="0.25">
      <c r="M547">
        <v>66445706</v>
      </c>
      <c r="N547" s="91">
        <v>44602</v>
      </c>
      <c r="O547" s="183">
        <f t="shared" si="24"/>
        <v>16.833333333333332</v>
      </c>
      <c r="P547">
        <f t="shared" si="25"/>
        <v>1</v>
      </c>
      <c r="Q547">
        <f t="shared" si="26"/>
        <v>1</v>
      </c>
    </row>
    <row r="548" spans="13:17" x14ac:dyDescent="0.25">
      <c r="M548">
        <v>66445724</v>
      </c>
      <c r="N548" s="91">
        <v>44602</v>
      </c>
      <c r="O548" s="183">
        <f t="shared" si="24"/>
        <v>16.833333333333332</v>
      </c>
      <c r="P548">
        <f t="shared" si="25"/>
        <v>1</v>
      </c>
      <c r="Q548">
        <f t="shared" si="26"/>
        <v>1</v>
      </c>
    </row>
    <row r="549" spans="13:17" x14ac:dyDescent="0.25">
      <c r="M549">
        <v>66445712</v>
      </c>
      <c r="N549" s="91">
        <v>44603</v>
      </c>
      <c r="O549" s="183">
        <f t="shared" si="24"/>
        <v>16.8</v>
      </c>
      <c r="P549">
        <f t="shared" si="25"/>
        <v>1</v>
      </c>
      <c r="Q549">
        <f t="shared" si="26"/>
        <v>1</v>
      </c>
    </row>
    <row r="550" spans="13:17" x14ac:dyDescent="0.25">
      <c r="M550">
        <v>15244888</v>
      </c>
      <c r="N550" s="91">
        <v>44603</v>
      </c>
      <c r="O550" s="183">
        <f t="shared" si="24"/>
        <v>16.8</v>
      </c>
      <c r="P550">
        <f t="shared" si="25"/>
        <v>1</v>
      </c>
      <c r="Q550">
        <f t="shared" si="26"/>
        <v>1</v>
      </c>
    </row>
    <row r="551" spans="13:17" x14ac:dyDescent="0.25">
      <c r="M551">
        <v>66445713</v>
      </c>
      <c r="N551" s="91">
        <v>44603</v>
      </c>
      <c r="O551" s="183">
        <f t="shared" si="24"/>
        <v>16.8</v>
      </c>
      <c r="P551">
        <f t="shared" si="25"/>
        <v>1</v>
      </c>
      <c r="Q551">
        <f t="shared" si="26"/>
        <v>1</v>
      </c>
    </row>
    <row r="552" spans="13:17" x14ac:dyDescent="0.25">
      <c r="M552">
        <v>22092392</v>
      </c>
      <c r="N552" s="91">
        <v>44607</v>
      </c>
      <c r="O552" s="183">
        <f t="shared" si="24"/>
        <v>16.666666666666668</v>
      </c>
      <c r="P552">
        <f t="shared" si="25"/>
        <v>1</v>
      </c>
      <c r="Q552">
        <f t="shared" si="26"/>
        <v>1</v>
      </c>
    </row>
    <row r="553" spans="13:17" x14ac:dyDescent="0.25">
      <c r="M553">
        <v>66529651</v>
      </c>
      <c r="N553" s="91">
        <v>44607</v>
      </c>
      <c r="O553" s="183">
        <f t="shared" si="24"/>
        <v>16.666666666666668</v>
      </c>
      <c r="P553">
        <f t="shared" si="25"/>
        <v>1</v>
      </c>
      <c r="Q553">
        <f t="shared" si="26"/>
        <v>1</v>
      </c>
    </row>
    <row r="554" spans="13:17" x14ac:dyDescent="0.25">
      <c r="M554">
        <v>41450846</v>
      </c>
      <c r="N554" s="91">
        <v>44608</v>
      </c>
      <c r="O554" s="183">
        <f t="shared" si="24"/>
        <v>16.633333333333333</v>
      </c>
      <c r="P554">
        <f t="shared" si="25"/>
        <v>1</v>
      </c>
      <c r="Q554">
        <f t="shared" si="26"/>
        <v>1</v>
      </c>
    </row>
    <row r="555" spans="13:17" x14ac:dyDescent="0.25">
      <c r="M555">
        <v>23521809</v>
      </c>
      <c r="N555" s="91">
        <v>44608</v>
      </c>
      <c r="O555" s="183">
        <f t="shared" si="24"/>
        <v>16.633333333333333</v>
      </c>
      <c r="P555">
        <f t="shared" si="25"/>
        <v>1</v>
      </c>
      <c r="Q555">
        <f t="shared" si="26"/>
        <v>1</v>
      </c>
    </row>
    <row r="556" spans="13:17" x14ac:dyDescent="0.25">
      <c r="M556">
        <v>9439957</v>
      </c>
      <c r="N556" s="91">
        <v>44608</v>
      </c>
      <c r="O556" s="183">
        <f t="shared" si="24"/>
        <v>16.633333333333333</v>
      </c>
      <c r="P556">
        <f t="shared" si="25"/>
        <v>1</v>
      </c>
      <c r="Q556">
        <f t="shared" si="26"/>
        <v>1</v>
      </c>
    </row>
    <row r="557" spans="13:17" x14ac:dyDescent="0.25">
      <c r="M557">
        <v>60471518</v>
      </c>
      <c r="N557" s="91">
        <v>44608</v>
      </c>
      <c r="O557" s="183">
        <f t="shared" si="24"/>
        <v>16.633333333333333</v>
      </c>
      <c r="P557">
        <f t="shared" si="25"/>
        <v>1</v>
      </c>
      <c r="Q557">
        <f t="shared" si="26"/>
        <v>1</v>
      </c>
    </row>
    <row r="558" spans="13:17" x14ac:dyDescent="0.25">
      <c r="M558">
        <v>58277101</v>
      </c>
      <c r="N558" s="91">
        <v>44608</v>
      </c>
      <c r="O558" s="183">
        <f t="shared" si="24"/>
        <v>16.633333333333333</v>
      </c>
      <c r="P558">
        <f t="shared" si="25"/>
        <v>1</v>
      </c>
      <c r="Q558">
        <f t="shared" si="26"/>
        <v>1</v>
      </c>
    </row>
    <row r="559" spans="13:17" x14ac:dyDescent="0.25">
      <c r="M559">
        <v>66616388</v>
      </c>
      <c r="N559" s="91">
        <v>44608</v>
      </c>
      <c r="O559" s="183">
        <f t="shared" si="24"/>
        <v>16.633333333333333</v>
      </c>
      <c r="P559">
        <f t="shared" si="25"/>
        <v>1</v>
      </c>
      <c r="Q559">
        <f t="shared" si="26"/>
        <v>1</v>
      </c>
    </row>
    <row r="560" spans="13:17" x14ac:dyDescent="0.25">
      <c r="M560">
        <v>48371516</v>
      </c>
      <c r="N560" s="91">
        <v>44608</v>
      </c>
      <c r="O560" s="183">
        <f t="shared" si="24"/>
        <v>16.633333333333333</v>
      </c>
      <c r="P560">
        <f t="shared" si="25"/>
        <v>1</v>
      </c>
      <c r="Q560">
        <f t="shared" si="26"/>
        <v>1</v>
      </c>
    </row>
    <row r="561" spans="13:17" x14ac:dyDescent="0.25">
      <c r="M561">
        <v>22108237</v>
      </c>
      <c r="N561" s="91">
        <v>44608</v>
      </c>
      <c r="O561" s="183">
        <f t="shared" si="24"/>
        <v>16.633333333333333</v>
      </c>
      <c r="P561">
        <f t="shared" si="25"/>
        <v>1</v>
      </c>
      <c r="Q561">
        <f t="shared" si="26"/>
        <v>1</v>
      </c>
    </row>
    <row r="562" spans="13:17" x14ac:dyDescent="0.25">
      <c r="M562">
        <v>65113516</v>
      </c>
      <c r="N562" s="91">
        <v>44608</v>
      </c>
      <c r="O562" s="183">
        <f t="shared" si="24"/>
        <v>16.633333333333333</v>
      </c>
      <c r="P562">
        <f t="shared" si="25"/>
        <v>1</v>
      </c>
      <c r="Q562">
        <f t="shared" si="26"/>
        <v>1</v>
      </c>
    </row>
    <row r="563" spans="13:17" x14ac:dyDescent="0.25">
      <c r="M563">
        <v>19981267</v>
      </c>
      <c r="N563" s="91">
        <v>44608</v>
      </c>
      <c r="O563" s="183">
        <f t="shared" si="24"/>
        <v>16.633333333333333</v>
      </c>
      <c r="P563">
        <f t="shared" si="25"/>
        <v>1</v>
      </c>
      <c r="Q563">
        <f t="shared" si="26"/>
        <v>1</v>
      </c>
    </row>
    <row r="564" spans="13:17" x14ac:dyDescent="0.25">
      <c r="M564">
        <v>37599468</v>
      </c>
      <c r="N564" s="91">
        <v>44608</v>
      </c>
      <c r="O564" s="183">
        <f t="shared" si="24"/>
        <v>16.633333333333333</v>
      </c>
      <c r="P564">
        <f t="shared" si="25"/>
        <v>1</v>
      </c>
      <c r="Q564">
        <f t="shared" si="26"/>
        <v>1</v>
      </c>
    </row>
    <row r="565" spans="13:17" x14ac:dyDescent="0.25">
      <c r="M565">
        <v>56180915</v>
      </c>
      <c r="N565" s="91">
        <v>44608</v>
      </c>
      <c r="O565" s="183">
        <f t="shared" si="24"/>
        <v>16.633333333333333</v>
      </c>
      <c r="P565">
        <f t="shared" si="25"/>
        <v>1</v>
      </c>
      <c r="Q565">
        <f t="shared" si="26"/>
        <v>1</v>
      </c>
    </row>
    <row r="566" spans="13:17" x14ac:dyDescent="0.25">
      <c r="M566">
        <v>66660928</v>
      </c>
      <c r="N566" s="91">
        <v>44610</v>
      </c>
      <c r="O566" s="183">
        <f t="shared" si="24"/>
        <v>16.566666666666666</v>
      </c>
      <c r="P566">
        <f t="shared" si="25"/>
        <v>1</v>
      </c>
      <c r="Q566">
        <f t="shared" si="26"/>
        <v>1</v>
      </c>
    </row>
    <row r="567" spans="13:17" x14ac:dyDescent="0.25">
      <c r="M567">
        <v>66797555</v>
      </c>
      <c r="N567" s="91">
        <v>44614</v>
      </c>
      <c r="O567" s="183">
        <f t="shared" si="24"/>
        <v>16.433333333333334</v>
      </c>
      <c r="P567">
        <f t="shared" si="25"/>
        <v>1</v>
      </c>
      <c r="Q567">
        <f t="shared" si="26"/>
        <v>1</v>
      </c>
    </row>
    <row r="568" spans="13:17" x14ac:dyDescent="0.25">
      <c r="M568">
        <v>66797557</v>
      </c>
      <c r="N568" s="91">
        <v>44614</v>
      </c>
      <c r="O568" s="183">
        <f t="shared" si="24"/>
        <v>16.433333333333334</v>
      </c>
      <c r="P568">
        <f t="shared" si="25"/>
        <v>1</v>
      </c>
      <c r="Q568">
        <f t="shared" si="26"/>
        <v>1</v>
      </c>
    </row>
    <row r="569" spans="13:17" x14ac:dyDescent="0.25">
      <c r="M569">
        <v>66837122</v>
      </c>
      <c r="N569" s="91">
        <v>44615</v>
      </c>
      <c r="O569" s="183">
        <f t="shared" si="24"/>
        <v>16.399999999999999</v>
      </c>
      <c r="P569">
        <f t="shared" si="25"/>
        <v>1</v>
      </c>
      <c r="Q569">
        <f t="shared" si="26"/>
        <v>1</v>
      </c>
    </row>
    <row r="570" spans="13:17" x14ac:dyDescent="0.25">
      <c r="M570">
        <v>66837073</v>
      </c>
      <c r="N570" s="91">
        <v>44615</v>
      </c>
      <c r="O570" s="183">
        <f t="shared" si="24"/>
        <v>16.399999999999999</v>
      </c>
      <c r="P570">
        <f t="shared" si="25"/>
        <v>1</v>
      </c>
      <c r="Q570">
        <f t="shared" si="26"/>
        <v>1</v>
      </c>
    </row>
    <row r="571" spans="13:17" x14ac:dyDescent="0.25">
      <c r="M571">
        <v>66837134</v>
      </c>
      <c r="N571" s="91">
        <v>44615</v>
      </c>
      <c r="O571" s="183">
        <f t="shared" si="24"/>
        <v>16.399999999999999</v>
      </c>
      <c r="P571">
        <f t="shared" si="25"/>
        <v>1</v>
      </c>
      <c r="Q571">
        <f t="shared" si="26"/>
        <v>1</v>
      </c>
    </row>
    <row r="572" spans="13:17" x14ac:dyDescent="0.25">
      <c r="M572">
        <v>66837086</v>
      </c>
      <c r="N572" s="91">
        <v>44615</v>
      </c>
      <c r="O572" s="183">
        <f t="shared" si="24"/>
        <v>16.399999999999999</v>
      </c>
      <c r="P572">
        <f t="shared" si="25"/>
        <v>1</v>
      </c>
      <c r="Q572">
        <f t="shared" si="26"/>
        <v>1</v>
      </c>
    </row>
    <row r="573" spans="13:17" x14ac:dyDescent="0.25">
      <c r="M573">
        <v>14960773</v>
      </c>
      <c r="N573" s="91">
        <v>44615</v>
      </c>
      <c r="O573" s="183">
        <f t="shared" si="24"/>
        <v>16.399999999999999</v>
      </c>
      <c r="P573">
        <f t="shared" si="25"/>
        <v>1</v>
      </c>
      <c r="Q573">
        <f t="shared" si="26"/>
        <v>1</v>
      </c>
    </row>
    <row r="574" spans="13:17" x14ac:dyDescent="0.25">
      <c r="M574">
        <v>66837088</v>
      </c>
      <c r="N574" s="91">
        <v>44615</v>
      </c>
      <c r="O574" s="183">
        <f t="shared" si="24"/>
        <v>16.399999999999999</v>
      </c>
      <c r="P574">
        <f t="shared" si="25"/>
        <v>1</v>
      </c>
      <c r="Q574">
        <f t="shared" si="26"/>
        <v>1</v>
      </c>
    </row>
    <row r="575" spans="13:17" x14ac:dyDescent="0.25">
      <c r="M575">
        <v>66837065</v>
      </c>
      <c r="N575" s="91">
        <v>44615</v>
      </c>
      <c r="O575" s="183">
        <f t="shared" si="24"/>
        <v>16.399999999999999</v>
      </c>
      <c r="P575">
        <f t="shared" si="25"/>
        <v>1</v>
      </c>
      <c r="Q575">
        <f t="shared" si="26"/>
        <v>1</v>
      </c>
    </row>
    <row r="576" spans="13:17" x14ac:dyDescent="0.25">
      <c r="M576">
        <v>66837132</v>
      </c>
      <c r="N576" s="91">
        <v>44615</v>
      </c>
      <c r="O576" s="183">
        <f t="shared" si="24"/>
        <v>16.399999999999999</v>
      </c>
      <c r="P576">
        <f t="shared" si="25"/>
        <v>1</v>
      </c>
      <c r="Q576">
        <f t="shared" si="26"/>
        <v>1</v>
      </c>
    </row>
    <row r="577" spans="13:17" x14ac:dyDescent="0.25">
      <c r="M577">
        <v>66837081</v>
      </c>
      <c r="N577" s="91">
        <v>44615</v>
      </c>
      <c r="O577" s="183">
        <f t="shared" si="24"/>
        <v>16.399999999999999</v>
      </c>
      <c r="P577">
        <f t="shared" si="25"/>
        <v>1</v>
      </c>
      <c r="Q577">
        <f t="shared" si="26"/>
        <v>1</v>
      </c>
    </row>
    <row r="578" spans="13:17" x14ac:dyDescent="0.25">
      <c r="M578">
        <v>66837133</v>
      </c>
      <c r="N578" s="91">
        <v>44615</v>
      </c>
      <c r="O578" s="183">
        <f t="shared" si="24"/>
        <v>16.399999999999999</v>
      </c>
      <c r="P578">
        <f t="shared" si="25"/>
        <v>1</v>
      </c>
      <c r="Q578">
        <f t="shared" si="26"/>
        <v>1</v>
      </c>
    </row>
    <row r="579" spans="13:17" x14ac:dyDescent="0.25">
      <c r="M579">
        <v>66837089</v>
      </c>
      <c r="N579" s="91">
        <v>44615</v>
      </c>
      <c r="O579" s="183">
        <f t="shared" si="24"/>
        <v>16.399999999999999</v>
      </c>
      <c r="P579">
        <f t="shared" si="25"/>
        <v>1</v>
      </c>
      <c r="Q579">
        <f t="shared" si="26"/>
        <v>1</v>
      </c>
    </row>
    <row r="580" spans="13:17" x14ac:dyDescent="0.25">
      <c r="M580">
        <v>66837123</v>
      </c>
      <c r="N580" s="91">
        <v>44615</v>
      </c>
      <c r="O580" s="183">
        <f t="shared" ref="O580:O643" si="27">($O$1-N580)/30</f>
        <v>16.399999999999999</v>
      </c>
      <c r="P580">
        <f t="shared" ref="P580:P643" si="28">IF(O580&gt;=$P$1,1,0)</f>
        <v>1</v>
      </c>
      <c r="Q580">
        <f t="shared" ref="Q580:Q643" si="29">IF(N580&lt;=$Q$1, 1,0)</f>
        <v>1</v>
      </c>
    </row>
    <row r="581" spans="13:17" x14ac:dyDescent="0.25">
      <c r="M581">
        <v>66837113</v>
      </c>
      <c r="N581" s="91">
        <v>44615</v>
      </c>
      <c r="O581" s="183">
        <f t="shared" si="27"/>
        <v>16.399999999999999</v>
      </c>
      <c r="P581">
        <f t="shared" si="28"/>
        <v>1</v>
      </c>
      <c r="Q581">
        <f t="shared" si="29"/>
        <v>1</v>
      </c>
    </row>
    <row r="582" spans="13:17" x14ac:dyDescent="0.25">
      <c r="M582">
        <v>66837115</v>
      </c>
      <c r="N582" s="91">
        <v>44615</v>
      </c>
      <c r="O582" s="183">
        <f t="shared" si="27"/>
        <v>16.399999999999999</v>
      </c>
      <c r="P582">
        <f t="shared" si="28"/>
        <v>1</v>
      </c>
      <c r="Q582">
        <f t="shared" si="29"/>
        <v>1</v>
      </c>
    </row>
    <row r="583" spans="13:17" x14ac:dyDescent="0.25">
      <c r="M583">
        <v>66837083</v>
      </c>
      <c r="N583" s="91">
        <v>44615</v>
      </c>
      <c r="O583" s="183">
        <f t="shared" si="27"/>
        <v>16.399999999999999</v>
      </c>
      <c r="P583">
        <f t="shared" si="28"/>
        <v>1</v>
      </c>
      <c r="Q583">
        <f t="shared" si="29"/>
        <v>1</v>
      </c>
    </row>
    <row r="584" spans="13:17" x14ac:dyDescent="0.25">
      <c r="M584">
        <v>67076272</v>
      </c>
      <c r="N584" s="91">
        <v>44619</v>
      </c>
      <c r="O584" s="183">
        <f t="shared" si="27"/>
        <v>16.266666666666666</v>
      </c>
      <c r="P584">
        <f t="shared" si="28"/>
        <v>1</v>
      </c>
      <c r="Q584">
        <f t="shared" si="29"/>
        <v>1</v>
      </c>
    </row>
    <row r="585" spans="13:17" x14ac:dyDescent="0.25">
      <c r="M585">
        <v>28979628</v>
      </c>
      <c r="N585" s="91">
        <v>44620</v>
      </c>
      <c r="O585" s="183">
        <f t="shared" si="27"/>
        <v>16.233333333333334</v>
      </c>
      <c r="P585">
        <f t="shared" si="28"/>
        <v>1</v>
      </c>
      <c r="Q585">
        <f t="shared" si="29"/>
        <v>1</v>
      </c>
    </row>
    <row r="586" spans="13:17" x14ac:dyDescent="0.25">
      <c r="M586">
        <v>27454152</v>
      </c>
      <c r="N586" s="91">
        <v>44620</v>
      </c>
      <c r="O586" s="183">
        <f t="shared" si="27"/>
        <v>16.233333333333334</v>
      </c>
      <c r="P586">
        <f t="shared" si="28"/>
        <v>1</v>
      </c>
      <c r="Q586">
        <f t="shared" si="29"/>
        <v>1</v>
      </c>
    </row>
    <row r="587" spans="13:17" x14ac:dyDescent="0.25">
      <c r="M587">
        <v>21360023</v>
      </c>
      <c r="N587" s="91">
        <v>44620</v>
      </c>
      <c r="O587" s="183">
        <f t="shared" si="27"/>
        <v>16.233333333333334</v>
      </c>
      <c r="P587">
        <f t="shared" si="28"/>
        <v>1</v>
      </c>
      <c r="Q587">
        <f t="shared" si="29"/>
        <v>1</v>
      </c>
    </row>
    <row r="588" spans="13:17" x14ac:dyDescent="0.25">
      <c r="M588">
        <v>49061179</v>
      </c>
      <c r="N588" s="91">
        <v>44621</v>
      </c>
      <c r="O588" s="183">
        <f t="shared" si="27"/>
        <v>16.2</v>
      </c>
      <c r="P588">
        <f t="shared" si="28"/>
        <v>1</v>
      </c>
      <c r="Q588">
        <f t="shared" si="29"/>
        <v>1</v>
      </c>
    </row>
    <row r="589" spans="13:17" x14ac:dyDescent="0.25">
      <c r="M589">
        <v>30120035</v>
      </c>
      <c r="N589" s="91">
        <v>44621</v>
      </c>
      <c r="O589" s="183">
        <f t="shared" si="27"/>
        <v>16.2</v>
      </c>
      <c r="P589">
        <f t="shared" si="28"/>
        <v>1</v>
      </c>
      <c r="Q589">
        <f t="shared" si="29"/>
        <v>1</v>
      </c>
    </row>
    <row r="590" spans="13:17" x14ac:dyDescent="0.25">
      <c r="M590">
        <v>39467031</v>
      </c>
      <c r="N590" s="91">
        <v>44621</v>
      </c>
      <c r="O590" s="183">
        <f t="shared" si="27"/>
        <v>16.2</v>
      </c>
      <c r="P590">
        <f t="shared" si="28"/>
        <v>1</v>
      </c>
      <c r="Q590">
        <f t="shared" si="29"/>
        <v>1</v>
      </c>
    </row>
    <row r="591" spans="13:17" x14ac:dyDescent="0.25">
      <c r="M591">
        <v>64479385</v>
      </c>
      <c r="N591" s="91">
        <v>44621</v>
      </c>
      <c r="O591" s="183">
        <f t="shared" si="27"/>
        <v>16.2</v>
      </c>
      <c r="P591">
        <f t="shared" si="28"/>
        <v>1</v>
      </c>
      <c r="Q591">
        <f t="shared" si="29"/>
        <v>1</v>
      </c>
    </row>
    <row r="592" spans="13:17" x14ac:dyDescent="0.25">
      <c r="M592">
        <v>67112074</v>
      </c>
      <c r="N592" s="91">
        <v>44623</v>
      </c>
      <c r="O592" s="183">
        <f t="shared" si="27"/>
        <v>16.133333333333333</v>
      </c>
      <c r="P592">
        <f t="shared" si="28"/>
        <v>1</v>
      </c>
      <c r="Q592">
        <f t="shared" si="29"/>
        <v>1</v>
      </c>
    </row>
    <row r="593" spans="13:17" x14ac:dyDescent="0.25">
      <c r="M593">
        <v>67455413</v>
      </c>
      <c r="N593" s="91">
        <v>44634</v>
      </c>
      <c r="O593" s="183">
        <f t="shared" si="27"/>
        <v>15.766666666666667</v>
      </c>
      <c r="P593">
        <f t="shared" si="28"/>
        <v>1</v>
      </c>
      <c r="Q593">
        <f t="shared" si="29"/>
        <v>1</v>
      </c>
    </row>
    <row r="594" spans="13:17" x14ac:dyDescent="0.25">
      <c r="M594">
        <v>16764770</v>
      </c>
      <c r="N594" s="91">
        <v>44634</v>
      </c>
      <c r="O594" s="183">
        <f t="shared" si="27"/>
        <v>15.766666666666667</v>
      </c>
      <c r="P594">
        <f t="shared" si="28"/>
        <v>1</v>
      </c>
      <c r="Q594">
        <f t="shared" si="29"/>
        <v>1</v>
      </c>
    </row>
    <row r="595" spans="13:17" x14ac:dyDescent="0.25">
      <c r="M595">
        <v>67455414</v>
      </c>
      <c r="N595" s="91">
        <v>44634</v>
      </c>
      <c r="O595" s="183">
        <f t="shared" si="27"/>
        <v>15.766666666666667</v>
      </c>
      <c r="P595">
        <f t="shared" si="28"/>
        <v>1</v>
      </c>
      <c r="Q595">
        <f t="shared" si="29"/>
        <v>1</v>
      </c>
    </row>
    <row r="596" spans="13:17" x14ac:dyDescent="0.25">
      <c r="M596">
        <v>8988685</v>
      </c>
      <c r="N596" s="91">
        <v>44635</v>
      </c>
      <c r="O596" s="183">
        <f t="shared" si="27"/>
        <v>15.733333333333333</v>
      </c>
      <c r="P596">
        <f t="shared" si="28"/>
        <v>1</v>
      </c>
      <c r="Q596">
        <f t="shared" si="29"/>
        <v>1</v>
      </c>
    </row>
    <row r="597" spans="13:17" x14ac:dyDescent="0.25">
      <c r="M597">
        <v>29222748</v>
      </c>
      <c r="N597" s="91">
        <v>44636</v>
      </c>
      <c r="O597" s="183">
        <f t="shared" si="27"/>
        <v>15.7</v>
      </c>
      <c r="P597">
        <f t="shared" si="28"/>
        <v>1</v>
      </c>
      <c r="Q597">
        <f t="shared" si="29"/>
        <v>1</v>
      </c>
    </row>
    <row r="598" spans="13:17" x14ac:dyDescent="0.25">
      <c r="M598">
        <v>67540029</v>
      </c>
      <c r="N598" s="91">
        <v>44636</v>
      </c>
      <c r="O598" s="183">
        <f t="shared" si="27"/>
        <v>15.7</v>
      </c>
      <c r="P598">
        <f t="shared" si="28"/>
        <v>1</v>
      </c>
      <c r="Q598">
        <f t="shared" si="29"/>
        <v>1</v>
      </c>
    </row>
    <row r="599" spans="13:17" x14ac:dyDescent="0.25">
      <c r="M599">
        <v>67585111</v>
      </c>
      <c r="N599" s="91">
        <v>44636</v>
      </c>
      <c r="O599" s="183">
        <f t="shared" si="27"/>
        <v>15.7</v>
      </c>
      <c r="P599">
        <f t="shared" si="28"/>
        <v>1</v>
      </c>
      <c r="Q599">
        <f t="shared" si="29"/>
        <v>1</v>
      </c>
    </row>
    <row r="600" spans="13:17" x14ac:dyDescent="0.25">
      <c r="M600">
        <v>46279465</v>
      </c>
      <c r="N600" s="91">
        <v>44636</v>
      </c>
      <c r="O600" s="183">
        <f t="shared" si="27"/>
        <v>15.7</v>
      </c>
      <c r="P600">
        <f t="shared" si="28"/>
        <v>1</v>
      </c>
      <c r="Q600">
        <f t="shared" si="29"/>
        <v>1</v>
      </c>
    </row>
    <row r="601" spans="13:17" x14ac:dyDescent="0.25">
      <c r="M601">
        <v>67585112</v>
      </c>
      <c r="N601" s="91">
        <v>44636</v>
      </c>
      <c r="O601" s="183">
        <f t="shared" si="27"/>
        <v>15.7</v>
      </c>
      <c r="P601">
        <f t="shared" si="28"/>
        <v>1</v>
      </c>
      <c r="Q601">
        <f t="shared" si="29"/>
        <v>1</v>
      </c>
    </row>
    <row r="602" spans="13:17" x14ac:dyDescent="0.25">
      <c r="M602">
        <v>67585130</v>
      </c>
      <c r="N602" s="91">
        <v>44638</v>
      </c>
      <c r="O602" s="183">
        <f t="shared" si="27"/>
        <v>15.633333333333333</v>
      </c>
      <c r="P602">
        <f t="shared" si="28"/>
        <v>1</v>
      </c>
      <c r="Q602">
        <f t="shared" si="29"/>
        <v>1</v>
      </c>
    </row>
    <row r="603" spans="13:17" x14ac:dyDescent="0.25">
      <c r="M603">
        <v>67585118</v>
      </c>
      <c r="N603" s="91">
        <v>44638</v>
      </c>
      <c r="O603" s="183">
        <f t="shared" si="27"/>
        <v>15.633333333333333</v>
      </c>
      <c r="P603">
        <f t="shared" si="28"/>
        <v>1</v>
      </c>
      <c r="Q603">
        <f t="shared" si="29"/>
        <v>1</v>
      </c>
    </row>
    <row r="604" spans="13:17" x14ac:dyDescent="0.25">
      <c r="M604">
        <v>13575735</v>
      </c>
      <c r="N604" s="91">
        <v>44643</v>
      </c>
      <c r="O604" s="183">
        <f t="shared" si="27"/>
        <v>15.466666666666667</v>
      </c>
      <c r="P604">
        <f t="shared" si="28"/>
        <v>1</v>
      </c>
      <c r="Q604">
        <f t="shared" si="29"/>
        <v>1</v>
      </c>
    </row>
    <row r="605" spans="13:17" x14ac:dyDescent="0.25">
      <c r="M605">
        <v>67737083</v>
      </c>
      <c r="N605" s="91">
        <v>44643</v>
      </c>
      <c r="O605" s="183">
        <f t="shared" si="27"/>
        <v>15.466666666666667</v>
      </c>
      <c r="P605">
        <f t="shared" si="28"/>
        <v>1</v>
      </c>
      <c r="Q605">
        <f t="shared" si="29"/>
        <v>1</v>
      </c>
    </row>
    <row r="606" spans="13:17" x14ac:dyDescent="0.25">
      <c r="M606">
        <v>67822147</v>
      </c>
      <c r="N606" s="91">
        <v>44645</v>
      </c>
      <c r="O606" s="183">
        <f t="shared" si="27"/>
        <v>15.4</v>
      </c>
      <c r="P606">
        <f t="shared" si="28"/>
        <v>1</v>
      </c>
      <c r="Q606">
        <f t="shared" si="29"/>
        <v>1</v>
      </c>
    </row>
    <row r="607" spans="13:17" x14ac:dyDescent="0.25">
      <c r="M607">
        <v>67867913</v>
      </c>
      <c r="N607" s="91">
        <v>44648</v>
      </c>
      <c r="O607" s="183">
        <f t="shared" si="27"/>
        <v>15.3</v>
      </c>
      <c r="P607">
        <f t="shared" si="28"/>
        <v>1</v>
      </c>
      <c r="Q607">
        <f t="shared" si="29"/>
        <v>1</v>
      </c>
    </row>
    <row r="608" spans="13:17" x14ac:dyDescent="0.25">
      <c r="M608">
        <v>67908621</v>
      </c>
      <c r="N608" s="91">
        <v>44648</v>
      </c>
      <c r="O608" s="183">
        <f t="shared" si="27"/>
        <v>15.3</v>
      </c>
      <c r="P608">
        <f t="shared" si="28"/>
        <v>1</v>
      </c>
      <c r="Q608">
        <f t="shared" si="29"/>
        <v>1</v>
      </c>
    </row>
    <row r="609" spans="13:17" x14ac:dyDescent="0.25">
      <c r="M609">
        <v>48831526</v>
      </c>
      <c r="N609" s="91">
        <v>44652</v>
      </c>
      <c r="O609" s="183">
        <f t="shared" si="27"/>
        <v>15.166666666666666</v>
      </c>
      <c r="P609">
        <f t="shared" si="28"/>
        <v>1</v>
      </c>
      <c r="Q609">
        <f t="shared" si="29"/>
        <v>1</v>
      </c>
    </row>
    <row r="610" spans="13:17" x14ac:dyDescent="0.25">
      <c r="M610">
        <v>13663026</v>
      </c>
      <c r="N610" s="91">
        <v>44652</v>
      </c>
      <c r="O610" s="183">
        <f t="shared" si="27"/>
        <v>15.166666666666666</v>
      </c>
      <c r="P610">
        <f t="shared" si="28"/>
        <v>1</v>
      </c>
      <c r="Q610">
        <f t="shared" si="29"/>
        <v>1</v>
      </c>
    </row>
    <row r="611" spans="13:17" x14ac:dyDescent="0.25">
      <c r="M611">
        <v>5043074</v>
      </c>
      <c r="N611" s="91">
        <v>44656</v>
      </c>
      <c r="O611" s="183">
        <f t="shared" si="27"/>
        <v>15.033333333333333</v>
      </c>
      <c r="P611">
        <f t="shared" si="28"/>
        <v>1</v>
      </c>
      <c r="Q611">
        <f t="shared" si="29"/>
        <v>1</v>
      </c>
    </row>
    <row r="612" spans="13:17" x14ac:dyDescent="0.25">
      <c r="M612">
        <v>68141063</v>
      </c>
      <c r="N612" s="91">
        <v>44656</v>
      </c>
      <c r="O612" s="183">
        <f t="shared" si="27"/>
        <v>15.033333333333333</v>
      </c>
      <c r="P612">
        <f t="shared" si="28"/>
        <v>1</v>
      </c>
      <c r="Q612">
        <f t="shared" si="29"/>
        <v>1</v>
      </c>
    </row>
    <row r="613" spans="13:17" x14ac:dyDescent="0.25">
      <c r="M613">
        <v>68252890</v>
      </c>
      <c r="N613" s="91">
        <v>44659</v>
      </c>
      <c r="O613" s="183">
        <f t="shared" si="27"/>
        <v>14.933333333333334</v>
      </c>
      <c r="P613">
        <f t="shared" si="28"/>
        <v>1</v>
      </c>
      <c r="Q613">
        <f t="shared" si="29"/>
        <v>1</v>
      </c>
    </row>
    <row r="614" spans="13:17" x14ac:dyDescent="0.25">
      <c r="M614">
        <v>68252891</v>
      </c>
      <c r="N614" s="91">
        <v>44659</v>
      </c>
      <c r="O614" s="183">
        <f t="shared" si="27"/>
        <v>14.933333333333334</v>
      </c>
      <c r="P614">
        <f t="shared" si="28"/>
        <v>1</v>
      </c>
      <c r="Q614">
        <f t="shared" si="29"/>
        <v>1</v>
      </c>
    </row>
    <row r="615" spans="13:17" x14ac:dyDescent="0.25">
      <c r="M615">
        <v>9449480</v>
      </c>
      <c r="N615" s="91">
        <v>44663</v>
      </c>
      <c r="O615" s="183">
        <f t="shared" si="27"/>
        <v>14.8</v>
      </c>
      <c r="P615">
        <f t="shared" si="28"/>
        <v>1</v>
      </c>
      <c r="Q615">
        <f t="shared" si="29"/>
        <v>1</v>
      </c>
    </row>
    <row r="616" spans="13:17" x14ac:dyDescent="0.25">
      <c r="M616">
        <v>68334911</v>
      </c>
      <c r="N616" s="91">
        <v>44663</v>
      </c>
      <c r="O616" s="183">
        <f t="shared" si="27"/>
        <v>14.8</v>
      </c>
      <c r="P616">
        <f t="shared" si="28"/>
        <v>1</v>
      </c>
      <c r="Q616">
        <f t="shared" si="29"/>
        <v>1</v>
      </c>
    </row>
    <row r="617" spans="13:17" x14ac:dyDescent="0.25">
      <c r="M617">
        <v>31514162</v>
      </c>
      <c r="N617" s="91">
        <v>44664</v>
      </c>
      <c r="O617" s="183">
        <f t="shared" si="27"/>
        <v>14.766666666666667</v>
      </c>
      <c r="P617">
        <f t="shared" si="28"/>
        <v>1</v>
      </c>
      <c r="Q617">
        <f t="shared" si="29"/>
        <v>1</v>
      </c>
    </row>
    <row r="618" spans="13:17" x14ac:dyDescent="0.25">
      <c r="M618">
        <v>68377545</v>
      </c>
      <c r="N618" s="91">
        <v>44664</v>
      </c>
      <c r="O618" s="183">
        <f t="shared" si="27"/>
        <v>14.766666666666667</v>
      </c>
      <c r="P618">
        <f t="shared" si="28"/>
        <v>1</v>
      </c>
      <c r="Q618">
        <f t="shared" si="29"/>
        <v>1</v>
      </c>
    </row>
    <row r="619" spans="13:17" x14ac:dyDescent="0.25">
      <c r="M619">
        <v>22360497</v>
      </c>
      <c r="N619" s="91">
        <v>44667</v>
      </c>
      <c r="O619" s="183">
        <f t="shared" si="27"/>
        <v>14.666666666666666</v>
      </c>
      <c r="P619">
        <f t="shared" si="28"/>
        <v>1</v>
      </c>
      <c r="Q619">
        <f t="shared" si="29"/>
        <v>1</v>
      </c>
    </row>
    <row r="620" spans="13:17" x14ac:dyDescent="0.25">
      <c r="M620">
        <v>20834538</v>
      </c>
      <c r="N620" s="91">
        <v>44667</v>
      </c>
      <c r="O620" s="183">
        <f t="shared" si="27"/>
        <v>14.666666666666666</v>
      </c>
      <c r="P620">
        <f t="shared" si="28"/>
        <v>1</v>
      </c>
      <c r="Q620">
        <f t="shared" si="29"/>
        <v>1</v>
      </c>
    </row>
    <row r="621" spans="13:17" x14ac:dyDescent="0.25">
      <c r="M621">
        <v>9219710</v>
      </c>
      <c r="N621" s="91">
        <v>44667</v>
      </c>
      <c r="O621" s="183">
        <f t="shared" si="27"/>
        <v>14.666666666666666</v>
      </c>
      <c r="P621">
        <f t="shared" si="28"/>
        <v>1</v>
      </c>
      <c r="Q621">
        <f t="shared" si="29"/>
        <v>1</v>
      </c>
    </row>
    <row r="622" spans="13:17" x14ac:dyDescent="0.25">
      <c r="M622">
        <v>68473749</v>
      </c>
      <c r="N622" s="91">
        <v>44669</v>
      </c>
      <c r="O622" s="183">
        <f t="shared" si="27"/>
        <v>14.6</v>
      </c>
      <c r="P622">
        <f t="shared" si="28"/>
        <v>1</v>
      </c>
      <c r="Q622">
        <f t="shared" si="29"/>
        <v>1</v>
      </c>
    </row>
    <row r="623" spans="13:17" x14ac:dyDescent="0.25">
      <c r="M623">
        <v>68473748</v>
      </c>
      <c r="N623" s="91">
        <v>44669</v>
      </c>
      <c r="O623" s="183">
        <f t="shared" si="27"/>
        <v>14.6</v>
      </c>
      <c r="P623">
        <f t="shared" si="28"/>
        <v>1</v>
      </c>
      <c r="Q623">
        <f t="shared" si="29"/>
        <v>1</v>
      </c>
    </row>
    <row r="624" spans="13:17" x14ac:dyDescent="0.25">
      <c r="M624">
        <v>68541022</v>
      </c>
      <c r="N624" s="91">
        <v>44673</v>
      </c>
      <c r="O624" s="183">
        <f t="shared" si="27"/>
        <v>14.466666666666667</v>
      </c>
      <c r="P624">
        <f t="shared" si="28"/>
        <v>1</v>
      </c>
      <c r="Q624">
        <f t="shared" si="29"/>
        <v>1</v>
      </c>
    </row>
    <row r="625" spans="13:17" x14ac:dyDescent="0.25">
      <c r="M625">
        <v>68619976</v>
      </c>
      <c r="N625" s="91">
        <v>44676</v>
      </c>
      <c r="O625" s="183">
        <f t="shared" si="27"/>
        <v>14.366666666666667</v>
      </c>
      <c r="P625">
        <f t="shared" si="28"/>
        <v>1</v>
      </c>
      <c r="Q625">
        <f t="shared" si="29"/>
        <v>1</v>
      </c>
    </row>
    <row r="626" spans="13:17" x14ac:dyDescent="0.25">
      <c r="M626">
        <v>68693197</v>
      </c>
      <c r="N626" s="91">
        <v>44678</v>
      </c>
      <c r="O626" s="183">
        <f t="shared" si="27"/>
        <v>14.3</v>
      </c>
      <c r="P626">
        <f t="shared" si="28"/>
        <v>1</v>
      </c>
      <c r="Q626">
        <f t="shared" si="29"/>
        <v>1</v>
      </c>
    </row>
    <row r="627" spans="13:17" x14ac:dyDescent="0.25">
      <c r="M627">
        <v>21952905</v>
      </c>
      <c r="N627" s="91">
        <v>44682</v>
      </c>
      <c r="O627" s="183">
        <f t="shared" si="27"/>
        <v>14.166666666666666</v>
      </c>
      <c r="P627">
        <f t="shared" si="28"/>
        <v>1</v>
      </c>
      <c r="Q627">
        <f t="shared" si="29"/>
        <v>1</v>
      </c>
    </row>
    <row r="628" spans="13:17" x14ac:dyDescent="0.25">
      <c r="M628">
        <v>31381039</v>
      </c>
      <c r="N628" s="91">
        <v>44682</v>
      </c>
      <c r="O628" s="183">
        <f t="shared" si="27"/>
        <v>14.166666666666666</v>
      </c>
      <c r="P628">
        <f t="shared" si="28"/>
        <v>1</v>
      </c>
      <c r="Q628">
        <f t="shared" si="29"/>
        <v>1</v>
      </c>
    </row>
    <row r="629" spans="13:17" x14ac:dyDescent="0.25">
      <c r="M629">
        <v>63677392</v>
      </c>
      <c r="N629" s="91">
        <v>44682</v>
      </c>
      <c r="O629" s="183">
        <f t="shared" si="27"/>
        <v>14.166666666666666</v>
      </c>
      <c r="P629">
        <f t="shared" si="28"/>
        <v>1</v>
      </c>
      <c r="Q629">
        <f t="shared" si="29"/>
        <v>1</v>
      </c>
    </row>
    <row r="630" spans="13:17" x14ac:dyDescent="0.25">
      <c r="M630">
        <v>41952363</v>
      </c>
      <c r="N630" s="91">
        <v>44682</v>
      </c>
      <c r="O630" s="183">
        <f t="shared" si="27"/>
        <v>14.166666666666666</v>
      </c>
      <c r="P630">
        <f t="shared" si="28"/>
        <v>1</v>
      </c>
      <c r="Q630">
        <f t="shared" si="29"/>
        <v>1</v>
      </c>
    </row>
    <row r="631" spans="13:17" x14ac:dyDescent="0.25">
      <c r="M631">
        <v>22184460</v>
      </c>
      <c r="N631" s="91">
        <v>44682</v>
      </c>
      <c r="O631" s="183">
        <f t="shared" si="27"/>
        <v>14.166666666666666</v>
      </c>
      <c r="P631">
        <f t="shared" si="28"/>
        <v>1</v>
      </c>
      <c r="Q631">
        <f t="shared" si="29"/>
        <v>1</v>
      </c>
    </row>
    <row r="632" spans="13:17" x14ac:dyDescent="0.25">
      <c r="M632">
        <v>8896236</v>
      </c>
      <c r="N632" s="91">
        <v>44683</v>
      </c>
      <c r="O632" s="183">
        <f t="shared" si="27"/>
        <v>14.133333333333333</v>
      </c>
      <c r="P632">
        <f t="shared" si="28"/>
        <v>1</v>
      </c>
      <c r="Q632">
        <f t="shared" si="29"/>
        <v>1</v>
      </c>
    </row>
    <row r="633" spans="13:17" x14ac:dyDescent="0.25">
      <c r="M633">
        <v>68878130</v>
      </c>
      <c r="N633" s="91">
        <v>44684</v>
      </c>
      <c r="O633" s="183">
        <f t="shared" si="27"/>
        <v>14.1</v>
      </c>
      <c r="P633">
        <f t="shared" si="28"/>
        <v>1</v>
      </c>
      <c r="Q633">
        <f t="shared" si="29"/>
        <v>1</v>
      </c>
    </row>
    <row r="634" spans="13:17" x14ac:dyDescent="0.25">
      <c r="M634">
        <v>69062379</v>
      </c>
      <c r="N634" s="91">
        <v>44693</v>
      </c>
      <c r="O634" s="183">
        <f t="shared" si="27"/>
        <v>13.8</v>
      </c>
      <c r="P634">
        <f t="shared" si="28"/>
        <v>1</v>
      </c>
      <c r="Q634">
        <f t="shared" si="29"/>
        <v>1</v>
      </c>
    </row>
    <row r="635" spans="13:17" x14ac:dyDescent="0.25">
      <c r="M635">
        <v>46575478</v>
      </c>
      <c r="N635" s="91">
        <v>44697</v>
      </c>
      <c r="O635" s="183">
        <f t="shared" si="27"/>
        <v>13.666666666666666</v>
      </c>
      <c r="P635">
        <f t="shared" si="28"/>
        <v>1</v>
      </c>
      <c r="Q635">
        <f t="shared" si="29"/>
        <v>1</v>
      </c>
    </row>
    <row r="636" spans="13:17" x14ac:dyDescent="0.25">
      <c r="M636">
        <v>36986624</v>
      </c>
      <c r="N636" s="91">
        <v>44697</v>
      </c>
      <c r="O636" s="183">
        <f t="shared" si="27"/>
        <v>13.666666666666666</v>
      </c>
      <c r="P636">
        <f t="shared" si="28"/>
        <v>1</v>
      </c>
      <c r="Q636">
        <f t="shared" si="29"/>
        <v>1</v>
      </c>
    </row>
    <row r="637" spans="13:17" x14ac:dyDescent="0.25">
      <c r="M637">
        <v>69255787</v>
      </c>
      <c r="N637" s="91">
        <v>44699</v>
      </c>
      <c r="O637" s="183">
        <f t="shared" si="27"/>
        <v>13.6</v>
      </c>
      <c r="P637">
        <f t="shared" si="28"/>
        <v>1</v>
      </c>
      <c r="Q637">
        <f t="shared" si="29"/>
        <v>1</v>
      </c>
    </row>
    <row r="638" spans="13:17" x14ac:dyDescent="0.25">
      <c r="M638">
        <v>69218692</v>
      </c>
      <c r="N638" s="91">
        <v>44699</v>
      </c>
      <c r="O638" s="183">
        <f t="shared" si="27"/>
        <v>13.6</v>
      </c>
      <c r="P638">
        <f t="shared" si="28"/>
        <v>1</v>
      </c>
      <c r="Q638">
        <f t="shared" si="29"/>
        <v>1</v>
      </c>
    </row>
    <row r="639" spans="13:17" x14ac:dyDescent="0.25">
      <c r="M639">
        <v>69218690</v>
      </c>
      <c r="N639" s="91">
        <v>44699</v>
      </c>
      <c r="O639" s="183">
        <f t="shared" si="27"/>
        <v>13.6</v>
      </c>
      <c r="P639">
        <f t="shared" si="28"/>
        <v>1</v>
      </c>
      <c r="Q639">
        <f t="shared" si="29"/>
        <v>1</v>
      </c>
    </row>
    <row r="640" spans="13:17" x14ac:dyDescent="0.25">
      <c r="M640">
        <v>69372676</v>
      </c>
      <c r="N640" s="91">
        <v>44706</v>
      </c>
      <c r="O640" s="183">
        <f t="shared" si="27"/>
        <v>13.366666666666667</v>
      </c>
      <c r="P640">
        <f t="shared" si="28"/>
        <v>1</v>
      </c>
      <c r="Q640">
        <f t="shared" si="29"/>
        <v>1</v>
      </c>
    </row>
    <row r="641" spans="13:17" x14ac:dyDescent="0.25">
      <c r="M641">
        <v>8130004</v>
      </c>
      <c r="N641" s="91">
        <v>44707</v>
      </c>
      <c r="O641" s="183">
        <f t="shared" si="27"/>
        <v>13.333333333333334</v>
      </c>
      <c r="P641">
        <f t="shared" si="28"/>
        <v>1</v>
      </c>
      <c r="Q641">
        <f t="shared" si="29"/>
        <v>1</v>
      </c>
    </row>
    <row r="642" spans="13:17" x14ac:dyDescent="0.25">
      <c r="M642">
        <v>34796965</v>
      </c>
      <c r="N642" s="91">
        <v>44713</v>
      </c>
      <c r="O642" s="183">
        <f t="shared" si="27"/>
        <v>13.133333333333333</v>
      </c>
      <c r="P642">
        <f t="shared" si="28"/>
        <v>1</v>
      </c>
      <c r="Q642">
        <f t="shared" si="29"/>
        <v>1</v>
      </c>
    </row>
    <row r="643" spans="13:17" x14ac:dyDescent="0.25">
      <c r="M643">
        <v>66398196</v>
      </c>
      <c r="N643" s="91">
        <v>44713</v>
      </c>
      <c r="O643" s="183">
        <f t="shared" si="27"/>
        <v>13.133333333333333</v>
      </c>
      <c r="P643">
        <f t="shared" si="28"/>
        <v>1</v>
      </c>
      <c r="Q643">
        <f t="shared" si="29"/>
        <v>1</v>
      </c>
    </row>
    <row r="644" spans="13:17" x14ac:dyDescent="0.25">
      <c r="M644">
        <v>51329634</v>
      </c>
      <c r="N644" s="91">
        <v>44713</v>
      </c>
      <c r="O644" s="183">
        <f t="shared" ref="O644:O707" si="30">($O$1-N644)/30</f>
        <v>13.133333333333333</v>
      </c>
      <c r="P644">
        <f t="shared" ref="P644:P707" si="31">IF(O644&gt;=$P$1,1,0)</f>
        <v>1</v>
      </c>
      <c r="Q644">
        <f t="shared" ref="Q644:Q707" si="32">IF(N644&lt;=$Q$1, 1,0)</f>
        <v>1</v>
      </c>
    </row>
    <row r="645" spans="13:17" x14ac:dyDescent="0.25">
      <c r="M645">
        <v>30094368</v>
      </c>
      <c r="N645" s="91">
        <v>44713</v>
      </c>
      <c r="O645" s="183">
        <f t="shared" si="30"/>
        <v>13.133333333333333</v>
      </c>
      <c r="P645">
        <f t="shared" si="31"/>
        <v>1</v>
      </c>
      <c r="Q645">
        <f t="shared" si="32"/>
        <v>1</v>
      </c>
    </row>
    <row r="646" spans="13:17" x14ac:dyDescent="0.25">
      <c r="M646">
        <v>36891780</v>
      </c>
      <c r="N646" s="91">
        <v>44713</v>
      </c>
      <c r="O646" s="183">
        <f t="shared" si="30"/>
        <v>13.133333333333333</v>
      </c>
      <c r="P646">
        <f t="shared" si="31"/>
        <v>1</v>
      </c>
      <c r="Q646">
        <f t="shared" si="32"/>
        <v>1</v>
      </c>
    </row>
    <row r="647" spans="13:17" x14ac:dyDescent="0.25">
      <c r="M647">
        <v>69534532</v>
      </c>
      <c r="N647" s="91">
        <v>44713</v>
      </c>
      <c r="O647" s="183">
        <f t="shared" si="30"/>
        <v>13.133333333333333</v>
      </c>
      <c r="P647">
        <f t="shared" si="31"/>
        <v>1</v>
      </c>
      <c r="Q647">
        <f t="shared" si="32"/>
        <v>1</v>
      </c>
    </row>
    <row r="648" spans="13:17" x14ac:dyDescent="0.25">
      <c r="M648">
        <v>46206590</v>
      </c>
      <c r="N648" s="91">
        <v>44713</v>
      </c>
      <c r="O648" s="183">
        <f t="shared" si="30"/>
        <v>13.133333333333333</v>
      </c>
      <c r="P648">
        <f t="shared" si="31"/>
        <v>1</v>
      </c>
      <c r="Q648">
        <f t="shared" si="32"/>
        <v>1</v>
      </c>
    </row>
    <row r="649" spans="13:17" x14ac:dyDescent="0.25">
      <c r="M649">
        <v>35785669</v>
      </c>
      <c r="N649" s="91">
        <v>44714</v>
      </c>
      <c r="O649" s="183">
        <f t="shared" si="30"/>
        <v>13.1</v>
      </c>
      <c r="P649">
        <f t="shared" si="31"/>
        <v>1</v>
      </c>
      <c r="Q649">
        <f t="shared" si="32"/>
        <v>1</v>
      </c>
    </row>
    <row r="650" spans="13:17" x14ac:dyDescent="0.25">
      <c r="M650">
        <v>35010525</v>
      </c>
      <c r="N650" s="91">
        <v>44717</v>
      </c>
      <c r="O650" s="183">
        <f t="shared" si="30"/>
        <v>13</v>
      </c>
      <c r="P650">
        <f t="shared" si="31"/>
        <v>1</v>
      </c>
      <c r="Q650">
        <f t="shared" si="32"/>
        <v>1</v>
      </c>
    </row>
    <row r="651" spans="13:17" x14ac:dyDescent="0.25">
      <c r="M651">
        <v>69708637</v>
      </c>
      <c r="N651" s="91">
        <v>44718</v>
      </c>
      <c r="O651" s="183">
        <f t="shared" si="30"/>
        <v>12.966666666666667</v>
      </c>
      <c r="P651">
        <f t="shared" si="31"/>
        <v>1</v>
      </c>
      <c r="Q651">
        <f t="shared" si="32"/>
        <v>1</v>
      </c>
    </row>
    <row r="652" spans="13:17" x14ac:dyDescent="0.25">
      <c r="M652">
        <v>69740008</v>
      </c>
      <c r="N652" s="91">
        <v>44719</v>
      </c>
      <c r="O652" s="183">
        <f t="shared" si="30"/>
        <v>12.933333333333334</v>
      </c>
      <c r="P652">
        <f t="shared" si="31"/>
        <v>1</v>
      </c>
      <c r="Q652">
        <f t="shared" si="32"/>
        <v>1</v>
      </c>
    </row>
    <row r="653" spans="13:17" x14ac:dyDescent="0.25">
      <c r="M653">
        <v>34190744</v>
      </c>
      <c r="N653" s="91">
        <v>44728</v>
      </c>
      <c r="O653" s="183">
        <f t="shared" si="30"/>
        <v>12.633333333333333</v>
      </c>
      <c r="P653">
        <f t="shared" si="31"/>
        <v>1</v>
      </c>
      <c r="Q653">
        <f t="shared" si="32"/>
        <v>1</v>
      </c>
    </row>
    <row r="654" spans="13:17" x14ac:dyDescent="0.25">
      <c r="M654">
        <v>46687253</v>
      </c>
      <c r="N654" s="91">
        <v>44728</v>
      </c>
      <c r="O654" s="183">
        <f t="shared" si="30"/>
        <v>12.633333333333333</v>
      </c>
      <c r="P654">
        <f t="shared" si="31"/>
        <v>1</v>
      </c>
      <c r="Q654">
        <f t="shared" si="32"/>
        <v>1</v>
      </c>
    </row>
    <row r="655" spans="13:17" x14ac:dyDescent="0.25">
      <c r="M655">
        <v>66752467</v>
      </c>
      <c r="N655" s="91">
        <v>44728</v>
      </c>
      <c r="O655" s="183">
        <f t="shared" si="30"/>
        <v>12.633333333333333</v>
      </c>
      <c r="P655">
        <f t="shared" si="31"/>
        <v>1</v>
      </c>
      <c r="Q655">
        <f t="shared" si="32"/>
        <v>1</v>
      </c>
    </row>
    <row r="656" spans="13:17" x14ac:dyDescent="0.25">
      <c r="M656">
        <v>70132902</v>
      </c>
      <c r="N656" s="91">
        <v>44733</v>
      </c>
      <c r="O656" s="183">
        <f t="shared" si="30"/>
        <v>12.466666666666667</v>
      </c>
      <c r="P656">
        <f t="shared" si="31"/>
        <v>1</v>
      </c>
      <c r="Q656">
        <f t="shared" si="32"/>
        <v>1</v>
      </c>
    </row>
    <row r="657" spans="13:17" x14ac:dyDescent="0.25">
      <c r="M657">
        <v>70170462</v>
      </c>
      <c r="N657" s="91">
        <v>44734</v>
      </c>
      <c r="O657" s="183">
        <f t="shared" si="30"/>
        <v>12.433333333333334</v>
      </c>
      <c r="P657">
        <f t="shared" si="31"/>
        <v>1</v>
      </c>
      <c r="Q657">
        <f t="shared" si="32"/>
        <v>1</v>
      </c>
    </row>
    <row r="658" spans="13:17" x14ac:dyDescent="0.25">
      <c r="M658">
        <v>70244806</v>
      </c>
      <c r="N658" s="91">
        <v>44735</v>
      </c>
      <c r="O658" s="183">
        <f t="shared" si="30"/>
        <v>12.4</v>
      </c>
      <c r="P658">
        <f t="shared" si="31"/>
        <v>1</v>
      </c>
      <c r="Q658">
        <f t="shared" si="32"/>
        <v>1</v>
      </c>
    </row>
    <row r="659" spans="13:17" x14ac:dyDescent="0.25">
      <c r="M659">
        <v>70373589</v>
      </c>
      <c r="N659" s="91">
        <v>44739</v>
      </c>
      <c r="O659" s="183">
        <f t="shared" si="30"/>
        <v>12.266666666666667</v>
      </c>
      <c r="P659">
        <f t="shared" si="31"/>
        <v>1</v>
      </c>
      <c r="Q659">
        <f t="shared" si="32"/>
        <v>1</v>
      </c>
    </row>
    <row r="660" spans="13:17" x14ac:dyDescent="0.25">
      <c r="M660">
        <v>12665358</v>
      </c>
      <c r="N660" s="91">
        <v>44742</v>
      </c>
      <c r="O660" s="183">
        <f t="shared" si="30"/>
        <v>12.166666666666666</v>
      </c>
      <c r="P660">
        <f t="shared" si="31"/>
        <v>1</v>
      </c>
      <c r="Q660">
        <f t="shared" si="32"/>
        <v>1</v>
      </c>
    </row>
    <row r="661" spans="13:17" x14ac:dyDescent="0.25">
      <c r="M661">
        <v>66837119</v>
      </c>
      <c r="N661" s="91">
        <v>44743</v>
      </c>
      <c r="O661" s="183">
        <f t="shared" si="30"/>
        <v>12.133333333333333</v>
      </c>
      <c r="P661">
        <f t="shared" si="31"/>
        <v>1</v>
      </c>
      <c r="Q661">
        <f t="shared" si="32"/>
        <v>1</v>
      </c>
    </row>
    <row r="662" spans="13:17" x14ac:dyDescent="0.25">
      <c r="M662">
        <v>20598077</v>
      </c>
      <c r="N662" s="91">
        <v>44743</v>
      </c>
      <c r="O662" s="183">
        <f t="shared" si="30"/>
        <v>12.133333333333333</v>
      </c>
      <c r="P662">
        <f t="shared" si="31"/>
        <v>1</v>
      </c>
      <c r="Q662">
        <f t="shared" si="32"/>
        <v>1</v>
      </c>
    </row>
    <row r="663" spans="13:17" x14ac:dyDescent="0.25">
      <c r="M663">
        <v>1957365</v>
      </c>
      <c r="N663" s="91">
        <v>44743</v>
      </c>
      <c r="O663" s="183">
        <f t="shared" si="30"/>
        <v>12.133333333333333</v>
      </c>
      <c r="P663">
        <f t="shared" si="31"/>
        <v>1</v>
      </c>
      <c r="Q663">
        <f t="shared" si="32"/>
        <v>1</v>
      </c>
    </row>
    <row r="664" spans="13:17" x14ac:dyDescent="0.25">
      <c r="M664">
        <v>70962984</v>
      </c>
      <c r="N664" s="91">
        <v>44760</v>
      </c>
      <c r="O664" s="183">
        <f t="shared" si="30"/>
        <v>11.566666666666666</v>
      </c>
      <c r="P664">
        <f t="shared" si="31"/>
        <v>1</v>
      </c>
      <c r="Q664">
        <f t="shared" si="32"/>
        <v>1</v>
      </c>
    </row>
    <row r="665" spans="13:17" x14ac:dyDescent="0.25">
      <c r="M665">
        <v>71209806</v>
      </c>
      <c r="N665" s="91">
        <v>44769</v>
      </c>
      <c r="O665" s="183">
        <f t="shared" si="30"/>
        <v>11.266666666666667</v>
      </c>
      <c r="P665">
        <f t="shared" si="31"/>
        <v>1</v>
      </c>
      <c r="Q665">
        <f t="shared" si="32"/>
        <v>1</v>
      </c>
    </row>
    <row r="666" spans="13:17" x14ac:dyDescent="0.25">
      <c r="M666">
        <v>71175027</v>
      </c>
      <c r="N666" s="91">
        <v>44769</v>
      </c>
      <c r="O666" s="183">
        <f t="shared" si="30"/>
        <v>11.266666666666667</v>
      </c>
      <c r="P666">
        <f t="shared" si="31"/>
        <v>1</v>
      </c>
      <c r="Q666">
        <f t="shared" si="32"/>
        <v>1</v>
      </c>
    </row>
    <row r="667" spans="13:17" x14ac:dyDescent="0.25">
      <c r="M667">
        <v>23206977</v>
      </c>
      <c r="N667" s="91">
        <v>44774</v>
      </c>
      <c r="O667" s="183">
        <f t="shared" si="30"/>
        <v>11.1</v>
      </c>
      <c r="P667">
        <f t="shared" si="31"/>
        <v>1</v>
      </c>
      <c r="Q667">
        <f t="shared" si="32"/>
        <v>1</v>
      </c>
    </row>
    <row r="668" spans="13:17" x14ac:dyDescent="0.25">
      <c r="M668">
        <v>7047142</v>
      </c>
      <c r="N668" s="91">
        <v>44774</v>
      </c>
      <c r="O668" s="183">
        <f t="shared" si="30"/>
        <v>11.1</v>
      </c>
      <c r="P668">
        <f t="shared" si="31"/>
        <v>1</v>
      </c>
      <c r="Q668">
        <f t="shared" si="32"/>
        <v>1</v>
      </c>
    </row>
    <row r="669" spans="13:17" x14ac:dyDescent="0.25">
      <c r="M669">
        <v>60324248</v>
      </c>
      <c r="N669" s="91">
        <v>44774</v>
      </c>
      <c r="O669" s="183">
        <f t="shared" si="30"/>
        <v>11.1</v>
      </c>
      <c r="P669">
        <f t="shared" si="31"/>
        <v>1</v>
      </c>
      <c r="Q669">
        <f t="shared" si="32"/>
        <v>1</v>
      </c>
    </row>
    <row r="670" spans="13:17" x14ac:dyDescent="0.25">
      <c r="M670">
        <v>55275768</v>
      </c>
      <c r="N670" s="91">
        <v>44774</v>
      </c>
      <c r="O670" s="183">
        <f t="shared" si="30"/>
        <v>11.1</v>
      </c>
      <c r="P670">
        <f t="shared" si="31"/>
        <v>1</v>
      </c>
      <c r="Q670">
        <f t="shared" si="32"/>
        <v>1</v>
      </c>
    </row>
    <row r="671" spans="13:17" x14ac:dyDescent="0.25">
      <c r="M671">
        <v>58362741</v>
      </c>
      <c r="N671" s="91">
        <v>44774</v>
      </c>
      <c r="O671" s="183">
        <f t="shared" si="30"/>
        <v>11.1</v>
      </c>
      <c r="P671">
        <f t="shared" si="31"/>
        <v>1</v>
      </c>
      <c r="Q671">
        <f t="shared" si="32"/>
        <v>1</v>
      </c>
    </row>
    <row r="672" spans="13:17" x14ac:dyDescent="0.25">
      <c r="M672">
        <v>65193790</v>
      </c>
      <c r="N672" s="91">
        <v>44774</v>
      </c>
      <c r="O672" s="183">
        <f t="shared" si="30"/>
        <v>11.1</v>
      </c>
      <c r="P672">
        <f t="shared" si="31"/>
        <v>1</v>
      </c>
      <c r="Q672">
        <f t="shared" si="32"/>
        <v>1</v>
      </c>
    </row>
    <row r="673" spans="13:17" x14ac:dyDescent="0.25">
      <c r="M673">
        <v>5019042</v>
      </c>
      <c r="N673" s="91">
        <v>44774</v>
      </c>
      <c r="O673" s="183">
        <f t="shared" si="30"/>
        <v>11.1</v>
      </c>
      <c r="P673">
        <f t="shared" si="31"/>
        <v>1</v>
      </c>
      <c r="Q673">
        <f t="shared" si="32"/>
        <v>1</v>
      </c>
    </row>
    <row r="674" spans="13:17" x14ac:dyDescent="0.25">
      <c r="M674">
        <v>2901610</v>
      </c>
      <c r="N674" s="91">
        <v>44789</v>
      </c>
      <c r="O674" s="183">
        <f t="shared" si="30"/>
        <v>10.6</v>
      </c>
      <c r="P674">
        <f t="shared" si="31"/>
        <v>1</v>
      </c>
      <c r="Q674">
        <f t="shared" si="32"/>
        <v>1</v>
      </c>
    </row>
    <row r="675" spans="13:17" x14ac:dyDescent="0.25">
      <c r="M675">
        <v>39979285</v>
      </c>
      <c r="N675" s="91">
        <v>44789</v>
      </c>
      <c r="O675" s="183">
        <f t="shared" si="30"/>
        <v>10.6</v>
      </c>
      <c r="P675">
        <f t="shared" si="31"/>
        <v>1</v>
      </c>
      <c r="Q675">
        <f t="shared" si="32"/>
        <v>1</v>
      </c>
    </row>
    <row r="676" spans="13:17" x14ac:dyDescent="0.25">
      <c r="M676">
        <v>71945730</v>
      </c>
      <c r="N676" s="91">
        <v>44799</v>
      </c>
      <c r="O676" s="183">
        <f t="shared" si="30"/>
        <v>10.266666666666667</v>
      </c>
      <c r="P676">
        <f t="shared" si="31"/>
        <v>1</v>
      </c>
      <c r="Q676">
        <f t="shared" si="32"/>
        <v>1</v>
      </c>
    </row>
    <row r="677" spans="13:17" x14ac:dyDescent="0.25">
      <c r="M677">
        <v>71984765</v>
      </c>
      <c r="N677" s="91">
        <v>44799</v>
      </c>
      <c r="O677" s="183">
        <f t="shared" si="30"/>
        <v>10.266666666666667</v>
      </c>
      <c r="P677">
        <f t="shared" si="31"/>
        <v>1</v>
      </c>
      <c r="Q677">
        <f t="shared" si="32"/>
        <v>1</v>
      </c>
    </row>
    <row r="678" spans="13:17" x14ac:dyDescent="0.25">
      <c r="M678">
        <v>72106980</v>
      </c>
      <c r="N678" s="91">
        <v>44805</v>
      </c>
      <c r="O678" s="183">
        <f t="shared" si="30"/>
        <v>10.066666666666666</v>
      </c>
      <c r="P678">
        <f t="shared" si="31"/>
        <v>1</v>
      </c>
      <c r="Q678">
        <f t="shared" si="32"/>
        <v>1</v>
      </c>
    </row>
    <row r="679" spans="13:17" x14ac:dyDescent="0.25">
      <c r="M679">
        <v>47299407</v>
      </c>
      <c r="N679" s="91">
        <v>44805</v>
      </c>
      <c r="O679" s="183">
        <f t="shared" si="30"/>
        <v>10.066666666666666</v>
      </c>
      <c r="P679">
        <f t="shared" si="31"/>
        <v>1</v>
      </c>
      <c r="Q679">
        <f t="shared" si="32"/>
        <v>1</v>
      </c>
    </row>
    <row r="680" spans="13:17" x14ac:dyDescent="0.25">
      <c r="M680">
        <v>72197957</v>
      </c>
      <c r="N680" s="91">
        <v>44805</v>
      </c>
      <c r="O680" s="183">
        <f t="shared" si="30"/>
        <v>10.066666666666666</v>
      </c>
      <c r="P680">
        <f t="shared" si="31"/>
        <v>1</v>
      </c>
      <c r="Q680">
        <f t="shared" si="32"/>
        <v>1</v>
      </c>
    </row>
    <row r="681" spans="13:17" x14ac:dyDescent="0.25">
      <c r="M681">
        <v>72223857</v>
      </c>
      <c r="N681" s="91">
        <v>44809</v>
      </c>
      <c r="O681" s="183">
        <f t="shared" si="30"/>
        <v>9.9333333333333336</v>
      </c>
      <c r="P681">
        <f t="shared" si="31"/>
        <v>1</v>
      </c>
      <c r="Q681">
        <f t="shared" si="32"/>
        <v>1</v>
      </c>
    </row>
    <row r="682" spans="13:17" x14ac:dyDescent="0.25">
      <c r="M682">
        <v>72310050</v>
      </c>
      <c r="N682" s="91">
        <v>44813</v>
      </c>
      <c r="O682" s="183">
        <f t="shared" si="30"/>
        <v>9.8000000000000007</v>
      </c>
      <c r="P682">
        <f t="shared" si="31"/>
        <v>1</v>
      </c>
      <c r="Q682">
        <f t="shared" si="32"/>
        <v>1</v>
      </c>
    </row>
    <row r="683" spans="13:17" x14ac:dyDescent="0.25">
      <c r="M683">
        <v>26039370</v>
      </c>
      <c r="N683" s="91">
        <v>44816</v>
      </c>
      <c r="O683" s="183">
        <f t="shared" si="30"/>
        <v>9.6999999999999993</v>
      </c>
      <c r="P683">
        <f t="shared" si="31"/>
        <v>1</v>
      </c>
      <c r="Q683">
        <f t="shared" si="32"/>
        <v>1</v>
      </c>
    </row>
    <row r="684" spans="13:17" x14ac:dyDescent="0.25">
      <c r="M684">
        <v>17701456</v>
      </c>
      <c r="N684" s="91">
        <v>44819</v>
      </c>
      <c r="O684" s="183">
        <f t="shared" si="30"/>
        <v>9.6</v>
      </c>
      <c r="P684">
        <f t="shared" si="31"/>
        <v>1</v>
      </c>
      <c r="Q684">
        <f t="shared" si="32"/>
        <v>1</v>
      </c>
    </row>
    <row r="685" spans="13:17" x14ac:dyDescent="0.25">
      <c r="M685">
        <v>72448992</v>
      </c>
      <c r="N685" s="91">
        <v>44819</v>
      </c>
      <c r="O685" s="183">
        <f t="shared" si="30"/>
        <v>9.6</v>
      </c>
      <c r="P685">
        <f t="shared" si="31"/>
        <v>1</v>
      </c>
      <c r="Q685">
        <f t="shared" si="32"/>
        <v>1</v>
      </c>
    </row>
    <row r="686" spans="13:17" x14ac:dyDescent="0.25">
      <c r="M686">
        <v>72491248</v>
      </c>
      <c r="N686" s="91">
        <v>44819</v>
      </c>
      <c r="O686" s="183">
        <f t="shared" si="30"/>
        <v>9.6</v>
      </c>
      <c r="P686">
        <f t="shared" si="31"/>
        <v>1</v>
      </c>
      <c r="Q686">
        <f t="shared" si="32"/>
        <v>1</v>
      </c>
    </row>
    <row r="687" spans="13:17" x14ac:dyDescent="0.25">
      <c r="M687">
        <v>38473897</v>
      </c>
      <c r="N687" s="91">
        <v>44823</v>
      </c>
      <c r="O687" s="183">
        <f t="shared" si="30"/>
        <v>9.4666666666666668</v>
      </c>
      <c r="P687">
        <f t="shared" si="31"/>
        <v>1</v>
      </c>
      <c r="Q687">
        <f t="shared" si="32"/>
        <v>1</v>
      </c>
    </row>
    <row r="688" spans="13:17" x14ac:dyDescent="0.25">
      <c r="M688">
        <v>72491258</v>
      </c>
      <c r="N688" s="91">
        <v>44823</v>
      </c>
      <c r="O688" s="183">
        <f t="shared" si="30"/>
        <v>9.4666666666666668</v>
      </c>
      <c r="P688">
        <f t="shared" si="31"/>
        <v>1</v>
      </c>
      <c r="Q688">
        <f t="shared" si="32"/>
        <v>1</v>
      </c>
    </row>
    <row r="689" spans="13:17" x14ac:dyDescent="0.25">
      <c r="M689">
        <v>72532462</v>
      </c>
      <c r="N689" s="91">
        <v>44823</v>
      </c>
      <c r="O689" s="183">
        <f t="shared" si="30"/>
        <v>9.4666666666666668</v>
      </c>
      <c r="P689">
        <f t="shared" si="31"/>
        <v>1</v>
      </c>
      <c r="Q689">
        <f t="shared" si="32"/>
        <v>1</v>
      </c>
    </row>
    <row r="690" spans="13:17" x14ac:dyDescent="0.25">
      <c r="M690">
        <v>72491257</v>
      </c>
      <c r="N690" s="91">
        <v>44823</v>
      </c>
      <c r="O690" s="183">
        <f t="shared" si="30"/>
        <v>9.4666666666666668</v>
      </c>
      <c r="P690">
        <f t="shared" si="31"/>
        <v>1</v>
      </c>
      <c r="Q690">
        <f t="shared" si="32"/>
        <v>1</v>
      </c>
    </row>
    <row r="691" spans="13:17" x14ac:dyDescent="0.25">
      <c r="M691">
        <v>50755159</v>
      </c>
      <c r="N691" s="91">
        <v>44823</v>
      </c>
      <c r="O691" s="183">
        <f t="shared" si="30"/>
        <v>9.4666666666666668</v>
      </c>
      <c r="P691">
        <f t="shared" si="31"/>
        <v>1</v>
      </c>
      <c r="Q691">
        <f t="shared" si="32"/>
        <v>1</v>
      </c>
    </row>
    <row r="692" spans="13:17" x14ac:dyDescent="0.25">
      <c r="M692">
        <v>72532463</v>
      </c>
      <c r="N692" s="91">
        <v>44823</v>
      </c>
      <c r="O692" s="183">
        <f t="shared" si="30"/>
        <v>9.4666666666666668</v>
      </c>
      <c r="P692">
        <f t="shared" si="31"/>
        <v>1</v>
      </c>
      <c r="Q692">
        <f t="shared" si="32"/>
        <v>1</v>
      </c>
    </row>
    <row r="693" spans="13:17" x14ac:dyDescent="0.25">
      <c r="M693">
        <v>72603693</v>
      </c>
      <c r="N693" s="91">
        <v>44826</v>
      </c>
      <c r="O693" s="183">
        <f t="shared" si="30"/>
        <v>9.3666666666666671</v>
      </c>
      <c r="P693">
        <f t="shared" si="31"/>
        <v>1</v>
      </c>
      <c r="Q693">
        <f t="shared" si="32"/>
        <v>1</v>
      </c>
    </row>
    <row r="694" spans="13:17" x14ac:dyDescent="0.25">
      <c r="M694">
        <v>72682436</v>
      </c>
      <c r="N694" s="91">
        <v>44827</v>
      </c>
      <c r="O694" s="183">
        <f t="shared" si="30"/>
        <v>9.3333333333333339</v>
      </c>
      <c r="P694">
        <f t="shared" si="31"/>
        <v>1</v>
      </c>
      <c r="Q694">
        <f t="shared" si="32"/>
        <v>1</v>
      </c>
    </row>
    <row r="695" spans="13:17" x14ac:dyDescent="0.25">
      <c r="M695">
        <v>72641797</v>
      </c>
      <c r="N695" s="91">
        <v>44827</v>
      </c>
      <c r="O695" s="183">
        <f t="shared" si="30"/>
        <v>9.3333333333333339</v>
      </c>
      <c r="P695">
        <f t="shared" si="31"/>
        <v>1</v>
      </c>
      <c r="Q695">
        <f t="shared" si="32"/>
        <v>1</v>
      </c>
    </row>
    <row r="696" spans="13:17" x14ac:dyDescent="0.25">
      <c r="M696">
        <v>72641819</v>
      </c>
      <c r="N696" s="91">
        <v>44827</v>
      </c>
      <c r="O696" s="183">
        <f t="shared" si="30"/>
        <v>9.3333333333333339</v>
      </c>
      <c r="P696">
        <f t="shared" si="31"/>
        <v>1</v>
      </c>
      <c r="Q696">
        <f t="shared" si="32"/>
        <v>1</v>
      </c>
    </row>
    <row r="697" spans="13:17" x14ac:dyDescent="0.25">
      <c r="M697">
        <v>72682438</v>
      </c>
      <c r="N697" s="91">
        <v>44827</v>
      </c>
      <c r="O697" s="183">
        <f t="shared" si="30"/>
        <v>9.3333333333333339</v>
      </c>
      <c r="P697">
        <f t="shared" si="31"/>
        <v>1</v>
      </c>
      <c r="Q697">
        <f t="shared" si="32"/>
        <v>1</v>
      </c>
    </row>
    <row r="698" spans="13:17" x14ac:dyDescent="0.25">
      <c r="M698">
        <v>72682441</v>
      </c>
      <c r="N698" s="91">
        <v>44830</v>
      </c>
      <c r="O698" s="183">
        <f t="shared" si="30"/>
        <v>9.2333333333333325</v>
      </c>
      <c r="P698">
        <f t="shared" si="31"/>
        <v>1</v>
      </c>
      <c r="Q698">
        <f t="shared" si="32"/>
        <v>1</v>
      </c>
    </row>
    <row r="699" spans="13:17" x14ac:dyDescent="0.25">
      <c r="M699">
        <v>72723065</v>
      </c>
      <c r="N699" s="91">
        <v>44830</v>
      </c>
      <c r="O699" s="183">
        <f t="shared" si="30"/>
        <v>9.2333333333333325</v>
      </c>
      <c r="P699">
        <f t="shared" si="31"/>
        <v>1</v>
      </c>
      <c r="Q699">
        <f t="shared" si="32"/>
        <v>1</v>
      </c>
    </row>
    <row r="700" spans="13:17" x14ac:dyDescent="0.25">
      <c r="M700">
        <v>72682445</v>
      </c>
      <c r="N700" s="91">
        <v>44830</v>
      </c>
      <c r="O700" s="183">
        <f t="shared" si="30"/>
        <v>9.2333333333333325</v>
      </c>
      <c r="P700">
        <f t="shared" si="31"/>
        <v>1</v>
      </c>
      <c r="Q700">
        <f t="shared" si="32"/>
        <v>1</v>
      </c>
    </row>
    <row r="701" spans="13:17" x14ac:dyDescent="0.25">
      <c r="M701">
        <v>72682444</v>
      </c>
      <c r="N701" s="91">
        <v>44830</v>
      </c>
      <c r="O701" s="183">
        <f t="shared" si="30"/>
        <v>9.2333333333333325</v>
      </c>
      <c r="P701">
        <f t="shared" si="31"/>
        <v>1</v>
      </c>
      <c r="Q701">
        <f t="shared" si="32"/>
        <v>1</v>
      </c>
    </row>
    <row r="702" spans="13:17" x14ac:dyDescent="0.25">
      <c r="M702">
        <v>72762203</v>
      </c>
      <c r="N702" s="91">
        <v>44831</v>
      </c>
      <c r="O702" s="183">
        <f t="shared" si="30"/>
        <v>9.1999999999999993</v>
      </c>
      <c r="P702">
        <f t="shared" si="31"/>
        <v>1</v>
      </c>
      <c r="Q702">
        <f t="shared" si="32"/>
        <v>1</v>
      </c>
    </row>
    <row r="703" spans="13:17" x14ac:dyDescent="0.25">
      <c r="M703">
        <v>72762127</v>
      </c>
      <c r="N703" s="91">
        <v>44831</v>
      </c>
      <c r="O703" s="183">
        <f t="shared" si="30"/>
        <v>9.1999999999999993</v>
      </c>
      <c r="P703">
        <f t="shared" si="31"/>
        <v>1</v>
      </c>
      <c r="Q703">
        <f t="shared" si="32"/>
        <v>1</v>
      </c>
    </row>
    <row r="704" spans="13:17" x14ac:dyDescent="0.25">
      <c r="M704">
        <v>72762196</v>
      </c>
      <c r="N704" s="91">
        <v>44831</v>
      </c>
      <c r="O704" s="183">
        <f t="shared" si="30"/>
        <v>9.1999999999999993</v>
      </c>
      <c r="P704">
        <f t="shared" si="31"/>
        <v>1</v>
      </c>
      <c r="Q704">
        <f t="shared" si="32"/>
        <v>1</v>
      </c>
    </row>
    <row r="705" spans="13:17" x14ac:dyDescent="0.25">
      <c r="M705">
        <v>72762197</v>
      </c>
      <c r="N705" s="91">
        <v>44831</v>
      </c>
      <c r="O705" s="183">
        <f t="shared" si="30"/>
        <v>9.1999999999999993</v>
      </c>
      <c r="P705">
        <f t="shared" si="31"/>
        <v>1</v>
      </c>
      <c r="Q705">
        <f t="shared" si="32"/>
        <v>1</v>
      </c>
    </row>
    <row r="706" spans="13:17" x14ac:dyDescent="0.25">
      <c r="M706">
        <v>72762212</v>
      </c>
      <c r="N706" s="91">
        <v>44831</v>
      </c>
      <c r="O706" s="183">
        <f t="shared" si="30"/>
        <v>9.1999999999999993</v>
      </c>
      <c r="P706">
        <f t="shared" si="31"/>
        <v>1</v>
      </c>
      <c r="Q706">
        <f t="shared" si="32"/>
        <v>1</v>
      </c>
    </row>
    <row r="707" spans="13:17" x14ac:dyDescent="0.25">
      <c r="M707">
        <v>72762214</v>
      </c>
      <c r="N707" s="91">
        <v>44831</v>
      </c>
      <c r="O707" s="183">
        <f t="shared" si="30"/>
        <v>9.1999999999999993</v>
      </c>
      <c r="P707">
        <f t="shared" si="31"/>
        <v>1</v>
      </c>
      <c r="Q707">
        <f t="shared" si="32"/>
        <v>1</v>
      </c>
    </row>
    <row r="708" spans="13:17" x14ac:dyDescent="0.25">
      <c r="M708">
        <v>72762204</v>
      </c>
      <c r="N708" s="91">
        <v>44831</v>
      </c>
      <c r="O708" s="183">
        <f t="shared" ref="O708:O771" si="33">($O$1-N708)/30</f>
        <v>9.1999999999999993</v>
      </c>
      <c r="P708">
        <f t="shared" ref="P708:P771" si="34">IF(O708&gt;=$P$1,1,0)</f>
        <v>1</v>
      </c>
      <c r="Q708">
        <f t="shared" ref="Q708:Q771" si="35">IF(N708&lt;=$Q$1, 1,0)</f>
        <v>1</v>
      </c>
    </row>
    <row r="709" spans="13:17" x14ac:dyDescent="0.25">
      <c r="M709">
        <v>72762184</v>
      </c>
      <c r="N709" s="91">
        <v>44831</v>
      </c>
      <c r="O709" s="183">
        <f t="shared" si="33"/>
        <v>9.1999999999999993</v>
      </c>
      <c r="P709">
        <f t="shared" si="34"/>
        <v>1</v>
      </c>
      <c r="Q709">
        <f t="shared" si="35"/>
        <v>1</v>
      </c>
    </row>
    <row r="710" spans="13:17" x14ac:dyDescent="0.25">
      <c r="M710">
        <v>72762222</v>
      </c>
      <c r="N710" s="91">
        <v>44831</v>
      </c>
      <c r="O710" s="183">
        <f t="shared" si="33"/>
        <v>9.1999999999999993</v>
      </c>
      <c r="P710">
        <f t="shared" si="34"/>
        <v>1</v>
      </c>
      <c r="Q710">
        <f t="shared" si="35"/>
        <v>1</v>
      </c>
    </row>
    <row r="711" spans="13:17" x14ac:dyDescent="0.25">
      <c r="M711">
        <v>72762213</v>
      </c>
      <c r="N711" s="91">
        <v>44831</v>
      </c>
      <c r="O711" s="183">
        <f t="shared" si="33"/>
        <v>9.1999999999999993</v>
      </c>
      <c r="P711">
        <f t="shared" si="34"/>
        <v>1</v>
      </c>
      <c r="Q711">
        <f t="shared" si="35"/>
        <v>1</v>
      </c>
    </row>
    <row r="712" spans="13:17" x14ac:dyDescent="0.25">
      <c r="M712">
        <v>7442581</v>
      </c>
      <c r="N712" s="91">
        <v>44831</v>
      </c>
      <c r="O712" s="183">
        <f t="shared" si="33"/>
        <v>9.1999999999999993</v>
      </c>
      <c r="P712">
        <f t="shared" si="34"/>
        <v>1</v>
      </c>
      <c r="Q712">
        <f t="shared" si="35"/>
        <v>1</v>
      </c>
    </row>
    <row r="713" spans="13:17" x14ac:dyDescent="0.25">
      <c r="M713">
        <v>72762216</v>
      </c>
      <c r="N713" s="91">
        <v>44831</v>
      </c>
      <c r="O713" s="183">
        <f t="shared" si="33"/>
        <v>9.1999999999999993</v>
      </c>
      <c r="P713">
        <f t="shared" si="34"/>
        <v>1</v>
      </c>
      <c r="Q713">
        <f t="shared" si="35"/>
        <v>1</v>
      </c>
    </row>
    <row r="714" spans="13:17" x14ac:dyDescent="0.25">
      <c r="M714">
        <v>72762226</v>
      </c>
      <c r="N714" s="91">
        <v>44831</v>
      </c>
      <c r="O714" s="183">
        <f t="shared" si="33"/>
        <v>9.1999999999999993</v>
      </c>
      <c r="P714">
        <f t="shared" si="34"/>
        <v>1</v>
      </c>
      <c r="Q714">
        <f t="shared" si="35"/>
        <v>1</v>
      </c>
    </row>
    <row r="715" spans="13:17" x14ac:dyDescent="0.25">
      <c r="M715">
        <v>72762172</v>
      </c>
      <c r="N715" s="91">
        <v>44831</v>
      </c>
      <c r="O715" s="183">
        <f t="shared" si="33"/>
        <v>9.1999999999999993</v>
      </c>
      <c r="P715">
        <f t="shared" si="34"/>
        <v>1</v>
      </c>
      <c r="Q715">
        <f t="shared" si="35"/>
        <v>1</v>
      </c>
    </row>
    <row r="716" spans="13:17" x14ac:dyDescent="0.25">
      <c r="M716">
        <v>72762201</v>
      </c>
      <c r="N716" s="91">
        <v>44831</v>
      </c>
      <c r="O716" s="183">
        <f t="shared" si="33"/>
        <v>9.1999999999999993</v>
      </c>
      <c r="P716">
        <f t="shared" si="34"/>
        <v>1</v>
      </c>
      <c r="Q716">
        <f t="shared" si="35"/>
        <v>1</v>
      </c>
    </row>
    <row r="717" spans="13:17" x14ac:dyDescent="0.25">
      <c r="M717">
        <v>72762159</v>
      </c>
      <c r="N717" s="91">
        <v>44831</v>
      </c>
      <c r="O717" s="183">
        <f t="shared" si="33"/>
        <v>9.1999999999999993</v>
      </c>
      <c r="P717">
        <f t="shared" si="34"/>
        <v>1</v>
      </c>
      <c r="Q717">
        <f t="shared" si="35"/>
        <v>1</v>
      </c>
    </row>
    <row r="718" spans="13:17" x14ac:dyDescent="0.25">
      <c r="M718">
        <v>15177419</v>
      </c>
      <c r="N718" s="91">
        <v>44831</v>
      </c>
      <c r="O718" s="183">
        <f t="shared" si="33"/>
        <v>9.1999999999999993</v>
      </c>
      <c r="P718">
        <f t="shared" si="34"/>
        <v>1</v>
      </c>
      <c r="Q718">
        <f t="shared" si="35"/>
        <v>1</v>
      </c>
    </row>
    <row r="719" spans="13:17" x14ac:dyDescent="0.25">
      <c r="M719">
        <v>72762190</v>
      </c>
      <c r="N719" s="91">
        <v>44831</v>
      </c>
      <c r="O719" s="183">
        <f t="shared" si="33"/>
        <v>9.1999999999999993</v>
      </c>
      <c r="P719">
        <f t="shared" si="34"/>
        <v>1</v>
      </c>
      <c r="Q719">
        <f t="shared" si="35"/>
        <v>1</v>
      </c>
    </row>
    <row r="720" spans="13:17" x14ac:dyDescent="0.25">
      <c r="M720">
        <v>72802239</v>
      </c>
      <c r="N720" s="91">
        <v>44831</v>
      </c>
      <c r="O720" s="183">
        <f t="shared" si="33"/>
        <v>9.1999999999999993</v>
      </c>
      <c r="P720">
        <f t="shared" si="34"/>
        <v>1</v>
      </c>
      <c r="Q720">
        <f t="shared" si="35"/>
        <v>1</v>
      </c>
    </row>
    <row r="721" spans="13:17" x14ac:dyDescent="0.25">
      <c r="M721">
        <v>16153048</v>
      </c>
      <c r="N721" s="91">
        <v>44833</v>
      </c>
      <c r="O721" s="183">
        <f t="shared" si="33"/>
        <v>9.1333333333333329</v>
      </c>
      <c r="P721">
        <f t="shared" si="34"/>
        <v>1</v>
      </c>
      <c r="Q721">
        <f t="shared" si="35"/>
        <v>1</v>
      </c>
    </row>
    <row r="722" spans="13:17" x14ac:dyDescent="0.25">
      <c r="M722">
        <v>72762180</v>
      </c>
      <c r="N722" s="91">
        <v>44833</v>
      </c>
      <c r="O722" s="183">
        <f t="shared" si="33"/>
        <v>9.1333333333333329</v>
      </c>
      <c r="P722">
        <f t="shared" si="34"/>
        <v>1</v>
      </c>
      <c r="Q722">
        <f t="shared" si="35"/>
        <v>1</v>
      </c>
    </row>
    <row r="723" spans="13:17" x14ac:dyDescent="0.25">
      <c r="M723">
        <v>36945201</v>
      </c>
      <c r="N723" s="91">
        <v>44833</v>
      </c>
      <c r="O723" s="183">
        <f t="shared" si="33"/>
        <v>9.1333333333333329</v>
      </c>
      <c r="P723">
        <f t="shared" si="34"/>
        <v>1</v>
      </c>
      <c r="Q723">
        <f t="shared" si="35"/>
        <v>1</v>
      </c>
    </row>
    <row r="724" spans="13:17" x14ac:dyDescent="0.25">
      <c r="M724">
        <v>31860983</v>
      </c>
      <c r="N724" s="91">
        <v>44833</v>
      </c>
      <c r="O724" s="183">
        <f t="shared" si="33"/>
        <v>9.1333333333333329</v>
      </c>
      <c r="P724">
        <f t="shared" si="34"/>
        <v>1</v>
      </c>
      <c r="Q724">
        <f t="shared" si="35"/>
        <v>1</v>
      </c>
    </row>
    <row r="725" spans="13:17" x14ac:dyDescent="0.25">
      <c r="M725">
        <v>37643745</v>
      </c>
      <c r="N725" s="91">
        <v>44833</v>
      </c>
      <c r="O725" s="183">
        <f t="shared" si="33"/>
        <v>9.1333333333333329</v>
      </c>
      <c r="P725">
        <f t="shared" si="34"/>
        <v>1</v>
      </c>
      <c r="Q725">
        <f t="shared" si="35"/>
        <v>1</v>
      </c>
    </row>
    <row r="726" spans="13:17" x14ac:dyDescent="0.25">
      <c r="M726">
        <v>7984813</v>
      </c>
      <c r="N726" s="91">
        <v>44834</v>
      </c>
      <c r="O726" s="183">
        <f t="shared" si="33"/>
        <v>9.1</v>
      </c>
      <c r="P726">
        <f t="shared" si="34"/>
        <v>1</v>
      </c>
      <c r="Q726">
        <f t="shared" si="35"/>
        <v>1</v>
      </c>
    </row>
    <row r="727" spans="13:17" x14ac:dyDescent="0.25">
      <c r="M727">
        <v>33355752</v>
      </c>
      <c r="N727" s="91">
        <v>44834</v>
      </c>
      <c r="O727" s="183">
        <f t="shared" si="33"/>
        <v>9.1</v>
      </c>
      <c r="P727">
        <f t="shared" si="34"/>
        <v>1</v>
      </c>
      <c r="Q727">
        <f t="shared" si="35"/>
        <v>1</v>
      </c>
    </row>
    <row r="728" spans="13:17" x14ac:dyDescent="0.25">
      <c r="M728">
        <v>57784700</v>
      </c>
      <c r="N728" s="91">
        <v>44834</v>
      </c>
      <c r="O728" s="183">
        <f t="shared" si="33"/>
        <v>9.1</v>
      </c>
      <c r="P728">
        <f t="shared" si="34"/>
        <v>1</v>
      </c>
      <c r="Q728">
        <f t="shared" si="35"/>
        <v>1</v>
      </c>
    </row>
    <row r="729" spans="13:17" x14ac:dyDescent="0.25">
      <c r="M729">
        <v>19981288</v>
      </c>
      <c r="N729" s="91">
        <v>44834</v>
      </c>
      <c r="O729" s="183">
        <f t="shared" si="33"/>
        <v>9.1</v>
      </c>
      <c r="P729">
        <f t="shared" si="34"/>
        <v>1</v>
      </c>
      <c r="Q729">
        <f t="shared" si="35"/>
        <v>1</v>
      </c>
    </row>
    <row r="730" spans="13:17" x14ac:dyDescent="0.25">
      <c r="M730">
        <v>3843608</v>
      </c>
      <c r="N730" s="91">
        <v>44834</v>
      </c>
      <c r="O730" s="183">
        <f t="shared" si="33"/>
        <v>9.1</v>
      </c>
      <c r="P730">
        <f t="shared" si="34"/>
        <v>1</v>
      </c>
      <c r="Q730">
        <f t="shared" si="35"/>
        <v>1</v>
      </c>
    </row>
    <row r="731" spans="13:17" x14ac:dyDescent="0.25">
      <c r="M731">
        <v>34271696</v>
      </c>
      <c r="N731" s="91">
        <v>44834</v>
      </c>
      <c r="O731" s="183">
        <f t="shared" si="33"/>
        <v>9.1</v>
      </c>
      <c r="P731">
        <f t="shared" si="34"/>
        <v>1</v>
      </c>
      <c r="Q731">
        <f t="shared" si="35"/>
        <v>1</v>
      </c>
    </row>
    <row r="732" spans="13:17" x14ac:dyDescent="0.25">
      <c r="M732">
        <v>42747208</v>
      </c>
      <c r="N732" s="91">
        <v>44834</v>
      </c>
      <c r="O732" s="183">
        <f t="shared" si="33"/>
        <v>9.1</v>
      </c>
      <c r="P732">
        <f t="shared" si="34"/>
        <v>1</v>
      </c>
      <c r="Q732">
        <f t="shared" si="35"/>
        <v>1</v>
      </c>
    </row>
    <row r="733" spans="13:17" x14ac:dyDescent="0.25">
      <c r="M733">
        <v>30719098</v>
      </c>
      <c r="N733" s="91">
        <v>44834</v>
      </c>
      <c r="O733" s="183">
        <f t="shared" si="33"/>
        <v>9.1</v>
      </c>
      <c r="P733">
        <f t="shared" si="34"/>
        <v>1</v>
      </c>
      <c r="Q733">
        <f t="shared" si="35"/>
        <v>1</v>
      </c>
    </row>
    <row r="734" spans="13:17" x14ac:dyDescent="0.25">
      <c r="M734">
        <v>18343723</v>
      </c>
      <c r="N734" s="91">
        <v>44834</v>
      </c>
      <c r="O734" s="183">
        <f t="shared" si="33"/>
        <v>9.1</v>
      </c>
      <c r="P734">
        <f t="shared" si="34"/>
        <v>1</v>
      </c>
      <c r="Q734">
        <f t="shared" si="35"/>
        <v>1</v>
      </c>
    </row>
    <row r="735" spans="13:17" x14ac:dyDescent="0.25">
      <c r="M735">
        <v>31324491</v>
      </c>
      <c r="N735" s="91">
        <v>44834</v>
      </c>
      <c r="O735" s="183">
        <f t="shared" si="33"/>
        <v>9.1</v>
      </c>
      <c r="P735">
        <f t="shared" si="34"/>
        <v>1</v>
      </c>
      <c r="Q735">
        <f t="shared" si="35"/>
        <v>1</v>
      </c>
    </row>
    <row r="736" spans="13:17" x14ac:dyDescent="0.25">
      <c r="M736">
        <v>37518929</v>
      </c>
      <c r="N736" s="91">
        <v>44834</v>
      </c>
      <c r="O736" s="183">
        <f t="shared" si="33"/>
        <v>9.1</v>
      </c>
      <c r="P736">
        <f t="shared" si="34"/>
        <v>1</v>
      </c>
      <c r="Q736">
        <f t="shared" si="35"/>
        <v>1</v>
      </c>
    </row>
    <row r="737" spans="13:17" x14ac:dyDescent="0.25">
      <c r="M737">
        <v>46976442</v>
      </c>
      <c r="N737" s="91">
        <v>44834</v>
      </c>
      <c r="O737" s="183">
        <f t="shared" si="33"/>
        <v>9.1</v>
      </c>
      <c r="P737">
        <f t="shared" si="34"/>
        <v>1</v>
      </c>
      <c r="Q737">
        <f t="shared" si="35"/>
        <v>1</v>
      </c>
    </row>
    <row r="738" spans="13:17" x14ac:dyDescent="0.25">
      <c r="M738">
        <v>6319287</v>
      </c>
      <c r="N738" s="91">
        <v>44834</v>
      </c>
      <c r="O738" s="183">
        <f t="shared" si="33"/>
        <v>9.1</v>
      </c>
      <c r="P738">
        <f t="shared" si="34"/>
        <v>1</v>
      </c>
      <c r="Q738">
        <f t="shared" si="35"/>
        <v>1</v>
      </c>
    </row>
    <row r="739" spans="13:17" x14ac:dyDescent="0.25">
      <c r="M739">
        <v>25049781</v>
      </c>
      <c r="N739" s="91">
        <v>44834</v>
      </c>
      <c r="O739" s="183">
        <f t="shared" si="33"/>
        <v>9.1</v>
      </c>
      <c r="P739">
        <f t="shared" si="34"/>
        <v>1</v>
      </c>
      <c r="Q739">
        <f t="shared" si="35"/>
        <v>1</v>
      </c>
    </row>
    <row r="740" spans="13:17" x14ac:dyDescent="0.25">
      <c r="M740">
        <v>18942782</v>
      </c>
      <c r="N740" s="91">
        <v>44834</v>
      </c>
      <c r="O740" s="183">
        <f t="shared" si="33"/>
        <v>9.1</v>
      </c>
      <c r="P740">
        <f t="shared" si="34"/>
        <v>1</v>
      </c>
      <c r="Q740">
        <f t="shared" si="35"/>
        <v>1</v>
      </c>
    </row>
    <row r="741" spans="13:17" x14ac:dyDescent="0.25">
      <c r="M741">
        <v>39274858</v>
      </c>
      <c r="N741" s="91">
        <v>44834</v>
      </c>
      <c r="O741" s="183">
        <f t="shared" si="33"/>
        <v>9.1</v>
      </c>
      <c r="P741">
        <f t="shared" si="34"/>
        <v>1</v>
      </c>
      <c r="Q741">
        <f t="shared" si="35"/>
        <v>1</v>
      </c>
    </row>
    <row r="742" spans="13:17" x14ac:dyDescent="0.25">
      <c r="M742">
        <v>21513551</v>
      </c>
      <c r="N742" s="91">
        <v>44834</v>
      </c>
      <c r="O742" s="183">
        <f t="shared" si="33"/>
        <v>9.1</v>
      </c>
      <c r="P742">
        <f t="shared" si="34"/>
        <v>1</v>
      </c>
      <c r="Q742">
        <f t="shared" si="35"/>
        <v>1</v>
      </c>
    </row>
    <row r="743" spans="13:17" x14ac:dyDescent="0.25">
      <c r="M743">
        <v>48084527</v>
      </c>
      <c r="N743" s="91">
        <v>44834</v>
      </c>
      <c r="O743" s="183">
        <f t="shared" si="33"/>
        <v>9.1</v>
      </c>
      <c r="P743">
        <f t="shared" si="34"/>
        <v>1</v>
      </c>
      <c r="Q743">
        <f t="shared" si="35"/>
        <v>1</v>
      </c>
    </row>
    <row r="744" spans="13:17" x14ac:dyDescent="0.25">
      <c r="M744">
        <v>53212382</v>
      </c>
      <c r="N744" s="91">
        <v>44834</v>
      </c>
      <c r="O744" s="183">
        <f t="shared" si="33"/>
        <v>9.1</v>
      </c>
      <c r="P744">
        <f t="shared" si="34"/>
        <v>1</v>
      </c>
      <c r="Q744">
        <f t="shared" si="35"/>
        <v>1</v>
      </c>
    </row>
    <row r="745" spans="13:17" x14ac:dyDescent="0.25">
      <c r="M745">
        <v>63362702</v>
      </c>
      <c r="N745" s="91">
        <v>44834</v>
      </c>
      <c r="O745" s="183">
        <f t="shared" si="33"/>
        <v>9.1</v>
      </c>
      <c r="P745">
        <f t="shared" si="34"/>
        <v>1</v>
      </c>
      <c r="Q745">
        <f t="shared" si="35"/>
        <v>1</v>
      </c>
    </row>
    <row r="746" spans="13:17" x14ac:dyDescent="0.25">
      <c r="M746">
        <v>25008334</v>
      </c>
      <c r="N746" s="91">
        <v>44834</v>
      </c>
      <c r="O746" s="183">
        <f t="shared" si="33"/>
        <v>9.1</v>
      </c>
      <c r="P746">
        <f t="shared" si="34"/>
        <v>1</v>
      </c>
      <c r="Q746">
        <f t="shared" si="35"/>
        <v>1</v>
      </c>
    </row>
    <row r="747" spans="13:17" x14ac:dyDescent="0.25">
      <c r="M747">
        <v>18136663</v>
      </c>
      <c r="N747" s="91">
        <v>44834</v>
      </c>
      <c r="O747" s="183">
        <f t="shared" si="33"/>
        <v>9.1</v>
      </c>
      <c r="P747">
        <f t="shared" si="34"/>
        <v>1</v>
      </c>
      <c r="Q747">
        <f t="shared" si="35"/>
        <v>1</v>
      </c>
    </row>
    <row r="748" spans="13:17" x14ac:dyDescent="0.25">
      <c r="M748">
        <v>66709104</v>
      </c>
      <c r="N748" s="91">
        <v>44834</v>
      </c>
      <c r="O748" s="183">
        <f t="shared" si="33"/>
        <v>9.1</v>
      </c>
      <c r="P748">
        <f t="shared" si="34"/>
        <v>1</v>
      </c>
      <c r="Q748">
        <f t="shared" si="35"/>
        <v>1</v>
      </c>
    </row>
    <row r="749" spans="13:17" x14ac:dyDescent="0.25">
      <c r="M749">
        <v>14692980</v>
      </c>
      <c r="N749" s="91">
        <v>44834</v>
      </c>
      <c r="O749" s="183">
        <f t="shared" si="33"/>
        <v>9.1</v>
      </c>
      <c r="P749">
        <f t="shared" si="34"/>
        <v>1</v>
      </c>
      <c r="Q749">
        <f t="shared" si="35"/>
        <v>1</v>
      </c>
    </row>
    <row r="750" spans="13:17" x14ac:dyDescent="0.25">
      <c r="M750">
        <v>43912971</v>
      </c>
      <c r="N750" s="91">
        <v>44834</v>
      </c>
      <c r="O750" s="183">
        <f t="shared" si="33"/>
        <v>9.1</v>
      </c>
      <c r="P750">
        <f t="shared" si="34"/>
        <v>1</v>
      </c>
      <c r="Q750">
        <f t="shared" si="35"/>
        <v>1</v>
      </c>
    </row>
    <row r="751" spans="13:17" x14ac:dyDescent="0.25">
      <c r="M751">
        <v>27150387</v>
      </c>
      <c r="N751" s="91">
        <v>44834</v>
      </c>
      <c r="O751" s="183">
        <f t="shared" si="33"/>
        <v>9.1</v>
      </c>
      <c r="P751">
        <f t="shared" si="34"/>
        <v>1</v>
      </c>
      <c r="Q751">
        <f t="shared" si="35"/>
        <v>1</v>
      </c>
    </row>
    <row r="752" spans="13:17" x14ac:dyDescent="0.25">
      <c r="M752">
        <v>18631054</v>
      </c>
      <c r="N752" s="91">
        <v>44834</v>
      </c>
      <c r="O752" s="183">
        <f t="shared" si="33"/>
        <v>9.1</v>
      </c>
      <c r="P752">
        <f t="shared" si="34"/>
        <v>1</v>
      </c>
      <c r="Q752">
        <f t="shared" si="35"/>
        <v>1</v>
      </c>
    </row>
    <row r="753" spans="13:17" x14ac:dyDescent="0.25">
      <c r="M753">
        <v>41244862</v>
      </c>
      <c r="N753" s="91">
        <v>44834</v>
      </c>
      <c r="O753" s="183">
        <f t="shared" si="33"/>
        <v>9.1</v>
      </c>
      <c r="P753">
        <f t="shared" si="34"/>
        <v>1</v>
      </c>
      <c r="Q753">
        <f t="shared" si="35"/>
        <v>1</v>
      </c>
    </row>
    <row r="754" spans="13:17" x14ac:dyDescent="0.25">
      <c r="M754">
        <v>8904133</v>
      </c>
      <c r="N754" s="91">
        <v>44834</v>
      </c>
      <c r="O754" s="183">
        <f t="shared" si="33"/>
        <v>9.1</v>
      </c>
      <c r="P754">
        <f t="shared" si="34"/>
        <v>1</v>
      </c>
      <c r="Q754">
        <f t="shared" si="35"/>
        <v>1</v>
      </c>
    </row>
    <row r="755" spans="13:17" x14ac:dyDescent="0.25">
      <c r="M755">
        <v>63090621</v>
      </c>
      <c r="N755" s="91">
        <v>44834</v>
      </c>
      <c r="O755" s="183">
        <f t="shared" si="33"/>
        <v>9.1</v>
      </c>
      <c r="P755">
        <f t="shared" si="34"/>
        <v>1</v>
      </c>
      <c r="Q755">
        <f t="shared" si="35"/>
        <v>1</v>
      </c>
    </row>
    <row r="756" spans="13:17" x14ac:dyDescent="0.25">
      <c r="M756">
        <v>7025451</v>
      </c>
      <c r="N756" s="91">
        <v>44834</v>
      </c>
      <c r="O756" s="183">
        <f t="shared" si="33"/>
        <v>9.1</v>
      </c>
      <c r="P756">
        <f t="shared" si="34"/>
        <v>1</v>
      </c>
      <c r="Q756">
        <f t="shared" si="35"/>
        <v>1</v>
      </c>
    </row>
    <row r="757" spans="13:17" x14ac:dyDescent="0.25">
      <c r="M757">
        <v>35438371</v>
      </c>
      <c r="N757" s="91">
        <v>44834</v>
      </c>
      <c r="O757" s="183">
        <f t="shared" si="33"/>
        <v>9.1</v>
      </c>
      <c r="P757">
        <f t="shared" si="34"/>
        <v>1</v>
      </c>
      <c r="Q757">
        <f t="shared" si="35"/>
        <v>1</v>
      </c>
    </row>
    <row r="758" spans="13:17" x14ac:dyDescent="0.25">
      <c r="M758">
        <v>16153063</v>
      </c>
      <c r="N758" s="91">
        <v>44834</v>
      </c>
      <c r="O758" s="183">
        <f t="shared" si="33"/>
        <v>9.1</v>
      </c>
      <c r="P758">
        <f t="shared" si="34"/>
        <v>1</v>
      </c>
      <c r="Q758">
        <f t="shared" si="35"/>
        <v>1</v>
      </c>
    </row>
    <row r="759" spans="13:17" x14ac:dyDescent="0.25">
      <c r="M759">
        <v>23206959</v>
      </c>
      <c r="N759" s="91">
        <v>44834</v>
      </c>
      <c r="O759" s="183">
        <f t="shared" si="33"/>
        <v>9.1</v>
      </c>
      <c r="P759">
        <f t="shared" si="34"/>
        <v>1</v>
      </c>
      <c r="Q759">
        <f t="shared" si="35"/>
        <v>1</v>
      </c>
    </row>
    <row r="760" spans="13:17" x14ac:dyDescent="0.25">
      <c r="M760">
        <v>60440582</v>
      </c>
      <c r="N760" s="91">
        <v>44834</v>
      </c>
      <c r="O760" s="183">
        <f t="shared" si="33"/>
        <v>9.1</v>
      </c>
      <c r="P760">
        <f t="shared" si="34"/>
        <v>1</v>
      </c>
      <c r="Q760">
        <f t="shared" si="35"/>
        <v>1</v>
      </c>
    </row>
    <row r="761" spans="13:17" x14ac:dyDescent="0.25">
      <c r="M761">
        <v>31324480</v>
      </c>
      <c r="N761" s="91">
        <v>44834</v>
      </c>
      <c r="O761" s="183">
        <f t="shared" si="33"/>
        <v>9.1</v>
      </c>
      <c r="P761">
        <f t="shared" si="34"/>
        <v>1</v>
      </c>
      <c r="Q761">
        <f t="shared" si="35"/>
        <v>1</v>
      </c>
    </row>
    <row r="762" spans="13:17" x14ac:dyDescent="0.25">
      <c r="M762">
        <v>51093447</v>
      </c>
      <c r="N762" s="91">
        <v>44834</v>
      </c>
      <c r="O762" s="183">
        <f t="shared" si="33"/>
        <v>9.1</v>
      </c>
      <c r="P762">
        <f t="shared" si="34"/>
        <v>1</v>
      </c>
      <c r="Q762">
        <f t="shared" si="35"/>
        <v>1</v>
      </c>
    </row>
    <row r="763" spans="13:17" x14ac:dyDescent="0.25">
      <c r="M763">
        <v>35785664</v>
      </c>
      <c r="N763" s="91">
        <v>44834</v>
      </c>
      <c r="O763" s="183">
        <f t="shared" si="33"/>
        <v>9.1</v>
      </c>
      <c r="P763">
        <f t="shared" si="34"/>
        <v>1</v>
      </c>
      <c r="Q763">
        <f t="shared" si="35"/>
        <v>1</v>
      </c>
    </row>
    <row r="764" spans="13:17" x14ac:dyDescent="0.25">
      <c r="M764">
        <v>43846063</v>
      </c>
      <c r="N764" s="91">
        <v>44834</v>
      </c>
      <c r="O764" s="183">
        <f t="shared" si="33"/>
        <v>9.1</v>
      </c>
      <c r="P764">
        <f t="shared" si="34"/>
        <v>1</v>
      </c>
      <c r="Q764">
        <f t="shared" si="35"/>
        <v>1</v>
      </c>
    </row>
    <row r="765" spans="13:17" x14ac:dyDescent="0.25">
      <c r="M765">
        <v>32432254</v>
      </c>
      <c r="N765" s="91">
        <v>44834</v>
      </c>
      <c r="O765" s="183">
        <f t="shared" si="33"/>
        <v>9.1</v>
      </c>
      <c r="P765">
        <f t="shared" si="34"/>
        <v>1</v>
      </c>
      <c r="Q765">
        <f t="shared" si="35"/>
        <v>1</v>
      </c>
    </row>
    <row r="766" spans="13:17" x14ac:dyDescent="0.25">
      <c r="M766">
        <v>15848128</v>
      </c>
      <c r="N766" s="91">
        <v>44834</v>
      </c>
      <c r="O766" s="183">
        <f t="shared" si="33"/>
        <v>9.1</v>
      </c>
      <c r="P766">
        <f t="shared" si="34"/>
        <v>1</v>
      </c>
      <c r="Q766">
        <f t="shared" si="35"/>
        <v>1</v>
      </c>
    </row>
    <row r="767" spans="13:17" x14ac:dyDescent="0.25">
      <c r="M767">
        <v>61595548</v>
      </c>
      <c r="N767" s="91">
        <v>44834</v>
      </c>
      <c r="O767" s="183">
        <f t="shared" si="33"/>
        <v>9.1</v>
      </c>
      <c r="P767">
        <f t="shared" si="34"/>
        <v>1</v>
      </c>
      <c r="Q767">
        <f t="shared" si="35"/>
        <v>1</v>
      </c>
    </row>
    <row r="768" spans="13:17" x14ac:dyDescent="0.25">
      <c r="M768">
        <v>37873626</v>
      </c>
      <c r="N768" s="91">
        <v>44835</v>
      </c>
      <c r="O768" s="183">
        <f t="shared" si="33"/>
        <v>9.0666666666666664</v>
      </c>
      <c r="P768">
        <f t="shared" si="34"/>
        <v>1</v>
      </c>
      <c r="Q768">
        <f t="shared" si="35"/>
        <v>1</v>
      </c>
    </row>
    <row r="769" spans="13:17" x14ac:dyDescent="0.25">
      <c r="M769">
        <v>21360018</v>
      </c>
      <c r="N769" s="91">
        <v>44835</v>
      </c>
      <c r="O769" s="183">
        <f t="shared" si="33"/>
        <v>9.0666666666666664</v>
      </c>
      <c r="P769">
        <f t="shared" si="34"/>
        <v>1</v>
      </c>
      <c r="Q769">
        <f t="shared" si="35"/>
        <v>1</v>
      </c>
    </row>
    <row r="770" spans="13:17" x14ac:dyDescent="0.25">
      <c r="M770">
        <v>72972557</v>
      </c>
      <c r="N770" s="91">
        <v>44837</v>
      </c>
      <c r="O770" s="183">
        <f t="shared" si="33"/>
        <v>9</v>
      </c>
      <c r="P770">
        <f t="shared" si="34"/>
        <v>1</v>
      </c>
      <c r="Q770">
        <f t="shared" si="35"/>
        <v>1</v>
      </c>
    </row>
    <row r="771" spans="13:17" x14ac:dyDescent="0.25">
      <c r="M771">
        <v>8636232</v>
      </c>
      <c r="N771" s="91">
        <v>44837</v>
      </c>
      <c r="O771" s="183">
        <f t="shared" si="33"/>
        <v>9</v>
      </c>
      <c r="P771">
        <f t="shared" si="34"/>
        <v>1</v>
      </c>
      <c r="Q771">
        <f t="shared" si="35"/>
        <v>1</v>
      </c>
    </row>
    <row r="772" spans="13:17" x14ac:dyDescent="0.25">
      <c r="M772">
        <v>72898464</v>
      </c>
      <c r="N772" s="91">
        <v>44837</v>
      </c>
      <c r="O772" s="183">
        <f t="shared" ref="O772:O835" si="36">($O$1-N772)/30</f>
        <v>9</v>
      </c>
      <c r="P772">
        <f t="shared" ref="P772:P835" si="37">IF(O772&gt;=$P$1,1,0)</f>
        <v>1</v>
      </c>
      <c r="Q772">
        <f t="shared" ref="Q772:Q835" si="38">IF(N772&lt;=$Q$1, 1,0)</f>
        <v>1</v>
      </c>
    </row>
    <row r="773" spans="13:17" x14ac:dyDescent="0.25">
      <c r="M773">
        <v>36649162</v>
      </c>
      <c r="N773" s="91">
        <v>44837</v>
      </c>
      <c r="O773" s="183">
        <f t="shared" si="36"/>
        <v>9</v>
      </c>
      <c r="P773">
        <f t="shared" si="37"/>
        <v>1</v>
      </c>
      <c r="Q773">
        <f t="shared" si="38"/>
        <v>1</v>
      </c>
    </row>
    <row r="774" spans="13:17" x14ac:dyDescent="0.25">
      <c r="M774">
        <v>72972551</v>
      </c>
      <c r="N774" s="91">
        <v>44837</v>
      </c>
      <c r="O774" s="183">
        <f t="shared" si="36"/>
        <v>9</v>
      </c>
      <c r="P774">
        <f t="shared" si="37"/>
        <v>1</v>
      </c>
      <c r="Q774">
        <f t="shared" si="38"/>
        <v>1</v>
      </c>
    </row>
    <row r="775" spans="13:17" x14ac:dyDescent="0.25">
      <c r="M775">
        <v>72898462</v>
      </c>
      <c r="N775" s="91">
        <v>44837</v>
      </c>
      <c r="O775" s="183">
        <f t="shared" si="36"/>
        <v>9</v>
      </c>
      <c r="P775">
        <f t="shared" si="37"/>
        <v>1</v>
      </c>
      <c r="Q775">
        <f t="shared" si="38"/>
        <v>1</v>
      </c>
    </row>
    <row r="776" spans="13:17" x14ac:dyDescent="0.25">
      <c r="M776">
        <v>30219359</v>
      </c>
      <c r="N776" s="91">
        <v>44837</v>
      </c>
      <c r="O776" s="183">
        <f t="shared" si="36"/>
        <v>9</v>
      </c>
      <c r="P776">
        <f t="shared" si="37"/>
        <v>1</v>
      </c>
      <c r="Q776">
        <f t="shared" si="38"/>
        <v>1</v>
      </c>
    </row>
    <row r="777" spans="13:17" x14ac:dyDescent="0.25">
      <c r="M777">
        <v>43763618</v>
      </c>
      <c r="N777" s="91">
        <v>44837</v>
      </c>
      <c r="O777" s="183">
        <f t="shared" si="36"/>
        <v>9</v>
      </c>
      <c r="P777">
        <f t="shared" si="37"/>
        <v>1</v>
      </c>
      <c r="Q777">
        <f t="shared" si="38"/>
        <v>1</v>
      </c>
    </row>
    <row r="778" spans="13:17" x14ac:dyDescent="0.25">
      <c r="M778">
        <v>61561520</v>
      </c>
      <c r="N778" s="91">
        <v>44837</v>
      </c>
      <c r="O778" s="183">
        <f t="shared" si="36"/>
        <v>9</v>
      </c>
      <c r="P778">
        <f t="shared" si="37"/>
        <v>1</v>
      </c>
      <c r="Q778">
        <f t="shared" si="38"/>
        <v>1</v>
      </c>
    </row>
    <row r="779" spans="13:17" x14ac:dyDescent="0.25">
      <c r="M779">
        <v>58186172</v>
      </c>
      <c r="N779" s="91">
        <v>44837</v>
      </c>
      <c r="O779" s="183">
        <f t="shared" si="36"/>
        <v>9</v>
      </c>
      <c r="P779">
        <f t="shared" si="37"/>
        <v>1</v>
      </c>
      <c r="Q779">
        <f t="shared" si="38"/>
        <v>1</v>
      </c>
    </row>
    <row r="780" spans="13:17" x14ac:dyDescent="0.25">
      <c r="M780">
        <v>47454161</v>
      </c>
      <c r="N780" s="91">
        <v>44837</v>
      </c>
      <c r="O780" s="183">
        <f t="shared" si="36"/>
        <v>9</v>
      </c>
      <c r="P780">
        <f t="shared" si="37"/>
        <v>1</v>
      </c>
      <c r="Q780">
        <f t="shared" si="38"/>
        <v>1</v>
      </c>
    </row>
    <row r="781" spans="13:17" x14ac:dyDescent="0.25">
      <c r="M781">
        <v>73000615</v>
      </c>
      <c r="N781" s="91">
        <v>44837</v>
      </c>
      <c r="O781" s="183">
        <f t="shared" si="36"/>
        <v>9</v>
      </c>
      <c r="P781">
        <f t="shared" si="37"/>
        <v>1</v>
      </c>
      <c r="Q781">
        <f t="shared" si="38"/>
        <v>1</v>
      </c>
    </row>
    <row r="782" spans="13:17" x14ac:dyDescent="0.25">
      <c r="M782">
        <v>72972550</v>
      </c>
      <c r="N782" s="91">
        <v>44837</v>
      </c>
      <c r="O782" s="183">
        <f t="shared" si="36"/>
        <v>9</v>
      </c>
      <c r="P782">
        <f t="shared" si="37"/>
        <v>1</v>
      </c>
      <c r="Q782">
        <f t="shared" si="38"/>
        <v>1</v>
      </c>
    </row>
    <row r="783" spans="13:17" x14ac:dyDescent="0.25">
      <c r="M783">
        <v>14928557</v>
      </c>
      <c r="N783" s="91">
        <v>44837</v>
      </c>
      <c r="O783" s="183">
        <f t="shared" si="36"/>
        <v>9</v>
      </c>
      <c r="P783">
        <f t="shared" si="37"/>
        <v>1</v>
      </c>
      <c r="Q783">
        <f t="shared" si="38"/>
        <v>1</v>
      </c>
    </row>
    <row r="784" spans="13:17" x14ac:dyDescent="0.25">
      <c r="M784">
        <v>62120117</v>
      </c>
      <c r="N784" s="91">
        <v>44838</v>
      </c>
      <c r="O784" s="183">
        <f t="shared" si="36"/>
        <v>8.9666666666666668</v>
      </c>
      <c r="P784">
        <f t="shared" si="37"/>
        <v>1</v>
      </c>
      <c r="Q784">
        <f t="shared" si="38"/>
        <v>1</v>
      </c>
    </row>
    <row r="785" spans="13:17" x14ac:dyDescent="0.25">
      <c r="M785">
        <v>73000629</v>
      </c>
      <c r="N785" s="91">
        <v>44838</v>
      </c>
      <c r="O785" s="183">
        <f t="shared" si="36"/>
        <v>8.9666666666666668</v>
      </c>
      <c r="P785">
        <f t="shared" si="37"/>
        <v>1</v>
      </c>
      <c r="Q785">
        <f t="shared" si="38"/>
        <v>1</v>
      </c>
    </row>
    <row r="786" spans="13:17" x14ac:dyDescent="0.25">
      <c r="M786">
        <v>73000628</v>
      </c>
      <c r="N786" s="91">
        <v>44838</v>
      </c>
      <c r="O786" s="183">
        <f t="shared" si="36"/>
        <v>8.9666666666666668</v>
      </c>
      <c r="P786">
        <f t="shared" si="37"/>
        <v>1</v>
      </c>
      <c r="Q786">
        <f t="shared" si="38"/>
        <v>1</v>
      </c>
    </row>
    <row r="787" spans="13:17" x14ac:dyDescent="0.25">
      <c r="M787">
        <v>73000632</v>
      </c>
      <c r="N787" s="91">
        <v>44838</v>
      </c>
      <c r="O787" s="183">
        <f t="shared" si="36"/>
        <v>8.9666666666666668</v>
      </c>
      <c r="P787">
        <f t="shared" si="37"/>
        <v>1</v>
      </c>
      <c r="Q787">
        <f t="shared" si="38"/>
        <v>1</v>
      </c>
    </row>
    <row r="788" spans="13:17" x14ac:dyDescent="0.25">
      <c r="M788">
        <v>73028190</v>
      </c>
      <c r="N788" s="91">
        <v>44839</v>
      </c>
      <c r="O788" s="183">
        <f t="shared" si="36"/>
        <v>8.9333333333333336</v>
      </c>
      <c r="P788">
        <f t="shared" si="37"/>
        <v>1</v>
      </c>
      <c r="Q788">
        <f t="shared" si="38"/>
        <v>1</v>
      </c>
    </row>
    <row r="789" spans="13:17" x14ac:dyDescent="0.25">
      <c r="M789">
        <v>73028189</v>
      </c>
      <c r="N789" s="91">
        <v>44839</v>
      </c>
      <c r="O789" s="183">
        <f t="shared" si="36"/>
        <v>8.9333333333333336</v>
      </c>
      <c r="P789">
        <f t="shared" si="37"/>
        <v>1</v>
      </c>
      <c r="Q789">
        <f t="shared" si="38"/>
        <v>1</v>
      </c>
    </row>
    <row r="790" spans="13:17" x14ac:dyDescent="0.25">
      <c r="M790">
        <v>73028193</v>
      </c>
      <c r="N790" s="91">
        <v>44839</v>
      </c>
      <c r="O790" s="183">
        <f t="shared" si="36"/>
        <v>8.9333333333333336</v>
      </c>
      <c r="P790">
        <f t="shared" si="37"/>
        <v>1</v>
      </c>
      <c r="Q790">
        <f t="shared" si="38"/>
        <v>1</v>
      </c>
    </row>
    <row r="791" spans="13:17" x14ac:dyDescent="0.25">
      <c r="M791">
        <v>18991839</v>
      </c>
      <c r="N791" s="91">
        <v>44840</v>
      </c>
      <c r="O791" s="183">
        <f t="shared" si="36"/>
        <v>8.9</v>
      </c>
      <c r="P791">
        <f t="shared" si="37"/>
        <v>1</v>
      </c>
      <c r="Q791">
        <f t="shared" si="38"/>
        <v>1</v>
      </c>
    </row>
    <row r="792" spans="13:17" x14ac:dyDescent="0.25">
      <c r="M792">
        <v>73061005</v>
      </c>
      <c r="N792" s="91">
        <v>44840</v>
      </c>
      <c r="O792" s="183">
        <f t="shared" si="36"/>
        <v>8.9</v>
      </c>
      <c r="P792">
        <f t="shared" si="37"/>
        <v>1</v>
      </c>
      <c r="Q792">
        <f t="shared" si="38"/>
        <v>1</v>
      </c>
    </row>
    <row r="793" spans="13:17" x14ac:dyDescent="0.25">
      <c r="M793">
        <v>73061003</v>
      </c>
      <c r="N793" s="91">
        <v>44840</v>
      </c>
      <c r="O793" s="183">
        <f t="shared" si="36"/>
        <v>8.9</v>
      </c>
      <c r="P793">
        <f t="shared" si="37"/>
        <v>1</v>
      </c>
      <c r="Q793">
        <f t="shared" si="38"/>
        <v>1</v>
      </c>
    </row>
    <row r="794" spans="13:17" x14ac:dyDescent="0.25">
      <c r="M794">
        <v>73098391</v>
      </c>
      <c r="N794" s="91">
        <v>44841</v>
      </c>
      <c r="O794" s="183">
        <f t="shared" si="36"/>
        <v>8.8666666666666671</v>
      </c>
      <c r="P794">
        <f t="shared" si="37"/>
        <v>1</v>
      </c>
      <c r="Q794">
        <f t="shared" si="38"/>
        <v>1</v>
      </c>
    </row>
    <row r="795" spans="13:17" x14ac:dyDescent="0.25">
      <c r="M795">
        <v>73061019</v>
      </c>
      <c r="N795" s="91">
        <v>44841</v>
      </c>
      <c r="O795" s="183">
        <f t="shared" si="36"/>
        <v>8.8666666666666671</v>
      </c>
      <c r="P795">
        <f t="shared" si="37"/>
        <v>1</v>
      </c>
      <c r="Q795">
        <f t="shared" si="38"/>
        <v>1</v>
      </c>
    </row>
    <row r="796" spans="13:17" x14ac:dyDescent="0.25">
      <c r="M796">
        <v>6779683</v>
      </c>
      <c r="N796" s="91">
        <v>44841</v>
      </c>
      <c r="O796" s="183">
        <f t="shared" si="36"/>
        <v>8.8666666666666671</v>
      </c>
      <c r="P796">
        <f t="shared" si="37"/>
        <v>1</v>
      </c>
      <c r="Q796">
        <f t="shared" si="38"/>
        <v>1</v>
      </c>
    </row>
    <row r="797" spans="13:17" x14ac:dyDescent="0.25">
      <c r="M797">
        <v>73061023</v>
      </c>
      <c r="N797" s="91">
        <v>44841</v>
      </c>
      <c r="O797" s="183">
        <f t="shared" si="36"/>
        <v>8.8666666666666671</v>
      </c>
      <c r="P797">
        <f t="shared" si="37"/>
        <v>1</v>
      </c>
      <c r="Q797">
        <f t="shared" si="38"/>
        <v>1</v>
      </c>
    </row>
    <row r="798" spans="13:17" x14ac:dyDescent="0.25">
      <c r="M798">
        <v>73061018</v>
      </c>
      <c r="N798" s="91">
        <v>44841</v>
      </c>
      <c r="O798" s="183">
        <f t="shared" si="36"/>
        <v>8.8666666666666671</v>
      </c>
      <c r="P798">
        <f t="shared" si="37"/>
        <v>1</v>
      </c>
      <c r="Q798">
        <f t="shared" si="38"/>
        <v>1</v>
      </c>
    </row>
    <row r="799" spans="13:17" x14ac:dyDescent="0.25">
      <c r="M799">
        <v>73098394</v>
      </c>
      <c r="N799" s="91">
        <v>44841</v>
      </c>
      <c r="O799" s="183">
        <f t="shared" si="36"/>
        <v>8.8666666666666671</v>
      </c>
      <c r="P799">
        <f t="shared" si="37"/>
        <v>1</v>
      </c>
      <c r="Q799">
        <f t="shared" si="38"/>
        <v>1</v>
      </c>
    </row>
    <row r="800" spans="13:17" x14ac:dyDescent="0.25">
      <c r="M800">
        <v>73061017</v>
      </c>
      <c r="N800" s="91">
        <v>44841</v>
      </c>
      <c r="O800" s="183">
        <f t="shared" si="36"/>
        <v>8.8666666666666671</v>
      </c>
      <c r="P800">
        <f t="shared" si="37"/>
        <v>1</v>
      </c>
      <c r="Q800">
        <f t="shared" si="38"/>
        <v>1</v>
      </c>
    </row>
    <row r="801" spans="13:17" x14ac:dyDescent="0.25">
      <c r="M801">
        <v>73136226</v>
      </c>
      <c r="N801" s="91">
        <v>44844</v>
      </c>
      <c r="O801" s="183">
        <f t="shared" si="36"/>
        <v>8.7666666666666675</v>
      </c>
      <c r="P801">
        <f t="shared" si="37"/>
        <v>1</v>
      </c>
      <c r="Q801">
        <f t="shared" si="38"/>
        <v>1</v>
      </c>
    </row>
    <row r="802" spans="13:17" x14ac:dyDescent="0.25">
      <c r="M802">
        <v>73169986</v>
      </c>
      <c r="N802" s="91">
        <v>44845</v>
      </c>
      <c r="O802" s="183">
        <f t="shared" si="36"/>
        <v>8.7333333333333325</v>
      </c>
      <c r="P802">
        <f t="shared" si="37"/>
        <v>1</v>
      </c>
      <c r="Q802">
        <f t="shared" si="38"/>
        <v>1</v>
      </c>
    </row>
    <row r="803" spans="13:17" x14ac:dyDescent="0.25">
      <c r="M803">
        <v>37538445</v>
      </c>
      <c r="N803" s="91">
        <v>44845</v>
      </c>
      <c r="O803" s="183">
        <f t="shared" si="36"/>
        <v>8.7333333333333325</v>
      </c>
      <c r="P803">
        <f t="shared" si="37"/>
        <v>1</v>
      </c>
      <c r="Q803">
        <f t="shared" si="38"/>
        <v>1</v>
      </c>
    </row>
    <row r="804" spans="13:17" x14ac:dyDescent="0.25">
      <c r="M804">
        <v>73205431</v>
      </c>
      <c r="N804" s="91">
        <v>44846</v>
      </c>
      <c r="O804" s="183">
        <f t="shared" si="36"/>
        <v>8.6999999999999993</v>
      </c>
      <c r="P804">
        <f t="shared" si="37"/>
        <v>1</v>
      </c>
      <c r="Q804">
        <f t="shared" si="38"/>
        <v>1</v>
      </c>
    </row>
    <row r="805" spans="13:17" x14ac:dyDescent="0.25">
      <c r="M805">
        <v>73205432</v>
      </c>
      <c r="N805" s="91">
        <v>44846</v>
      </c>
      <c r="O805" s="183">
        <f t="shared" si="36"/>
        <v>8.6999999999999993</v>
      </c>
      <c r="P805">
        <f t="shared" si="37"/>
        <v>1</v>
      </c>
      <c r="Q805">
        <f t="shared" si="38"/>
        <v>1</v>
      </c>
    </row>
    <row r="806" spans="13:17" x14ac:dyDescent="0.25">
      <c r="M806">
        <v>73205433</v>
      </c>
      <c r="N806" s="91">
        <v>44846</v>
      </c>
      <c r="O806" s="183">
        <f t="shared" si="36"/>
        <v>8.6999999999999993</v>
      </c>
      <c r="P806">
        <f t="shared" si="37"/>
        <v>1</v>
      </c>
      <c r="Q806">
        <f t="shared" si="38"/>
        <v>1</v>
      </c>
    </row>
    <row r="807" spans="13:17" x14ac:dyDescent="0.25">
      <c r="M807">
        <v>73205409</v>
      </c>
      <c r="N807" s="91">
        <v>44846</v>
      </c>
      <c r="O807" s="183">
        <f t="shared" si="36"/>
        <v>8.6999999999999993</v>
      </c>
      <c r="P807">
        <f t="shared" si="37"/>
        <v>1</v>
      </c>
      <c r="Q807">
        <f t="shared" si="38"/>
        <v>1</v>
      </c>
    </row>
    <row r="808" spans="13:17" x14ac:dyDescent="0.25">
      <c r="M808">
        <v>73169992</v>
      </c>
      <c r="N808" s="91">
        <v>44846</v>
      </c>
      <c r="O808" s="183">
        <f t="shared" si="36"/>
        <v>8.6999999999999993</v>
      </c>
      <c r="P808">
        <f t="shared" si="37"/>
        <v>1</v>
      </c>
      <c r="Q808">
        <f t="shared" si="38"/>
        <v>1</v>
      </c>
    </row>
    <row r="809" spans="13:17" x14ac:dyDescent="0.25">
      <c r="M809">
        <v>73205410</v>
      </c>
      <c r="N809" s="91">
        <v>44846</v>
      </c>
      <c r="O809" s="183">
        <f t="shared" si="36"/>
        <v>8.6999999999999993</v>
      </c>
      <c r="P809">
        <f t="shared" si="37"/>
        <v>1</v>
      </c>
      <c r="Q809">
        <f t="shared" si="38"/>
        <v>1</v>
      </c>
    </row>
    <row r="810" spans="13:17" x14ac:dyDescent="0.25">
      <c r="M810">
        <v>73242328</v>
      </c>
      <c r="N810" s="91">
        <v>44847</v>
      </c>
      <c r="O810" s="183">
        <f t="shared" si="36"/>
        <v>8.6666666666666661</v>
      </c>
      <c r="P810">
        <f t="shared" si="37"/>
        <v>1</v>
      </c>
      <c r="Q810">
        <f t="shared" si="38"/>
        <v>1</v>
      </c>
    </row>
    <row r="811" spans="13:17" x14ac:dyDescent="0.25">
      <c r="M811">
        <v>1949853</v>
      </c>
      <c r="N811" s="91">
        <v>44847</v>
      </c>
      <c r="O811" s="183">
        <f t="shared" si="36"/>
        <v>8.6666666666666661</v>
      </c>
      <c r="P811">
        <f t="shared" si="37"/>
        <v>1</v>
      </c>
      <c r="Q811">
        <f t="shared" si="38"/>
        <v>1</v>
      </c>
    </row>
    <row r="812" spans="13:17" x14ac:dyDescent="0.25">
      <c r="M812">
        <v>22956186</v>
      </c>
      <c r="N812" s="91">
        <v>44847</v>
      </c>
      <c r="O812" s="183">
        <f t="shared" si="36"/>
        <v>8.6666666666666661</v>
      </c>
      <c r="P812">
        <f t="shared" si="37"/>
        <v>1</v>
      </c>
      <c r="Q812">
        <f t="shared" si="38"/>
        <v>1</v>
      </c>
    </row>
    <row r="813" spans="13:17" x14ac:dyDescent="0.25">
      <c r="M813">
        <v>73242326</v>
      </c>
      <c r="N813" s="91">
        <v>44847</v>
      </c>
      <c r="O813" s="183">
        <f t="shared" si="36"/>
        <v>8.6666666666666661</v>
      </c>
      <c r="P813">
        <f t="shared" si="37"/>
        <v>1</v>
      </c>
      <c r="Q813">
        <f t="shared" si="38"/>
        <v>1</v>
      </c>
    </row>
    <row r="814" spans="13:17" x14ac:dyDescent="0.25">
      <c r="M814">
        <v>51717176</v>
      </c>
      <c r="N814" s="91">
        <v>44848</v>
      </c>
      <c r="O814" s="183">
        <f t="shared" si="36"/>
        <v>8.6333333333333329</v>
      </c>
      <c r="P814">
        <f t="shared" si="37"/>
        <v>1</v>
      </c>
      <c r="Q814">
        <f t="shared" si="38"/>
        <v>1</v>
      </c>
    </row>
    <row r="815" spans="13:17" x14ac:dyDescent="0.25">
      <c r="M815">
        <v>32489121</v>
      </c>
      <c r="N815" s="91">
        <v>44848</v>
      </c>
      <c r="O815" s="183">
        <f t="shared" si="36"/>
        <v>8.6333333333333329</v>
      </c>
      <c r="P815">
        <f t="shared" si="37"/>
        <v>1</v>
      </c>
      <c r="Q815">
        <f t="shared" si="38"/>
        <v>1</v>
      </c>
    </row>
    <row r="816" spans="13:17" x14ac:dyDescent="0.25">
      <c r="M816">
        <v>73281004</v>
      </c>
      <c r="N816" s="91">
        <v>44848</v>
      </c>
      <c r="O816" s="183">
        <f t="shared" si="36"/>
        <v>8.6333333333333329</v>
      </c>
      <c r="P816">
        <f t="shared" si="37"/>
        <v>1</v>
      </c>
      <c r="Q816">
        <f t="shared" si="38"/>
        <v>1</v>
      </c>
    </row>
    <row r="817" spans="13:17" x14ac:dyDescent="0.25">
      <c r="M817">
        <v>13469706</v>
      </c>
      <c r="N817" s="91">
        <v>44848</v>
      </c>
      <c r="O817" s="183">
        <f t="shared" si="36"/>
        <v>8.6333333333333329</v>
      </c>
      <c r="P817">
        <f t="shared" si="37"/>
        <v>1</v>
      </c>
      <c r="Q817">
        <f t="shared" si="38"/>
        <v>1</v>
      </c>
    </row>
    <row r="818" spans="13:17" x14ac:dyDescent="0.25">
      <c r="M818">
        <v>70962986</v>
      </c>
      <c r="N818" s="91">
        <v>44848</v>
      </c>
      <c r="O818" s="183">
        <f t="shared" si="36"/>
        <v>8.6333333333333329</v>
      </c>
      <c r="P818">
        <f t="shared" si="37"/>
        <v>1</v>
      </c>
      <c r="Q818">
        <f t="shared" si="38"/>
        <v>1</v>
      </c>
    </row>
    <row r="819" spans="13:17" x14ac:dyDescent="0.25">
      <c r="M819">
        <v>73319842</v>
      </c>
      <c r="N819" s="91">
        <v>44851</v>
      </c>
      <c r="O819" s="183">
        <f t="shared" si="36"/>
        <v>8.5333333333333332</v>
      </c>
      <c r="P819">
        <f t="shared" si="37"/>
        <v>1</v>
      </c>
      <c r="Q819">
        <f t="shared" si="38"/>
        <v>1</v>
      </c>
    </row>
    <row r="820" spans="13:17" x14ac:dyDescent="0.25">
      <c r="M820">
        <v>73319834</v>
      </c>
      <c r="N820" s="91">
        <v>44851</v>
      </c>
      <c r="O820" s="183">
        <f t="shared" si="36"/>
        <v>8.5333333333333332</v>
      </c>
      <c r="P820">
        <f t="shared" si="37"/>
        <v>1</v>
      </c>
      <c r="Q820">
        <f t="shared" si="38"/>
        <v>1</v>
      </c>
    </row>
    <row r="821" spans="13:17" x14ac:dyDescent="0.25">
      <c r="M821">
        <v>20689890</v>
      </c>
      <c r="N821" s="91">
        <v>44851</v>
      </c>
      <c r="O821" s="183">
        <f t="shared" si="36"/>
        <v>8.5333333333333332</v>
      </c>
      <c r="P821">
        <f t="shared" si="37"/>
        <v>1</v>
      </c>
      <c r="Q821">
        <f t="shared" si="38"/>
        <v>1</v>
      </c>
    </row>
    <row r="822" spans="13:17" x14ac:dyDescent="0.25">
      <c r="M822">
        <v>73281006</v>
      </c>
      <c r="N822" s="91">
        <v>44851</v>
      </c>
      <c r="O822" s="183">
        <f t="shared" si="36"/>
        <v>8.5333333333333332</v>
      </c>
      <c r="P822">
        <f t="shared" si="37"/>
        <v>1</v>
      </c>
      <c r="Q822">
        <f t="shared" si="38"/>
        <v>1</v>
      </c>
    </row>
    <row r="823" spans="13:17" x14ac:dyDescent="0.25">
      <c r="M823">
        <v>73319848</v>
      </c>
      <c r="N823" s="91">
        <v>44851</v>
      </c>
      <c r="O823" s="183">
        <f t="shared" si="36"/>
        <v>8.5333333333333332</v>
      </c>
      <c r="P823">
        <f t="shared" si="37"/>
        <v>1</v>
      </c>
      <c r="Q823">
        <f t="shared" si="38"/>
        <v>1</v>
      </c>
    </row>
    <row r="824" spans="13:17" x14ac:dyDescent="0.25">
      <c r="M824">
        <v>73319839</v>
      </c>
      <c r="N824" s="91">
        <v>44851</v>
      </c>
      <c r="O824" s="183">
        <f t="shared" si="36"/>
        <v>8.5333333333333332</v>
      </c>
      <c r="P824">
        <f t="shared" si="37"/>
        <v>1</v>
      </c>
      <c r="Q824">
        <f t="shared" si="38"/>
        <v>1</v>
      </c>
    </row>
    <row r="825" spans="13:17" x14ac:dyDescent="0.25">
      <c r="M825">
        <v>73281007</v>
      </c>
      <c r="N825" s="91">
        <v>44851</v>
      </c>
      <c r="O825" s="183">
        <f t="shared" si="36"/>
        <v>8.5333333333333332</v>
      </c>
      <c r="P825">
        <f t="shared" si="37"/>
        <v>1</v>
      </c>
      <c r="Q825">
        <f t="shared" si="38"/>
        <v>1</v>
      </c>
    </row>
    <row r="826" spans="13:17" x14ac:dyDescent="0.25">
      <c r="M826">
        <v>73319849</v>
      </c>
      <c r="N826" s="91">
        <v>44851</v>
      </c>
      <c r="O826" s="183">
        <f t="shared" si="36"/>
        <v>8.5333333333333332</v>
      </c>
      <c r="P826">
        <f t="shared" si="37"/>
        <v>1</v>
      </c>
      <c r="Q826">
        <f t="shared" si="38"/>
        <v>1</v>
      </c>
    </row>
    <row r="827" spans="13:17" x14ac:dyDescent="0.25">
      <c r="M827">
        <v>56004699</v>
      </c>
      <c r="N827" s="91">
        <v>44851</v>
      </c>
      <c r="O827" s="183">
        <f t="shared" si="36"/>
        <v>8.5333333333333332</v>
      </c>
      <c r="P827">
        <f t="shared" si="37"/>
        <v>1</v>
      </c>
      <c r="Q827">
        <f t="shared" si="38"/>
        <v>1</v>
      </c>
    </row>
    <row r="828" spans="13:17" x14ac:dyDescent="0.25">
      <c r="M828">
        <v>37622628</v>
      </c>
      <c r="N828" s="91">
        <v>44851</v>
      </c>
      <c r="O828" s="183">
        <f t="shared" si="36"/>
        <v>8.5333333333333332</v>
      </c>
      <c r="P828">
        <f t="shared" si="37"/>
        <v>1</v>
      </c>
      <c r="Q828">
        <f t="shared" si="38"/>
        <v>1</v>
      </c>
    </row>
    <row r="829" spans="13:17" x14ac:dyDescent="0.25">
      <c r="M829">
        <v>72641820</v>
      </c>
      <c r="N829" s="91">
        <v>44851</v>
      </c>
      <c r="O829" s="183">
        <f t="shared" si="36"/>
        <v>8.5333333333333332</v>
      </c>
      <c r="P829">
        <f t="shared" si="37"/>
        <v>1</v>
      </c>
      <c r="Q829">
        <f t="shared" si="38"/>
        <v>1</v>
      </c>
    </row>
    <row r="830" spans="13:17" x14ac:dyDescent="0.25">
      <c r="M830">
        <v>73319837</v>
      </c>
      <c r="N830" s="91">
        <v>44851</v>
      </c>
      <c r="O830" s="183">
        <f t="shared" si="36"/>
        <v>8.5333333333333332</v>
      </c>
      <c r="P830">
        <f t="shared" si="37"/>
        <v>1</v>
      </c>
      <c r="Q830">
        <f t="shared" si="38"/>
        <v>1</v>
      </c>
    </row>
    <row r="831" spans="13:17" x14ac:dyDescent="0.25">
      <c r="M831">
        <v>73281005</v>
      </c>
      <c r="N831" s="91">
        <v>44851</v>
      </c>
      <c r="O831" s="183">
        <f t="shared" si="36"/>
        <v>8.5333333333333332</v>
      </c>
      <c r="P831">
        <f t="shared" si="37"/>
        <v>1</v>
      </c>
      <c r="Q831">
        <f t="shared" si="38"/>
        <v>1</v>
      </c>
    </row>
    <row r="832" spans="13:17" x14ac:dyDescent="0.25">
      <c r="M832">
        <v>73319850</v>
      </c>
      <c r="N832" s="91">
        <v>44851</v>
      </c>
      <c r="O832" s="183">
        <f t="shared" si="36"/>
        <v>8.5333333333333332</v>
      </c>
      <c r="P832">
        <f t="shared" si="37"/>
        <v>1</v>
      </c>
      <c r="Q832">
        <f t="shared" si="38"/>
        <v>1</v>
      </c>
    </row>
    <row r="833" spans="13:17" x14ac:dyDescent="0.25">
      <c r="M833">
        <v>73319843</v>
      </c>
      <c r="N833" s="91">
        <v>44851</v>
      </c>
      <c r="O833" s="183">
        <f t="shared" si="36"/>
        <v>8.5333333333333332</v>
      </c>
      <c r="P833">
        <f t="shared" si="37"/>
        <v>1</v>
      </c>
      <c r="Q833">
        <f t="shared" si="38"/>
        <v>1</v>
      </c>
    </row>
    <row r="834" spans="13:17" x14ac:dyDescent="0.25">
      <c r="M834">
        <v>73319832</v>
      </c>
      <c r="N834" s="91">
        <v>44851</v>
      </c>
      <c r="O834" s="183">
        <f t="shared" si="36"/>
        <v>8.5333333333333332</v>
      </c>
      <c r="P834">
        <f t="shared" si="37"/>
        <v>1</v>
      </c>
      <c r="Q834">
        <f t="shared" si="38"/>
        <v>1</v>
      </c>
    </row>
    <row r="835" spans="13:17" x14ac:dyDescent="0.25">
      <c r="M835">
        <v>73319840</v>
      </c>
      <c r="N835" s="91">
        <v>44851</v>
      </c>
      <c r="O835" s="183">
        <f t="shared" si="36"/>
        <v>8.5333333333333332</v>
      </c>
      <c r="P835">
        <f t="shared" si="37"/>
        <v>1</v>
      </c>
      <c r="Q835">
        <f t="shared" si="38"/>
        <v>1</v>
      </c>
    </row>
    <row r="836" spans="13:17" x14ac:dyDescent="0.25">
      <c r="M836">
        <v>73319847</v>
      </c>
      <c r="N836" s="91">
        <v>44851</v>
      </c>
      <c r="O836" s="183">
        <f t="shared" ref="O836:O899" si="39">($O$1-N836)/30</f>
        <v>8.5333333333333332</v>
      </c>
      <c r="P836">
        <f t="shared" ref="P836:P899" si="40">IF(O836&gt;=$P$1,1,0)</f>
        <v>1</v>
      </c>
      <c r="Q836">
        <f t="shared" ref="Q836:Q899" si="41">IF(N836&lt;=$Q$1, 1,0)</f>
        <v>1</v>
      </c>
    </row>
    <row r="837" spans="13:17" x14ac:dyDescent="0.25">
      <c r="M837">
        <v>73319846</v>
      </c>
      <c r="N837" s="91">
        <v>44851</v>
      </c>
      <c r="O837" s="183">
        <f t="shared" si="39"/>
        <v>8.5333333333333332</v>
      </c>
      <c r="P837">
        <f t="shared" si="40"/>
        <v>1</v>
      </c>
      <c r="Q837">
        <f t="shared" si="41"/>
        <v>1</v>
      </c>
    </row>
    <row r="838" spans="13:17" x14ac:dyDescent="0.25">
      <c r="M838">
        <v>73354437</v>
      </c>
      <c r="N838" s="91">
        <v>44852</v>
      </c>
      <c r="O838" s="183">
        <f t="shared" si="39"/>
        <v>8.5</v>
      </c>
      <c r="P838">
        <f t="shared" si="40"/>
        <v>1</v>
      </c>
      <c r="Q838">
        <f t="shared" si="41"/>
        <v>1</v>
      </c>
    </row>
    <row r="839" spans="13:17" x14ac:dyDescent="0.25">
      <c r="M839">
        <v>73354433</v>
      </c>
      <c r="N839" s="91">
        <v>44852</v>
      </c>
      <c r="O839" s="183">
        <f t="shared" si="39"/>
        <v>8.5</v>
      </c>
      <c r="P839">
        <f t="shared" si="40"/>
        <v>1</v>
      </c>
      <c r="Q839">
        <f t="shared" si="41"/>
        <v>1</v>
      </c>
    </row>
    <row r="840" spans="13:17" x14ac:dyDescent="0.25">
      <c r="M840">
        <v>73392556</v>
      </c>
      <c r="N840" s="91">
        <v>44853</v>
      </c>
      <c r="O840" s="183">
        <f t="shared" si="39"/>
        <v>8.4666666666666668</v>
      </c>
      <c r="P840">
        <f t="shared" si="40"/>
        <v>1</v>
      </c>
      <c r="Q840">
        <f t="shared" si="41"/>
        <v>1</v>
      </c>
    </row>
    <row r="841" spans="13:17" x14ac:dyDescent="0.25">
      <c r="M841">
        <v>73354447</v>
      </c>
      <c r="N841" s="91">
        <v>44853</v>
      </c>
      <c r="O841" s="183">
        <f t="shared" si="39"/>
        <v>8.4666666666666668</v>
      </c>
      <c r="P841">
        <f t="shared" si="40"/>
        <v>1</v>
      </c>
      <c r="Q841">
        <f t="shared" si="41"/>
        <v>1</v>
      </c>
    </row>
    <row r="842" spans="13:17" x14ac:dyDescent="0.25">
      <c r="M842">
        <v>73392557</v>
      </c>
      <c r="N842" s="91">
        <v>44853</v>
      </c>
      <c r="O842" s="183">
        <f t="shared" si="39"/>
        <v>8.4666666666666668</v>
      </c>
      <c r="P842">
        <f t="shared" si="40"/>
        <v>1</v>
      </c>
      <c r="Q842">
        <f t="shared" si="41"/>
        <v>1</v>
      </c>
    </row>
    <row r="843" spans="13:17" x14ac:dyDescent="0.25">
      <c r="M843">
        <v>73392559</v>
      </c>
      <c r="N843" s="91">
        <v>44854</v>
      </c>
      <c r="O843" s="183">
        <f t="shared" si="39"/>
        <v>8.4333333333333336</v>
      </c>
      <c r="P843">
        <f t="shared" si="40"/>
        <v>1</v>
      </c>
      <c r="Q843">
        <f t="shared" si="41"/>
        <v>1</v>
      </c>
    </row>
    <row r="844" spans="13:17" x14ac:dyDescent="0.25">
      <c r="M844">
        <v>73437463</v>
      </c>
      <c r="N844" s="91">
        <v>44854</v>
      </c>
      <c r="O844" s="183">
        <f t="shared" si="39"/>
        <v>8.4333333333333336</v>
      </c>
      <c r="P844">
        <f t="shared" si="40"/>
        <v>1</v>
      </c>
      <c r="Q844">
        <f t="shared" si="41"/>
        <v>1</v>
      </c>
    </row>
    <row r="845" spans="13:17" x14ac:dyDescent="0.25">
      <c r="M845">
        <v>73437459</v>
      </c>
      <c r="N845" s="91">
        <v>44854</v>
      </c>
      <c r="O845" s="183">
        <f t="shared" si="39"/>
        <v>8.4333333333333336</v>
      </c>
      <c r="P845">
        <f t="shared" si="40"/>
        <v>1</v>
      </c>
      <c r="Q845">
        <f t="shared" si="41"/>
        <v>1</v>
      </c>
    </row>
    <row r="846" spans="13:17" x14ac:dyDescent="0.25">
      <c r="M846">
        <v>73489568</v>
      </c>
      <c r="N846" s="91">
        <v>44855</v>
      </c>
      <c r="O846" s="183">
        <f t="shared" si="39"/>
        <v>8.4</v>
      </c>
      <c r="P846">
        <f t="shared" si="40"/>
        <v>1</v>
      </c>
      <c r="Q846">
        <f t="shared" si="41"/>
        <v>1</v>
      </c>
    </row>
    <row r="847" spans="13:17" x14ac:dyDescent="0.25">
      <c r="M847">
        <v>73489561</v>
      </c>
      <c r="N847" s="91">
        <v>44855</v>
      </c>
      <c r="O847" s="183">
        <f t="shared" si="39"/>
        <v>8.4</v>
      </c>
      <c r="P847">
        <f t="shared" si="40"/>
        <v>1</v>
      </c>
      <c r="Q847">
        <f t="shared" si="41"/>
        <v>1</v>
      </c>
    </row>
    <row r="848" spans="13:17" x14ac:dyDescent="0.25">
      <c r="M848">
        <v>73489565</v>
      </c>
      <c r="N848" s="91">
        <v>44855</v>
      </c>
      <c r="O848" s="183">
        <f t="shared" si="39"/>
        <v>8.4</v>
      </c>
      <c r="P848">
        <f t="shared" si="40"/>
        <v>1</v>
      </c>
      <c r="Q848">
        <f t="shared" si="41"/>
        <v>1</v>
      </c>
    </row>
    <row r="849" spans="13:17" x14ac:dyDescent="0.25">
      <c r="M849">
        <v>73489564</v>
      </c>
      <c r="N849" s="91">
        <v>44855</v>
      </c>
      <c r="O849" s="183">
        <f t="shared" si="39"/>
        <v>8.4</v>
      </c>
      <c r="P849">
        <f t="shared" si="40"/>
        <v>1</v>
      </c>
      <c r="Q849">
        <f t="shared" si="41"/>
        <v>1</v>
      </c>
    </row>
    <row r="850" spans="13:17" x14ac:dyDescent="0.25">
      <c r="M850">
        <v>73489578</v>
      </c>
      <c r="N850" s="91">
        <v>44855</v>
      </c>
      <c r="O850" s="183">
        <f t="shared" si="39"/>
        <v>8.4</v>
      </c>
      <c r="P850">
        <f t="shared" si="40"/>
        <v>1</v>
      </c>
      <c r="Q850">
        <f t="shared" si="41"/>
        <v>1</v>
      </c>
    </row>
    <row r="851" spans="13:17" x14ac:dyDescent="0.25">
      <c r="M851">
        <v>73489562</v>
      </c>
      <c r="N851" s="91">
        <v>44855</v>
      </c>
      <c r="O851" s="183">
        <f t="shared" si="39"/>
        <v>8.4</v>
      </c>
      <c r="P851">
        <f t="shared" si="40"/>
        <v>1</v>
      </c>
      <c r="Q851">
        <f t="shared" si="41"/>
        <v>1</v>
      </c>
    </row>
    <row r="852" spans="13:17" x14ac:dyDescent="0.25">
      <c r="M852">
        <v>73532253</v>
      </c>
      <c r="N852" s="91">
        <v>44858</v>
      </c>
      <c r="O852" s="183">
        <f t="shared" si="39"/>
        <v>8.3000000000000007</v>
      </c>
      <c r="P852">
        <f t="shared" si="40"/>
        <v>1</v>
      </c>
      <c r="Q852">
        <f t="shared" si="41"/>
        <v>1</v>
      </c>
    </row>
    <row r="853" spans="13:17" x14ac:dyDescent="0.25">
      <c r="M853">
        <v>73532251</v>
      </c>
      <c r="N853" s="91">
        <v>44858</v>
      </c>
      <c r="O853" s="183">
        <f t="shared" si="39"/>
        <v>8.3000000000000007</v>
      </c>
      <c r="P853">
        <f t="shared" si="40"/>
        <v>1</v>
      </c>
      <c r="Q853">
        <f t="shared" si="41"/>
        <v>1</v>
      </c>
    </row>
    <row r="854" spans="13:17" x14ac:dyDescent="0.25">
      <c r="M854">
        <v>73532252</v>
      </c>
      <c r="N854" s="91">
        <v>44858</v>
      </c>
      <c r="O854" s="183">
        <f t="shared" si="39"/>
        <v>8.3000000000000007</v>
      </c>
      <c r="P854">
        <f t="shared" si="40"/>
        <v>1</v>
      </c>
      <c r="Q854">
        <f t="shared" si="41"/>
        <v>1</v>
      </c>
    </row>
    <row r="855" spans="13:17" x14ac:dyDescent="0.25">
      <c r="M855">
        <v>73532249</v>
      </c>
      <c r="N855" s="91">
        <v>44858</v>
      </c>
      <c r="O855" s="183">
        <f t="shared" si="39"/>
        <v>8.3000000000000007</v>
      </c>
      <c r="P855">
        <f t="shared" si="40"/>
        <v>1</v>
      </c>
      <c r="Q855">
        <f t="shared" si="41"/>
        <v>1</v>
      </c>
    </row>
    <row r="856" spans="13:17" x14ac:dyDescent="0.25">
      <c r="M856">
        <v>73532240</v>
      </c>
      <c r="N856" s="91">
        <v>44858</v>
      </c>
      <c r="O856" s="183">
        <f t="shared" si="39"/>
        <v>8.3000000000000007</v>
      </c>
      <c r="P856">
        <f t="shared" si="40"/>
        <v>1</v>
      </c>
      <c r="Q856">
        <f t="shared" si="41"/>
        <v>1</v>
      </c>
    </row>
    <row r="857" spans="13:17" x14ac:dyDescent="0.25">
      <c r="M857">
        <v>73532247</v>
      </c>
      <c r="N857" s="91">
        <v>44858</v>
      </c>
      <c r="O857" s="183">
        <f t="shared" si="39"/>
        <v>8.3000000000000007</v>
      </c>
      <c r="P857">
        <f t="shared" si="40"/>
        <v>1</v>
      </c>
      <c r="Q857">
        <f t="shared" si="41"/>
        <v>1</v>
      </c>
    </row>
    <row r="858" spans="13:17" x14ac:dyDescent="0.25">
      <c r="M858">
        <v>10139508</v>
      </c>
      <c r="N858" s="91">
        <v>44858</v>
      </c>
      <c r="O858" s="183">
        <f t="shared" si="39"/>
        <v>8.3000000000000007</v>
      </c>
      <c r="P858">
        <f t="shared" si="40"/>
        <v>1</v>
      </c>
      <c r="Q858">
        <f t="shared" si="41"/>
        <v>1</v>
      </c>
    </row>
    <row r="859" spans="13:17" x14ac:dyDescent="0.25">
      <c r="M859">
        <v>29315976</v>
      </c>
      <c r="N859" s="91">
        <v>44859</v>
      </c>
      <c r="O859" s="183">
        <f t="shared" si="39"/>
        <v>8.2666666666666675</v>
      </c>
      <c r="P859">
        <f t="shared" si="40"/>
        <v>1</v>
      </c>
      <c r="Q859">
        <f t="shared" si="41"/>
        <v>1</v>
      </c>
    </row>
    <row r="860" spans="13:17" x14ac:dyDescent="0.25">
      <c r="M860">
        <v>73570287</v>
      </c>
      <c r="N860" s="91">
        <v>44859</v>
      </c>
      <c r="O860" s="183">
        <f t="shared" si="39"/>
        <v>8.2666666666666675</v>
      </c>
      <c r="P860">
        <f t="shared" si="40"/>
        <v>1</v>
      </c>
      <c r="Q860">
        <f t="shared" si="41"/>
        <v>1</v>
      </c>
    </row>
    <row r="861" spans="13:17" x14ac:dyDescent="0.25">
      <c r="M861">
        <v>70007540</v>
      </c>
      <c r="N861" s="91">
        <v>44859</v>
      </c>
      <c r="O861" s="183">
        <f t="shared" si="39"/>
        <v>8.2666666666666675</v>
      </c>
      <c r="P861">
        <f t="shared" si="40"/>
        <v>1</v>
      </c>
      <c r="Q861">
        <f t="shared" si="41"/>
        <v>1</v>
      </c>
    </row>
    <row r="862" spans="13:17" x14ac:dyDescent="0.25">
      <c r="M862">
        <v>73570298</v>
      </c>
      <c r="N862" s="91">
        <v>44859</v>
      </c>
      <c r="O862" s="183">
        <f t="shared" si="39"/>
        <v>8.2666666666666675</v>
      </c>
      <c r="P862">
        <f t="shared" si="40"/>
        <v>1</v>
      </c>
      <c r="Q862">
        <f t="shared" si="41"/>
        <v>1</v>
      </c>
    </row>
    <row r="863" spans="13:17" x14ac:dyDescent="0.25">
      <c r="M863">
        <v>65309843</v>
      </c>
      <c r="N863" s="91">
        <v>44859</v>
      </c>
      <c r="O863" s="183">
        <f t="shared" si="39"/>
        <v>8.2666666666666675</v>
      </c>
      <c r="P863">
        <f t="shared" si="40"/>
        <v>1</v>
      </c>
      <c r="Q863">
        <f t="shared" si="41"/>
        <v>1</v>
      </c>
    </row>
    <row r="864" spans="13:17" x14ac:dyDescent="0.25">
      <c r="M864">
        <v>73570302</v>
      </c>
      <c r="N864" s="91">
        <v>44859</v>
      </c>
      <c r="O864" s="183">
        <f t="shared" si="39"/>
        <v>8.2666666666666675</v>
      </c>
      <c r="P864">
        <f t="shared" si="40"/>
        <v>1</v>
      </c>
      <c r="Q864">
        <f t="shared" si="41"/>
        <v>1</v>
      </c>
    </row>
    <row r="865" spans="13:17" x14ac:dyDescent="0.25">
      <c r="M865">
        <v>73570299</v>
      </c>
      <c r="N865" s="91">
        <v>44859</v>
      </c>
      <c r="O865" s="183">
        <f t="shared" si="39"/>
        <v>8.2666666666666675</v>
      </c>
      <c r="P865">
        <f t="shared" si="40"/>
        <v>1</v>
      </c>
      <c r="Q865">
        <f t="shared" si="41"/>
        <v>1</v>
      </c>
    </row>
    <row r="866" spans="13:17" x14ac:dyDescent="0.25">
      <c r="M866">
        <v>73608661</v>
      </c>
      <c r="N866" s="91">
        <v>44860</v>
      </c>
      <c r="O866" s="183">
        <f t="shared" si="39"/>
        <v>8.2333333333333325</v>
      </c>
      <c r="P866">
        <f t="shared" si="40"/>
        <v>1</v>
      </c>
      <c r="Q866">
        <f t="shared" si="41"/>
        <v>1</v>
      </c>
    </row>
    <row r="867" spans="13:17" x14ac:dyDescent="0.25">
      <c r="M867">
        <v>73608694</v>
      </c>
      <c r="N867" s="91">
        <v>44860</v>
      </c>
      <c r="O867" s="183">
        <f t="shared" si="39"/>
        <v>8.2333333333333325</v>
      </c>
      <c r="P867">
        <f t="shared" si="40"/>
        <v>1</v>
      </c>
      <c r="Q867">
        <f t="shared" si="41"/>
        <v>1</v>
      </c>
    </row>
    <row r="868" spans="13:17" x14ac:dyDescent="0.25">
      <c r="M868">
        <v>73608672</v>
      </c>
      <c r="N868" s="91">
        <v>44860</v>
      </c>
      <c r="O868" s="183">
        <f t="shared" si="39"/>
        <v>8.2333333333333325</v>
      </c>
      <c r="P868">
        <f t="shared" si="40"/>
        <v>1</v>
      </c>
      <c r="Q868">
        <f t="shared" si="41"/>
        <v>1</v>
      </c>
    </row>
    <row r="869" spans="13:17" x14ac:dyDescent="0.25">
      <c r="M869">
        <v>73608689</v>
      </c>
      <c r="N869" s="91">
        <v>44860</v>
      </c>
      <c r="O869" s="183">
        <f t="shared" si="39"/>
        <v>8.2333333333333325</v>
      </c>
      <c r="P869">
        <f t="shared" si="40"/>
        <v>1</v>
      </c>
      <c r="Q869">
        <f t="shared" si="41"/>
        <v>1</v>
      </c>
    </row>
    <row r="870" spans="13:17" x14ac:dyDescent="0.25">
      <c r="M870">
        <v>73570319</v>
      </c>
      <c r="N870" s="91">
        <v>44860</v>
      </c>
      <c r="O870" s="183">
        <f t="shared" si="39"/>
        <v>8.2333333333333325</v>
      </c>
      <c r="P870">
        <f t="shared" si="40"/>
        <v>1</v>
      </c>
      <c r="Q870">
        <f t="shared" si="41"/>
        <v>1</v>
      </c>
    </row>
    <row r="871" spans="13:17" x14ac:dyDescent="0.25">
      <c r="M871">
        <v>45545467</v>
      </c>
      <c r="N871" s="91">
        <v>44860</v>
      </c>
      <c r="O871" s="183">
        <f t="shared" si="39"/>
        <v>8.2333333333333325</v>
      </c>
      <c r="P871">
        <f t="shared" si="40"/>
        <v>1</v>
      </c>
      <c r="Q871">
        <f t="shared" si="41"/>
        <v>1</v>
      </c>
    </row>
    <row r="872" spans="13:17" x14ac:dyDescent="0.25">
      <c r="M872">
        <v>66837090</v>
      </c>
      <c r="N872" s="91">
        <v>44860</v>
      </c>
      <c r="O872" s="183">
        <f t="shared" si="39"/>
        <v>8.2333333333333325</v>
      </c>
      <c r="P872">
        <f t="shared" si="40"/>
        <v>1</v>
      </c>
      <c r="Q872">
        <f t="shared" si="41"/>
        <v>1</v>
      </c>
    </row>
    <row r="873" spans="13:17" x14ac:dyDescent="0.25">
      <c r="M873">
        <v>73608611</v>
      </c>
      <c r="N873" s="91">
        <v>44860</v>
      </c>
      <c r="O873" s="183">
        <f t="shared" si="39"/>
        <v>8.2333333333333325</v>
      </c>
      <c r="P873">
        <f t="shared" si="40"/>
        <v>1</v>
      </c>
      <c r="Q873">
        <f t="shared" si="41"/>
        <v>1</v>
      </c>
    </row>
    <row r="874" spans="13:17" x14ac:dyDescent="0.25">
      <c r="M874">
        <v>73608681</v>
      </c>
      <c r="N874" s="91">
        <v>44860</v>
      </c>
      <c r="O874" s="183">
        <f t="shared" si="39"/>
        <v>8.2333333333333325</v>
      </c>
      <c r="P874">
        <f t="shared" si="40"/>
        <v>1</v>
      </c>
      <c r="Q874">
        <f t="shared" si="41"/>
        <v>1</v>
      </c>
    </row>
    <row r="875" spans="13:17" x14ac:dyDescent="0.25">
      <c r="M875">
        <v>73608687</v>
      </c>
      <c r="N875" s="91">
        <v>44860</v>
      </c>
      <c r="O875" s="183">
        <f t="shared" si="39"/>
        <v>8.2333333333333325</v>
      </c>
      <c r="P875">
        <f t="shared" si="40"/>
        <v>1</v>
      </c>
      <c r="Q875">
        <f t="shared" si="41"/>
        <v>1</v>
      </c>
    </row>
    <row r="876" spans="13:17" x14ac:dyDescent="0.25">
      <c r="M876">
        <v>73570316</v>
      </c>
      <c r="N876" s="91">
        <v>44860</v>
      </c>
      <c r="O876" s="183">
        <f t="shared" si="39"/>
        <v>8.2333333333333325</v>
      </c>
      <c r="P876">
        <f t="shared" si="40"/>
        <v>1</v>
      </c>
      <c r="Q876">
        <f t="shared" si="41"/>
        <v>1</v>
      </c>
    </row>
    <row r="877" spans="13:17" x14ac:dyDescent="0.25">
      <c r="M877">
        <v>73608674</v>
      </c>
      <c r="N877" s="91">
        <v>44860</v>
      </c>
      <c r="O877" s="183">
        <f t="shared" si="39"/>
        <v>8.2333333333333325</v>
      </c>
      <c r="P877">
        <f t="shared" si="40"/>
        <v>1</v>
      </c>
      <c r="Q877">
        <f t="shared" si="41"/>
        <v>1</v>
      </c>
    </row>
    <row r="878" spans="13:17" x14ac:dyDescent="0.25">
      <c r="M878">
        <v>73608684</v>
      </c>
      <c r="N878" s="91">
        <v>44860</v>
      </c>
      <c r="O878" s="183">
        <f t="shared" si="39"/>
        <v>8.2333333333333325</v>
      </c>
      <c r="P878">
        <f t="shared" si="40"/>
        <v>1</v>
      </c>
      <c r="Q878">
        <f t="shared" si="41"/>
        <v>1</v>
      </c>
    </row>
    <row r="879" spans="13:17" x14ac:dyDescent="0.25">
      <c r="M879">
        <v>73608654</v>
      </c>
      <c r="N879" s="91">
        <v>44860</v>
      </c>
      <c r="O879" s="183">
        <f t="shared" si="39"/>
        <v>8.2333333333333325</v>
      </c>
      <c r="P879">
        <f t="shared" si="40"/>
        <v>1</v>
      </c>
      <c r="Q879">
        <f t="shared" si="41"/>
        <v>1</v>
      </c>
    </row>
    <row r="880" spans="13:17" x14ac:dyDescent="0.25">
      <c r="M880">
        <v>73608656</v>
      </c>
      <c r="N880" s="91">
        <v>44860</v>
      </c>
      <c r="O880" s="183">
        <f t="shared" si="39"/>
        <v>8.2333333333333325</v>
      </c>
      <c r="P880">
        <f t="shared" si="40"/>
        <v>1</v>
      </c>
      <c r="Q880">
        <f t="shared" si="41"/>
        <v>1</v>
      </c>
    </row>
    <row r="881" spans="13:17" x14ac:dyDescent="0.25">
      <c r="M881">
        <v>73608682</v>
      </c>
      <c r="N881" s="91">
        <v>44860</v>
      </c>
      <c r="O881" s="183">
        <f t="shared" si="39"/>
        <v>8.2333333333333325</v>
      </c>
      <c r="P881">
        <f t="shared" si="40"/>
        <v>1</v>
      </c>
      <c r="Q881">
        <f t="shared" si="41"/>
        <v>1</v>
      </c>
    </row>
    <row r="882" spans="13:17" x14ac:dyDescent="0.25">
      <c r="M882">
        <v>73570315</v>
      </c>
      <c r="N882" s="91">
        <v>44860</v>
      </c>
      <c r="O882" s="183">
        <f t="shared" si="39"/>
        <v>8.2333333333333325</v>
      </c>
      <c r="P882">
        <f t="shared" si="40"/>
        <v>1</v>
      </c>
      <c r="Q882">
        <f t="shared" si="41"/>
        <v>1</v>
      </c>
    </row>
    <row r="883" spans="13:17" x14ac:dyDescent="0.25">
      <c r="M883">
        <v>73570314</v>
      </c>
      <c r="N883" s="91">
        <v>44860</v>
      </c>
      <c r="O883" s="183">
        <f t="shared" si="39"/>
        <v>8.2333333333333325</v>
      </c>
      <c r="P883">
        <f t="shared" si="40"/>
        <v>1</v>
      </c>
      <c r="Q883">
        <f t="shared" si="41"/>
        <v>1</v>
      </c>
    </row>
    <row r="884" spans="13:17" x14ac:dyDescent="0.25">
      <c r="M884">
        <v>73608651</v>
      </c>
      <c r="N884" s="91">
        <v>44860</v>
      </c>
      <c r="O884" s="183">
        <f t="shared" si="39"/>
        <v>8.2333333333333325</v>
      </c>
      <c r="P884">
        <f t="shared" si="40"/>
        <v>1</v>
      </c>
      <c r="Q884">
        <f t="shared" si="41"/>
        <v>1</v>
      </c>
    </row>
    <row r="885" spans="13:17" x14ac:dyDescent="0.25">
      <c r="M885">
        <v>33684019</v>
      </c>
      <c r="N885" s="91">
        <v>44860</v>
      </c>
      <c r="O885" s="183">
        <f t="shared" si="39"/>
        <v>8.2333333333333325</v>
      </c>
      <c r="P885">
        <f t="shared" si="40"/>
        <v>1</v>
      </c>
      <c r="Q885">
        <f t="shared" si="41"/>
        <v>1</v>
      </c>
    </row>
    <row r="886" spans="13:17" x14ac:dyDescent="0.25">
      <c r="M886">
        <v>73608653</v>
      </c>
      <c r="N886" s="91">
        <v>44860</v>
      </c>
      <c r="O886" s="183">
        <f t="shared" si="39"/>
        <v>8.2333333333333325</v>
      </c>
      <c r="P886">
        <f t="shared" si="40"/>
        <v>1</v>
      </c>
      <c r="Q886">
        <f t="shared" si="41"/>
        <v>1</v>
      </c>
    </row>
    <row r="887" spans="13:17" x14ac:dyDescent="0.25">
      <c r="M887">
        <v>73608643</v>
      </c>
      <c r="N887" s="91">
        <v>44860</v>
      </c>
      <c r="O887" s="183">
        <f t="shared" si="39"/>
        <v>8.2333333333333325</v>
      </c>
      <c r="P887">
        <f t="shared" si="40"/>
        <v>1</v>
      </c>
      <c r="Q887">
        <f t="shared" si="41"/>
        <v>1</v>
      </c>
    </row>
    <row r="888" spans="13:17" x14ac:dyDescent="0.25">
      <c r="M888">
        <v>73608693</v>
      </c>
      <c r="N888" s="91">
        <v>44860</v>
      </c>
      <c r="O888" s="183">
        <f t="shared" si="39"/>
        <v>8.2333333333333325</v>
      </c>
      <c r="P888">
        <f t="shared" si="40"/>
        <v>1</v>
      </c>
      <c r="Q888">
        <f t="shared" si="41"/>
        <v>1</v>
      </c>
    </row>
    <row r="889" spans="13:17" x14ac:dyDescent="0.25">
      <c r="M889">
        <v>18175550</v>
      </c>
      <c r="N889" s="91">
        <v>44860</v>
      </c>
      <c r="O889" s="183">
        <f t="shared" si="39"/>
        <v>8.2333333333333325</v>
      </c>
      <c r="P889">
        <f t="shared" si="40"/>
        <v>1</v>
      </c>
      <c r="Q889">
        <f t="shared" si="41"/>
        <v>1</v>
      </c>
    </row>
    <row r="890" spans="13:17" x14ac:dyDescent="0.25">
      <c r="M890">
        <v>73608646</v>
      </c>
      <c r="N890" s="91">
        <v>44860</v>
      </c>
      <c r="O890" s="183">
        <f t="shared" si="39"/>
        <v>8.2333333333333325</v>
      </c>
      <c r="P890">
        <f t="shared" si="40"/>
        <v>1</v>
      </c>
      <c r="Q890">
        <f t="shared" si="41"/>
        <v>1</v>
      </c>
    </row>
    <row r="891" spans="13:17" x14ac:dyDescent="0.25">
      <c r="M891">
        <v>73608659</v>
      </c>
      <c r="N891" s="91">
        <v>44860</v>
      </c>
      <c r="O891" s="183">
        <f t="shared" si="39"/>
        <v>8.2333333333333325</v>
      </c>
      <c r="P891">
        <f t="shared" si="40"/>
        <v>1</v>
      </c>
      <c r="Q891">
        <f t="shared" si="41"/>
        <v>1</v>
      </c>
    </row>
    <row r="892" spans="13:17" x14ac:dyDescent="0.25">
      <c r="M892">
        <v>73608685</v>
      </c>
      <c r="N892" s="91">
        <v>44860</v>
      </c>
      <c r="O892" s="183">
        <f t="shared" si="39"/>
        <v>8.2333333333333325</v>
      </c>
      <c r="P892">
        <f t="shared" si="40"/>
        <v>1</v>
      </c>
      <c r="Q892">
        <f t="shared" si="41"/>
        <v>1</v>
      </c>
    </row>
    <row r="893" spans="13:17" x14ac:dyDescent="0.25">
      <c r="M893">
        <v>39255405</v>
      </c>
      <c r="N893" s="91">
        <v>44861</v>
      </c>
      <c r="O893" s="183">
        <f t="shared" si="39"/>
        <v>8.1999999999999993</v>
      </c>
      <c r="P893">
        <f t="shared" si="40"/>
        <v>1</v>
      </c>
      <c r="Q893">
        <f t="shared" si="41"/>
        <v>1</v>
      </c>
    </row>
    <row r="894" spans="13:17" x14ac:dyDescent="0.25">
      <c r="M894">
        <v>39886448</v>
      </c>
      <c r="N894" s="91">
        <v>44865</v>
      </c>
      <c r="O894" s="183">
        <f t="shared" si="39"/>
        <v>8.0666666666666664</v>
      </c>
      <c r="P894">
        <f t="shared" si="40"/>
        <v>1</v>
      </c>
      <c r="Q894">
        <f t="shared" si="41"/>
        <v>1</v>
      </c>
    </row>
    <row r="895" spans="13:17" x14ac:dyDescent="0.25">
      <c r="M895">
        <v>56492454</v>
      </c>
      <c r="N895" s="91">
        <v>44865</v>
      </c>
      <c r="O895" s="183">
        <f t="shared" si="39"/>
        <v>8.0666666666666664</v>
      </c>
      <c r="P895">
        <f t="shared" si="40"/>
        <v>1</v>
      </c>
      <c r="Q895">
        <f t="shared" si="41"/>
        <v>1</v>
      </c>
    </row>
    <row r="896" spans="13:17" x14ac:dyDescent="0.25">
      <c r="M896">
        <v>20268268</v>
      </c>
      <c r="N896" s="91">
        <v>44865</v>
      </c>
      <c r="O896" s="183">
        <f t="shared" si="39"/>
        <v>8.0666666666666664</v>
      </c>
      <c r="P896">
        <f t="shared" si="40"/>
        <v>1</v>
      </c>
      <c r="Q896">
        <f t="shared" si="41"/>
        <v>1</v>
      </c>
    </row>
    <row r="897" spans="13:17" x14ac:dyDescent="0.25">
      <c r="M897">
        <v>14789681</v>
      </c>
      <c r="N897" s="91">
        <v>44865</v>
      </c>
      <c r="O897" s="183">
        <f t="shared" si="39"/>
        <v>8.0666666666666664</v>
      </c>
      <c r="P897">
        <f t="shared" si="40"/>
        <v>1</v>
      </c>
      <c r="Q897">
        <f t="shared" si="41"/>
        <v>1</v>
      </c>
    </row>
    <row r="898" spans="13:17" x14ac:dyDescent="0.25">
      <c r="M898">
        <v>1956236</v>
      </c>
      <c r="N898" s="91">
        <v>44865</v>
      </c>
      <c r="O898" s="183">
        <f t="shared" si="39"/>
        <v>8.0666666666666664</v>
      </c>
      <c r="P898">
        <f t="shared" si="40"/>
        <v>1</v>
      </c>
      <c r="Q898">
        <f t="shared" si="41"/>
        <v>1</v>
      </c>
    </row>
    <row r="899" spans="13:17" x14ac:dyDescent="0.25">
      <c r="M899">
        <v>21664678</v>
      </c>
      <c r="N899" s="91">
        <v>44865</v>
      </c>
      <c r="O899" s="183">
        <f t="shared" si="39"/>
        <v>8.0666666666666664</v>
      </c>
      <c r="P899">
        <f t="shared" si="40"/>
        <v>1</v>
      </c>
      <c r="Q899">
        <f t="shared" si="41"/>
        <v>1</v>
      </c>
    </row>
    <row r="900" spans="13:17" x14ac:dyDescent="0.25">
      <c r="M900">
        <v>11294032</v>
      </c>
      <c r="N900" s="91">
        <v>44865</v>
      </c>
      <c r="O900" s="183">
        <f t="shared" ref="O900:O963" si="42">($O$1-N900)/30</f>
        <v>8.0666666666666664</v>
      </c>
      <c r="P900">
        <f t="shared" ref="P900:P963" si="43">IF(O900&gt;=$P$1,1,0)</f>
        <v>1</v>
      </c>
      <c r="Q900">
        <f t="shared" ref="Q900:Q963" si="44">IF(N900&lt;=$Q$1, 1,0)</f>
        <v>1</v>
      </c>
    </row>
    <row r="901" spans="13:17" x14ac:dyDescent="0.25">
      <c r="M901">
        <v>34852844</v>
      </c>
      <c r="N901" s="91">
        <v>44865</v>
      </c>
      <c r="O901" s="183">
        <f t="shared" si="42"/>
        <v>8.0666666666666664</v>
      </c>
      <c r="P901">
        <f t="shared" si="43"/>
        <v>1</v>
      </c>
      <c r="Q901">
        <f t="shared" si="44"/>
        <v>1</v>
      </c>
    </row>
    <row r="902" spans="13:17" x14ac:dyDescent="0.25">
      <c r="M902">
        <v>18274198</v>
      </c>
      <c r="N902" s="91">
        <v>44865</v>
      </c>
      <c r="O902" s="183">
        <f t="shared" si="42"/>
        <v>8.0666666666666664</v>
      </c>
      <c r="P902">
        <f t="shared" si="43"/>
        <v>1</v>
      </c>
      <c r="Q902">
        <f t="shared" si="44"/>
        <v>1</v>
      </c>
    </row>
    <row r="903" spans="13:17" x14ac:dyDescent="0.25">
      <c r="M903">
        <v>14434507</v>
      </c>
      <c r="N903" s="91">
        <v>44865</v>
      </c>
      <c r="O903" s="183">
        <f t="shared" si="42"/>
        <v>8.0666666666666664</v>
      </c>
      <c r="P903">
        <f t="shared" si="43"/>
        <v>1</v>
      </c>
      <c r="Q903">
        <f t="shared" si="44"/>
        <v>1</v>
      </c>
    </row>
    <row r="904" spans="13:17" x14ac:dyDescent="0.25">
      <c r="M904">
        <v>23010595</v>
      </c>
      <c r="N904" s="91">
        <v>44865</v>
      </c>
      <c r="O904" s="183">
        <f t="shared" si="42"/>
        <v>8.0666666666666664</v>
      </c>
      <c r="P904">
        <f t="shared" si="43"/>
        <v>1</v>
      </c>
      <c r="Q904">
        <f t="shared" si="44"/>
        <v>1</v>
      </c>
    </row>
    <row r="905" spans="13:17" x14ac:dyDescent="0.25">
      <c r="M905">
        <v>33528692</v>
      </c>
      <c r="N905" s="91">
        <v>44865</v>
      </c>
      <c r="O905" s="183">
        <f t="shared" si="42"/>
        <v>8.0666666666666664</v>
      </c>
      <c r="P905">
        <f t="shared" si="43"/>
        <v>1</v>
      </c>
      <c r="Q905">
        <f t="shared" si="44"/>
        <v>1</v>
      </c>
    </row>
    <row r="906" spans="13:17" x14ac:dyDescent="0.25">
      <c r="M906">
        <v>16309307</v>
      </c>
      <c r="N906" s="91">
        <v>44865</v>
      </c>
      <c r="O906" s="183">
        <f t="shared" si="42"/>
        <v>8.0666666666666664</v>
      </c>
      <c r="P906">
        <f t="shared" si="43"/>
        <v>1</v>
      </c>
      <c r="Q906">
        <f t="shared" si="44"/>
        <v>1</v>
      </c>
    </row>
    <row r="907" spans="13:17" x14ac:dyDescent="0.25">
      <c r="M907">
        <v>66027319</v>
      </c>
      <c r="N907" s="91">
        <v>44865</v>
      </c>
      <c r="O907" s="183">
        <f t="shared" si="42"/>
        <v>8.0666666666666664</v>
      </c>
      <c r="P907">
        <f t="shared" si="43"/>
        <v>1</v>
      </c>
      <c r="Q907">
        <f t="shared" si="44"/>
        <v>1</v>
      </c>
    </row>
    <row r="908" spans="13:17" x14ac:dyDescent="0.25">
      <c r="M908">
        <v>14452418</v>
      </c>
      <c r="N908" s="91">
        <v>44865</v>
      </c>
      <c r="O908" s="183">
        <f t="shared" si="42"/>
        <v>8.0666666666666664</v>
      </c>
      <c r="P908">
        <f t="shared" si="43"/>
        <v>1</v>
      </c>
      <c r="Q908">
        <f t="shared" si="44"/>
        <v>1</v>
      </c>
    </row>
    <row r="909" spans="13:17" x14ac:dyDescent="0.25">
      <c r="M909">
        <v>73811896</v>
      </c>
      <c r="N909" s="91">
        <v>44866</v>
      </c>
      <c r="O909" s="183">
        <f t="shared" si="42"/>
        <v>8.0333333333333332</v>
      </c>
      <c r="P909">
        <f t="shared" si="43"/>
        <v>1</v>
      </c>
      <c r="Q909">
        <f t="shared" si="44"/>
        <v>1</v>
      </c>
    </row>
    <row r="910" spans="13:17" x14ac:dyDescent="0.25">
      <c r="M910">
        <v>38238355</v>
      </c>
      <c r="N910" s="91">
        <v>44866</v>
      </c>
      <c r="O910" s="183">
        <f t="shared" si="42"/>
        <v>8.0333333333333332</v>
      </c>
      <c r="P910">
        <f t="shared" si="43"/>
        <v>1</v>
      </c>
      <c r="Q910">
        <f t="shared" si="44"/>
        <v>1</v>
      </c>
    </row>
    <row r="911" spans="13:17" x14ac:dyDescent="0.25">
      <c r="M911">
        <v>46748482</v>
      </c>
      <c r="N911" s="91">
        <v>44866</v>
      </c>
      <c r="O911" s="183">
        <f t="shared" si="42"/>
        <v>8.0333333333333332</v>
      </c>
      <c r="P911">
        <f t="shared" si="43"/>
        <v>1</v>
      </c>
      <c r="Q911">
        <f t="shared" si="44"/>
        <v>1</v>
      </c>
    </row>
    <row r="912" spans="13:17" x14ac:dyDescent="0.25">
      <c r="M912">
        <v>14185049</v>
      </c>
      <c r="N912" s="91">
        <v>44866</v>
      </c>
      <c r="O912" s="183">
        <f t="shared" si="42"/>
        <v>8.0333333333333332</v>
      </c>
      <c r="P912">
        <f t="shared" si="43"/>
        <v>1</v>
      </c>
      <c r="Q912">
        <f t="shared" si="44"/>
        <v>1</v>
      </c>
    </row>
    <row r="913" spans="13:17" x14ac:dyDescent="0.25">
      <c r="M913">
        <v>73570320</v>
      </c>
      <c r="N913" s="91">
        <v>44866</v>
      </c>
      <c r="O913" s="183">
        <f t="shared" si="42"/>
        <v>8.0333333333333332</v>
      </c>
      <c r="P913">
        <f t="shared" si="43"/>
        <v>1</v>
      </c>
      <c r="Q913">
        <f t="shared" si="44"/>
        <v>1</v>
      </c>
    </row>
    <row r="914" spans="13:17" x14ac:dyDescent="0.25">
      <c r="M914">
        <v>44217909</v>
      </c>
      <c r="N914" s="91">
        <v>44866</v>
      </c>
      <c r="O914" s="183">
        <f t="shared" si="42"/>
        <v>8.0333333333333332</v>
      </c>
      <c r="P914">
        <f t="shared" si="43"/>
        <v>1</v>
      </c>
      <c r="Q914">
        <f t="shared" si="44"/>
        <v>1</v>
      </c>
    </row>
    <row r="915" spans="13:17" x14ac:dyDescent="0.25">
      <c r="M915">
        <v>20689896</v>
      </c>
      <c r="N915" s="91">
        <v>44866</v>
      </c>
      <c r="O915" s="183">
        <f t="shared" si="42"/>
        <v>8.0333333333333332</v>
      </c>
      <c r="P915">
        <f t="shared" si="43"/>
        <v>1</v>
      </c>
      <c r="Q915">
        <f t="shared" si="44"/>
        <v>1</v>
      </c>
    </row>
    <row r="916" spans="13:17" x14ac:dyDescent="0.25">
      <c r="M916">
        <v>63489028</v>
      </c>
      <c r="N916" s="91">
        <v>44866</v>
      </c>
      <c r="O916" s="183">
        <f t="shared" si="42"/>
        <v>8.0333333333333332</v>
      </c>
      <c r="P916">
        <f t="shared" si="43"/>
        <v>1</v>
      </c>
      <c r="Q916">
        <f t="shared" si="44"/>
        <v>1</v>
      </c>
    </row>
    <row r="917" spans="13:17" x14ac:dyDescent="0.25">
      <c r="M917">
        <v>62175459</v>
      </c>
      <c r="N917" s="91">
        <v>44866</v>
      </c>
      <c r="O917" s="183">
        <f t="shared" si="42"/>
        <v>8.0333333333333332</v>
      </c>
      <c r="P917">
        <f t="shared" si="43"/>
        <v>1</v>
      </c>
      <c r="Q917">
        <f t="shared" si="44"/>
        <v>1</v>
      </c>
    </row>
    <row r="918" spans="13:17" x14ac:dyDescent="0.25">
      <c r="M918">
        <v>64807425</v>
      </c>
      <c r="N918" s="91">
        <v>44866</v>
      </c>
      <c r="O918" s="183">
        <f t="shared" si="42"/>
        <v>8.0333333333333332</v>
      </c>
      <c r="P918">
        <f t="shared" si="43"/>
        <v>1</v>
      </c>
      <c r="Q918">
        <f t="shared" si="44"/>
        <v>1</v>
      </c>
    </row>
    <row r="919" spans="13:17" x14ac:dyDescent="0.25">
      <c r="M919">
        <v>51604273</v>
      </c>
      <c r="N919" s="91">
        <v>44866</v>
      </c>
      <c r="O919" s="183">
        <f t="shared" si="42"/>
        <v>8.0333333333333332</v>
      </c>
      <c r="P919">
        <f t="shared" si="43"/>
        <v>1</v>
      </c>
      <c r="Q919">
        <f t="shared" si="44"/>
        <v>1</v>
      </c>
    </row>
    <row r="920" spans="13:17" x14ac:dyDescent="0.25">
      <c r="M920">
        <v>32405050</v>
      </c>
      <c r="N920" s="91">
        <v>44866</v>
      </c>
      <c r="O920" s="183">
        <f t="shared" si="42"/>
        <v>8.0333333333333332</v>
      </c>
      <c r="P920">
        <f t="shared" si="43"/>
        <v>1</v>
      </c>
      <c r="Q920">
        <f t="shared" si="44"/>
        <v>1</v>
      </c>
    </row>
    <row r="921" spans="13:17" x14ac:dyDescent="0.25">
      <c r="M921">
        <v>62700398</v>
      </c>
      <c r="N921" s="91">
        <v>44866</v>
      </c>
      <c r="O921" s="183">
        <f t="shared" si="42"/>
        <v>8.0333333333333332</v>
      </c>
      <c r="P921">
        <f t="shared" si="43"/>
        <v>1</v>
      </c>
      <c r="Q921">
        <f t="shared" si="44"/>
        <v>1</v>
      </c>
    </row>
    <row r="922" spans="13:17" x14ac:dyDescent="0.25">
      <c r="M922">
        <v>26206209</v>
      </c>
      <c r="N922" s="91">
        <v>44866</v>
      </c>
      <c r="O922" s="183">
        <f t="shared" si="42"/>
        <v>8.0333333333333332</v>
      </c>
      <c r="P922">
        <f t="shared" si="43"/>
        <v>1</v>
      </c>
      <c r="Q922">
        <f t="shared" si="44"/>
        <v>1</v>
      </c>
    </row>
    <row r="923" spans="13:17" x14ac:dyDescent="0.25">
      <c r="M923">
        <v>19335425</v>
      </c>
      <c r="N923" s="91">
        <v>44866</v>
      </c>
      <c r="O923" s="183">
        <f t="shared" si="42"/>
        <v>8.0333333333333332</v>
      </c>
      <c r="P923">
        <f t="shared" si="43"/>
        <v>1</v>
      </c>
      <c r="Q923">
        <f t="shared" si="44"/>
        <v>1</v>
      </c>
    </row>
    <row r="924" spans="13:17" x14ac:dyDescent="0.25">
      <c r="M924">
        <v>73811891</v>
      </c>
      <c r="N924" s="91">
        <v>44866</v>
      </c>
      <c r="O924" s="183">
        <f t="shared" si="42"/>
        <v>8.0333333333333332</v>
      </c>
      <c r="P924">
        <f t="shared" si="43"/>
        <v>1</v>
      </c>
      <c r="Q924">
        <f t="shared" si="44"/>
        <v>1</v>
      </c>
    </row>
    <row r="925" spans="13:17" x14ac:dyDescent="0.25">
      <c r="M925">
        <v>49097607</v>
      </c>
      <c r="N925" s="91">
        <v>44866</v>
      </c>
      <c r="O925" s="183">
        <f t="shared" si="42"/>
        <v>8.0333333333333332</v>
      </c>
      <c r="P925">
        <f t="shared" si="43"/>
        <v>1</v>
      </c>
      <c r="Q925">
        <f t="shared" si="44"/>
        <v>1</v>
      </c>
    </row>
    <row r="926" spans="13:17" x14ac:dyDescent="0.25">
      <c r="M926">
        <v>73811885</v>
      </c>
      <c r="N926" s="91">
        <v>44866</v>
      </c>
      <c r="O926" s="183">
        <f t="shared" si="42"/>
        <v>8.0333333333333332</v>
      </c>
      <c r="P926">
        <f t="shared" si="43"/>
        <v>1</v>
      </c>
      <c r="Q926">
        <f t="shared" si="44"/>
        <v>1</v>
      </c>
    </row>
    <row r="927" spans="13:17" x14ac:dyDescent="0.25">
      <c r="M927">
        <v>73836600</v>
      </c>
      <c r="N927" s="91">
        <v>44866</v>
      </c>
      <c r="O927" s="183">
        <f t="shared" si="42"/>
        <v>8.0333333333333332</v>
      </c>
      <c r="P927">
        <f t="shared" si="43"/>
        <v>1</v>
      </c>
      <c r="Q927">
        <f t="shared" si="44"/>
        <v>1</v>
      </c>
    </row>
    <row r="928" spans="13:17" x14ac:dyDescent="0.25">
      <c r="M928">
        <v>22956281</v>
      </c>
      <c r="N928" s="91">
        <v>44866</v>
      </c>
      <c r="O928" s="183">
        <f t="shared" si="42"/>
        <v>8.0333333333333332</v>
      </c>
      <c r="P928">
        <f t="shared" si="43"/>
        <v>1</v>
      </c>
      <c r="Q928">
        <f t="shared" si="44"/>
        <v>1</v>
      </c>
    </row>
    <row r="929" spans="13:17" x14ac:dyDescent="0.25">
      <c r="M929">
        <v>73811890</v>
      </c>
      <c r="N929" s="91">
        <v>44866</v>
      </c>
      <c r="O929" s="183">
        <f t="shared" si="42"/>
        <v>8.0333333333333332</v>
      </c>
      <c r="P929">
        <f t="shared" si="43"/>
        <v>1</v>
      </c>
      <c r="Q929">
        <f t="shared" si="44"/>
        <v>1</v>
      </c>
    </row>
    <row r="930" spans="13:17" x14ac:dyDescent="0.25">
      <c r="M930">
        <v>34215928</v>
      </c>
      <c r="N930" s="91">
        <v>44868</v>
      </c>
      <c r="O930" s="183">
        <f t="shared" si="42"/>
        <v>7.9666666666666668</v>
      </c>
      <c r="P930">
        <f t="shared" si="43"/>
        <v>1</v>
      </c>
      <c r="Q930">
        <f t="shared" si="44"/>
        <v>1</v>
      </c>
    </row>
    <row r="931" spans="13:17" x14ac:dyDescent="0.25">
      <c r="M931">
        <v>66837080</v>
      </c>
      <c r="N931" s="91">
        <v>44868</v>
      </c>
      <c r="O931" s="183">
        <f t="shared" si="42"/>
        <v>7.9666666666666668</v>
      </c>
      <c r="P931">
        <f t="shared" si="43"/>
        <v>1</v>
      </c>
      <c r="Q931">
        <f t="shared" si="44"/>
        <v>1</v>
      </c>
    </row>
    <row r="932" spans="13:17" x14ac:dyDescent="0.25">
      <c r="M932">
        <v>69372682</v>
      </c>
      <c r="N932" s="91">
        <v>44868</v>
      </c>
      <c r="O932" s="183">
        <f t="shared" si="42"/>
        <v>7.9666666666666668</v>
      </c>
      <c r="P932">
        <f t="shared" si="43"/>
        <v>1</v>
      </c>
      <c r="Q932">
        <f t="shared" si="44"/>
        <v>1</v>
      </c>
    </row>
    <row r="933" spans="13:17" x14ac:dyDescent="0.25">
      <c r="M933">
        <v>71909370</v>
      </c>
      <c r="N933" s="91">
        <v>44868</v>
      </c>
      <c r="O933" s="183">
        <f t="shared" si="42"/>
        <v>7.9666666666666668</v>
      </c>
      <c r="P933">
        <f t="shared" si="43"/>
        <v>1</v>
      </c>
      <c r="Q933">
        <f t="shared" si="44"/>
        <v>1</v>
      </c>
    </row>
    <row r="934" spans="13:17" x14ac:dyDescent="0.25">
      <c r="M934">
        <v>73861077</v>
      </c>
      <c r="N934" s="91">
        <v>44868</v>
      </c>
      <c r="O934" s="183">
        <f t="shared" si="42"/>
        <v>7.9666666666666668</v>
      </c>
      <c r="P934">
        <f t="shared" si="43"/>
        <v>1</v>
      </c>
      <c r="Q934">
        <f t="shared" si="44"/>
        <v>1</v>
      </c>
    </row>
    <row r="935" spans="13:17" x14ac:dyDescent="0.25">
      <c r="M935">
        <v>72762218</v>
      </c>
      <c r="N935" s="91">
        <v>44869</v>
      </c>
      <c r="O935" s="183">
        <f t="shared" si="42"/>
        <v>7.9333333333333336</v>
      </c>
      <c r="P935">
        <f t="shared" si="43"/>
        <v>1</v>
      </c>
      <c r="Q935">
        <f t="shared" si="44"/>
        <v>1</v>
      </c>
    </row>
    <row r="936" spans="13:17" x14ac:dyDescent="0.25">
      <c r="M936">
        <v>16039406</v>
      </c>
      <c r="N936" s="91">
        <v>44869</v>
      </c>
      <c r="O936" s="183">
        <f t="shared" si="42"/>
        <v>7.9333333333333336</v>
      </c>
      <c r="P936">
        <f t="shared" si="43"/>
        <v>1</v>
      </c>
      <c r="Q936">
        <f t="shared" si="44"/>
        <v>1</v>
      </c>
    </row>
    <row r="937" spans="13:17" x14ac:dyDescent="0.25">
      <c r="M937">
        <v>73870531</v>
      </c>
      <c r="N937" s="91">
        <v>44869</v>
      </c>
      <c r="O937" s="183">
        <f t="shared" si="42"/>
        <v>7.9333333333333336</v>
      </c>
      <c r="P937">
        <f t="shared" si="43"/>
        <v>1</v>
      </c>
      <c r="Q937">
        <f t="shared" si="44"/>
        <v>1</v>
      </c>
    </row>
    <row r="938" spans="13:17" x14ac:dyDescent="0.25">
      <c r="M938">
        <v>14434494</v>
      </c>
      <c r="N938" s="91">
        <v>44871</v>
      </c>
      <c r="O938" s="183">
        <f t="shared" si="42"/>
        <v>7.8666666666666663</v>
      </c>
      <c r="P938">
        <f t="shared" si="43"/>
        <v>1</v>
      </c>
      <c r="Q938">
        <f t="shared" si="44"/>
        <v>1</v>
      </c>
    </row>
    <row r="939" spans="13:17" x14ac:dyDescent="0.25">
      <c r="M939">
        <v>73895907</v>
      </c>
      <c r="N939" s="91">
        <v>44872</v>
      </c>
      <c r="O939" s="183">
        <f t="shared" si="42"/>
        <v>7.833333333333333</v>
      </c>
      <c r="P939">
        <f t="shared" si="43"/>
        <v>1</v>
      </c>
      <c r="Q939">
        <f t="shared" si="44"/>
        <v>1</v>
      </c>
    </row>
    <row r="940" spans="13:17" x14ac:dyDescent="0.25">
      <c r="M940">
        <v>73923465</v>
      </c>
      <c r="N940" s="91">
        <v>44874</v>
      </c>
      <c r="O940" s="183">
        <f t="shared" si="42"/>
        <v>7.7666666666666666</v>
      </c>
      <c r="P940">
        <f t="shared" si="43"/>
        <v>1</v>
      </c>
      <c r="Q940">
        <f t="shared" si="44"/>
        <v>1</v>
      </c>
    </row>
    <row r="941" spans="13:17" x14ac:dyDescent="0.25">
      <c r="M941">
        <v>73983957</v>
      </c>
      <c r="N941" s="91">
        <v>44874</v>
      </c>
      <c r="O941" s="183">
        <f t="shared" si="42"/>
        <v>7.7666666666666666</v>
      </c>
      <c r="P941">
        <f t="shared" si="43"/>
        <v>1</v>
      </c>
      <c r="Q941">
        <f t="shared" si="44"/>
        <v>1</v>
      </c>
    </row>
    <row r="942" spans="13:17" x14ac:dyDescent="0.25">
      <c r="M942">
        <v>73952118</v>
      </c>
      <c r="N942" s="91">
        <v>44874</v>
      </c>
      <c r="O942" s="183">
        <f t="shared" si="42"/>
        <v>7.7666666666666666</v>
      </c>
      <c r="P942">
        <f t="shared" si="43"/>
        <v>1</v>
      </c>
      <c r="Q942">
        <f t="shared" si="44"/>
        <v>1</v>
      </c>
    </row>
    <row r="943" spans="13:17" x14ac:dyDescent="0.25">
      <c r="M943">
        <v>73983971</v>
      </c>
      <c r="N943" s="91">
        <v>44875</v>
      </c>
      <c r="O943" s="183">
        <f t="shared" si="42"/>
        <v>7.7333333333333334</v>
      </c>
      <c r="P943">
        <f t="shared" si="43"/>
        <v>1</v>
      </c>
      <c r="Q943">
        <f t="shared" si="44"/>
        <v>1</v>
      </c>
    </row>
    <row r="944" spans="13:17" x14ac:dyDescent="0.25">
      <c r="M944">
        <v>73952119</v>
      </c>
      <c r="N944" s="91">
        <v>44875</v>
      </c>
      <c r="O944" s="183">
        <f t="shared" si="42"/>
        <v>7.7333333333333334</v>
      </c>
      <c r="P944">
        <f t="shared" si="43"/>
        <v>1</v>
      </c>
      <c r="Q944">
        <f t="shared" si="44"/>
        <v>1</v>
      </c>
    </row>
    <row r="945" spans="13:17" x14ac:dyDescent="0.25">
      <c r="M945">
        <v>74018807</v>
      </c>
      <c r="N945" s="91">
        <v>44876</v>
      </c>
      <c r="O945" s="183">
        <f t="shared" si="42"/>
        <v>7.7</v>
      </c>
      <c r="P945">
        <f t="shared" si="43"/>
        <v>1</v>
      </c>
      <c r="Q945">
        <f t="shared" si="44"/>
        <v>1</v>
      </c>
    </row>
    <row r="946" spans="13:17" x14ac:dyDescent="0.25">
      <c r="M946">
        <v>74018811</v>
      </c>
      <c r="N946" s="91">
        <v>44876</v>
      </c>
      <c r="O946" s="183">
        <f t="shared" si="42"/>
        <v>7.7</v>
      </c>
      <c r="P946">
        <f t="shared" si="43"/>
        <v>1</v>
      </c>
      <c r="Q946">
        <f t="shared" si="44"/>
        <v>1</v>
      </c>
    </row>
    <row r="947" spans="13:17" x14ac:dyDescent="0.25">
      <c r="M947">
        <v>21206904</v>
      </c>
      <c r="N947" s="91">
        <v>44879</v>
      </c>
      <c r="O947" s="183">
        <f t="shared" si="42"/>
        <v>7.6</v>
      </c>
      <c r="P947">
        <f t="shared" si="43"/>
        <v>1</v>
      </c>
      <c r="Q947">
        <f t="shared" si="44"/>
        <v>1</v>
      </c>
    </row>
    <row r="948" spans="13:17" x14ac:dyDescent="0.25">
      <c r="M948">
        <v>74054087</v>
      </c>
      <c r="N948" s="91">
        <v>44879</v>
      </c>
      <c r="O948" s="183">
        <f t="shared" si="42"/>
        <v>7.6</v>
      </c>
      <c r="P948">
        <f t="shared" si="43"/>
        <v>1</v>
      </c>
      <c r="Q948">
        <f t="shared" si="44"/>
        <v>1</v>
      </c>
    </row>
    <row r="949" spans="13:17" x14ac:dyDescent="0.25">
      <c r="M949">
        <v>6562429</v>
      </c>
      <c r="N949" s="91">
        <v>44879</v>
      </c>
      <c r="O949" s="183">
        <f t="shared" si="42"/>
        <v>7.6</v>
      </c>
      <c r="P949">
        <f t="shared" si="43"/>
        <v>1</v>
      </c>
      <c r="Q949">
        <f t="shared" si="44"/>
        <v>1</v>
      </c>
    </row>
    <row r="950" spans="13:17" x14ac:dyDescent="0.25">
      <c r="M950">
        <v>74054081</v>
      </c>
      <c r="N950" s="91">
        <v>44879</v>
      </c>
      <c r="O950" s="183">
        <f t="shared" si="42"/>
        <v>7.6</v>
      </c>
      <c r="P950">
        <f t="shared" si="43"/>
        <v>1</v>
      </c>
      <c r="Q950">
        <f t="shared" si="44"/>
        <v>1</v>
      </c>
    </row>
    <row r="951" spans="13:17" x14ac:dyDescent="0.25">
      <c r="M951">
        <v>74054076</v>
      </c>
      <c r="N951" s="91">
        <v>44879</v>
      </c>
      <c r="O951" s="183">
        <f t="shared" si="42"/>
        <v>7.6</v>
      </c>
      <c r="P951">
        <f t="shared" si="43"/>
        <v>1</v>
      </c>
      <c r="Q951">
        <f t="shared" si="44"/>
        <v>1</v>
      </c>
    </row>
    <row r="952" spans="13:17" x14ac:dyDescent="0.25">
      <c r="M952">
        <v>74054082</v>
      </c>
      <c r="N952" s="91">
        <v>44879</v>
      </c>
      <c r="O952" s="183">
        <f t="shared" si="42"/>
        <v>7.6</v>
      </c>
      <c r="P952">
        <f t="shared" si="43"/>
        <v>1</v>
      </c>
      <c r="Q952">
        <f t="shared" si="44"/>
        <v>1</v>
      </c>
    </row>
    <row r="953" spans="13:17" x14ac:dyDescent="0.25">
      <c r="M953">
        <v>6200528</v>
      </c>
      <c r="N953" s="91">
        <v>44879</v>
      </c>
      <c r="O953" s="183">
        <f t="shared" si="42"/>
        <v>7.6</v>
      </c>
      <c r="P953">
        <f t="shared" si="43"/>
        <v>1</v>
      </c>
      <c r="Q953">
        <f t="shared" si="44"/>
        <v>1</v>
      </c>
    </row>
    <row r="954" spans="13:17" x14ac:dyDescent="0.25">
      <c r="M954">
        <v>74087871</v>
      </c>
      <c r="N954" s="91">
        <v>44880</v>
      </c>
      <c r="O954" s="183">
        <f t="shared" si="42"/>
        <v>7.5666666666666664</v>
      </c>
      <c r="P954">
        <f t="shared" si="43"/>
        <v>1</v>
      </c>
      <c r="Q954">
        <f t="shared" si="44"/>
        <v>1</v>
      </c>
    </row>
    <row r="955" spans="13:17" x14ac:dyDescent="0.25">
      <c r="M955">
        <v>24744087</v>
      </c>
      <c r="N955" s="91">
        <v>44880</v>
      </c>
      <c r="O955" s="183">
        <f t="shared" si="42"/>
        <v>7.5666666666666664</v>
      </c>
      <c r="P955">
        <f t="shared" si="43"/>
        <v>1</v>
      </c>
      <c r="Q955">
        <f t="shared" si="44"/>
        <v>1</v>
      </c>
    </row>
    <row r="956" spans="13:17" x14ac:dyDescent="0.25">
      <c r="M956">
        <v>74087866</v>
      </c>
      <c r="N956" s="91">
        <v>44880</v>
      </c>
      <c r="O956" s="183">
        <f t="shared" si="42"/>
        <v>7.5666666666666664</v>
      </c>
      <c r="P956">
        <f t="shared" si="43"/>
        <v>1</v>
      </c>
      <c r="Q956">
        <f t="shared" si="44"/>
        <v>1</v>
      </c>
    </row>
    <row r="957" spans="13:17" x14ac:dyDescent="0.25">
      <c r="M957">
        <v>74087867</v>
      </c>
      <c r="N957" s="91">
        <v>44880</v>
      </c>
      <c r="O957" s="183">
        <f t="shared" si="42"/>
        <v>7.5666666666666664</v>
      </c>
      <c r="P957">
        <f t="shared" si="43"/>
        <v>1</v>
      </c>
      <c r="Q957">
        <f t="shared" si="44"/>
        <v>1</v>
      </c>
    </row>
    <row r="958" spans="13:17" x14ac:dyDescent="0.25">
      <c r="M958">
        <v>74087870</v>
      </c>
      <c r="N958" s="91">
        <v>44880</v>
      </c>
      <c r="O958" s="183">
        <f t="shared" si="42"/>
        <v>7.5666666666666664</v>
      </c>
      <c r="P958">
        <f t="shared" si="43"/>
        <v>1</v>
      </c>
      <c r="Q958">
        <f t="shared" si="44"/>
        <v>1</v>
      </c>
    </row>
    <row r="959" spans="13:17" x14ac:dyDescent="0.25">
      <c r="M959">
        <v>62587913</v>
      </c>
      <c r="N959" s="91">
        <v>44881</v>
      </c>
      <c r="O959" s="183">
        <f t="shared" si="42"/>
        <v>7.5333333333333332</v>
      </c>
      <c r="P959">
        <f t="shared" si="43"/>
        <v>1</v>
      </c>
      <c r="Q959">
        <f t="shared" si="44"/>
        <v>1</v>
      </c>
    </row>
    <row r="960" spans="13:17" x14ac:dyDescent="0.25">
      <c r="M960">
        <v>73319845</v>
      </c>
      <c r="N960" s="91">
        <v>44881</v>
      </c>
      <c r="O960" s="183">
        <f t="shared" si="42"/>
        <v>7.5333333333333332</v>
      </c>
      <c r="P960">
        <f t="shared" si="43"/>
        <v>1</v>
      </c>
      <c r="Q960">
        <f t="shared" si="44"/>
        <v>1</v>
      </c>
    </row>
    <row r="961" spans="13:17" x14ac:dyDescent="0.25">
      <c r="M961">
        <v>74087878</v>
      </c>
      <c r="N961" s="91">
        <v>44881</v>
      </c>
      <c r="O961" s="183">
        <f t="shared" si="42"/>
        <v>7.5333333333333332</v>
      </c>
      <c r="P961">
        <f t="shared" si="43"/>
        <v>1</v>
      </c>
      <c r="Q961">
        <f t="shared" si="44"/>
        <v>1</v>
      </c>
    </row>
    <row r="962" spans="13:17" x14ac:dyDescent="0.25">
      <c r="M962">
        <v>34271726</v>
      </c>
      <c r="N962" s="91">
        <v>44881</v>
      </c>
      <c r="O962" s="183">
        <f t="shared" si="42"/>
        <v>7.5333333333333332</v>
      </c>
      <c r="P962">
        <f t="shared" si="43"/>
        <v>1</v>
      </c>
      <c r="Q962">
        <f t="shared" si="44"/>
        <v>1</v>
      </c>
    </row>
    <row r="963" spans="13:17" x14ac:dyDescent="0.25">
      <c r="M963">
        <v>74087879</v>
      </c>
      <c r="N963" s="91">
        <v>44881</v>
      </c>
      <c r="O963" s="183">
        <f t="shared" si="42"/>
        <v>7.5333333333333332</v>
      </c>
      <c r="P963">
        <f t="shared" si="43"/>
        <v>1</v>
      </c>
      <c r="Q963">
        <f t="shared" si="44"/>
        <v>1</v>
      </c>
    </row>
    <row r="964" spans="13:17" x14ac:dyDescent="0.25">
      <c r="M964">
        <v>74159842</v>
      </c>
      <c r="N964" s="91">
        <v>44882</v>
      </c>
      <c r="O964" s="183">
        <f t="shared" ref="O964:O1027" si="45">($O$1-N964)/30</f>
        <v>7.5</v>
      </c>
      <c r="P964">
        <f t="shared" ref="P964:P1027" si="46">IF(O964&gt;=$P$1,1,0)</f>
        <v>1</v>
      </c>
      <c r="Q964">
        <f t="shared" ref="Q964:Q1027" si="47">IF(N964&lt;=$Q$1, 1,0)</f>
        <v>1</v>
      </c>
    </row>
    <row r="965" spans="13:17" x14ac:dyDescent="0.25">
      <c r="M965">
        <v>74159857</v>
      </c>
      <c r="N965" s="91">
        <v>44883</v>
      </c>
      <c r="O965" s="183">
        <f t="shared" si="45"/>
        <v>7.4666666666666668</v>
      </c>
      <c r="P965">
        <f t="shared" si="46"/>
        <v>1</v>
      </c>
      <c r="Q965">
        <f t="shared" si="47"/>
        <v>1</v>
      </c>
    </row>
    <row r="966" spans="13:17" x14ac:dyDescent="0.25">
      <c r="M966">
        <v>74198977</v>
      </c>
      <c r="N966" s="91">
        <v>44883</v>
      </c>
      <c r="O966" s="183">
        <f t="shared" si="45"/>
        <v>7.4666666666666668</v>
      </c>
      <c r="P966">
        <f t="shared" si="46"/>
        <v>1</v>
      </c>
      <c r="Q966">
        <f t="shared" si="47"/>
        <v>1</v>
      </c>
    </row>
    <row r="967" spans="13:17" x14ac:dyDescent="0.25">
      <c r="M967">
        <v>74198986</v>
      </c>
      <c r="N967" s="91">
        <v>44883</v>
      </c>
      <c r="O967" s="183">
        <f t="shared" si="45"/>
        <v>7.4666666666666668</v>
      </c>
      <c r="P967">
        <f t="shared" si="46"/>
        <v>1</v>
      </c>
      <c r="Q967">
        <f t="shared" si="47"/>
        <v>1</v>
      </c>
    </row>
    <row r="968" spans="13:17" x14ac:dyDescent="0.25">
      <c r="M968">
        <v>74241123</v>
      </c>
      <c r="N968" s="91">
        <v>44887</v>
      </c>
      <c r="O968" s="183">
        <f t="shared" si="45"/>
        <v>7.333333333333333</v>
      </c>
      <c r="P968">
        <f t="shared" si="46"/>
        <v>1</v>
      </c>
      <c r="Q968">
        <f t="shared" si="47"/>
        <v>1</v>
      </c>
    </row>
    <row r="969" spans="13:17" x14ac:dyDescent="0.25">
      <c r="M969">
        <v>74241122</v>
      </c>
      <c r="N969" s="91">
        <v>44887</v>
      </c>
      <c r="O969" s="183">
        <f t="shared" si="45"/>
        <v>7.333333333333333</v>
      </c>
      <c r="P969">
        <f t="shared" si="46"/>
        <v>1</v>
      </c>
      <c r="Q969">
        <f t="shared" si="47"/>
        <v>1</v>
      </c>
    </row>
    <row r="970" spans="13:17" x14ac:dyDescent="0.25">
      <c r="M970">
        <v>74278668</v>
      </c>
      <c r="N970" s="91">
        <v>44887</v>
      </c>
      <c r="O970" s="183">
        <f t="shared" si="45"/>
        <v>7.333333333333333</v>
      </c>
      <c r="P970">
        <f t="shared" si="46"/>
        <v>1</v>
      </c>
      <c r="Q970">
        <f t="shared" si="47"/>
        <v>1</v>
      </c>
    </row>
    <row r="971" spans="13:17" x14ac:dyDescent="0.25">
      <c r="M971">
        <v>34448724</v>
      </c>
      <c r="N971" s="91">
        <v>44887</v>
      </c>
      <c r="O971" s="183">
        <f t="shared" si="45"/>
        <v>7.333333333333333</v>
      </c>
      <c r="P971">
        <f t="shared" si="46"/>
        <v>1</v>
      </c>
      <c r="Q971">
        <f t="shared" si="47"/>
        <v>1</v>
      </c>
    </row>
    <row r="972" spans="13:17" x14ac:dyDescent="0.25">
      <c r="M972">
        <v>74287316</v>
      </c>
      <c r="N972" s="91">
        <v>44887</v>
      </c>
      <c r="O972" s="183">
        <f t="shared" si="45"/>
        <v>7.333333333333333</v>
      </c>
      <c r="P972">
        <f t="shared" si="46"/>
        <v>1</v>
      </c>
      <c r="Q972">
        <f t="shared" si="47"/>
        <v>1</v>
      </c>
    </row>
    <row r="973" spans="13:17" x14ac:dyDescent="0.25">
      <c r="M973">
        <v>74241118</v>
      </c>
      <c r="N973" s="91">
        <v>44887</v>
      </c>
      <c r="O973" s="183">
        <f t="shared" si="45"/>
        <v>7.333333333333333</v>
      </c>
      <c r="P973">
        <f t="shared" si="46"/>
        <v>1</v>
      </c>
      <c r="Q973">
        <f t="shared" si="47"/>
        <v>1</v>
      </c>
    </row>
    <row r="974" spans="13:17" x14ac:dyDescent="0.25">
      <c r="M974">
        <v>74287327</v>
      </c>
      <c r="N974" s="91">
        <v>44888</v>
      </c>
      <c r="O974" s="183">
        <f t="shared" si="45"/>
        <v>7.3</v>
      </c>
      <c r="P974">
        <f t="shared" si="46"/>
        <v>1</v>
      </c>
      <c r="Q974">
        <f t="shared" si="47"/>
        <v>1</v>
      </c>
    </row>
    <row r="975" spans="13:17" x14ac:dyDescent="0.25">
      <c r="M975">
        <v>74287330</v>
      </c>
      <c r="N975" s="91">
        <v>44888</v>
      </c>
      <c r="O975" s="183">
        <f t="shared" si="45"/>
        <v>7.3</v>
      </c>
      <c r="P975">
        <f t="shared" si="46"/>
        <v>1</v>
      </c>
      <c r="Q975">
        <f t="shared" si="47"/>
        <v>1</v>
      </c>
    </row>
    <row r="976" spans="13:17" x14ac:dyDescent="0.25">
      <c r="M976">
        <v>74287314</v>
      </c>
      <c r="N976" s="91">
        <v>44888</v>
      </c>
      <c r="O976" s="183">
        <f t="shared" si="45"/>
        <v>7.3</v>
      </c>
      <c r="P976">
        <f t="shared" si="46"/>
        <v>1</v>
      </c>
      <c r="Q976">
        <f t="shared" si="47"/>
        <v>1</v>
      </c>
    </row>
    <row r="977" spans="13:17" x14ac:dyDescent="0.25">
      <c r="M977">
        <v>74287331</v>
      </c>
      <c r="N977" s="91">
        <v>44888</v>
      </c>
      <c r="O977" s="183">
        <f t="shared" si="45"/>
        <v>7.3</v>
      </c>
      <c r="P977">
        <f t="shared" si="46"/>
        <v>1</v>
      </c>
      <c r="Q977">
        <f t="shared" si="47"/>
        <v>1</v>
      </c>
    </row>
    <row r="978" spans="13:17" x14ac:dyDescent="0.25">
      <c r="M978">
        <v>74287324</v>
      </c>
      <c r="N978" s="91">
        <v>44888</v>
      </c>
      <c r="O978" s="183">
        <f t="shared" si="45"/>
        <v>7.3</v>
      </c>
      <c r="P978">
        <f t="shared" si="46"/>
        <v>1</v>
      </c>
      <c r="Q978">
        <f t="shared" si="47"/>
        <v>1</v>
      </c>
    </row>
    <row r="979" spans="13:17" x14ac:dyDescent="0.25">
      <c r="M979">
        <v>41665998</v>
      </c>
      <c r="N979" s="91">
        <v>44889</v>
      </c>
      <c r="O979" s="183">
        <f t="shared" si="45"/>
        <v>7.2666666666666666</v>
      </c>
      <c r="P979">
        <f t="shared" si="46"/>
        <v>1</v>
      </c>
      <c r="Q979">
        <f t="shared" si="47"/>
        <v>1</v>
      </c>
    </row>
    <row r="980" spans="13:17" x14ac:dyDescent="0.25">
      <c r="M980">
        <v>74358312</v>
      </c>
      <c r="N980" s="91">
        <v>44890</v>
      </c>
      <c r="O980" s="183">
        <f t="shared" si="45"/>
        <v>7.2333333333333334</v>
      </c>
      <c r="P980">
        <f t="shared" si="46"/>
        <v>1</v>
      </c>
      <c r="Q980">
        <f t="shared" si="47"/>
        <v>1</v>
      </c>
    </row>
    <row r="981" spans="13:17" x14ac:dyDescent="0.25">
      <c r="M981">
        <v>74358319</v>
      </c>
      <c r="N981" s="91">
        <v>44890</v>
      </c>
      <c r="O981" s="183">
        <f t="shared" si="45"/>
        <v>7.2333333333333334</v>
      </c>
      <c r="P981">
        <f t="shared" si="46"/>
        <v>1</v>
      </c>
      <c r="Q981">
        <f t="shared" si="47"/>
        <v>1</v>
      </c>
    </row>
    <row r="982" spans="13:17" x14ac:dyDescent="0.25">
      <c r="M982">
        <v>74358341</v>
      </c>
      <c r="N982" s="91">
        <v>44890</v>
      </c>
      <c r="O982" s="183">
        <f t="shared" si="45"/>
        <v>7.2333333333333334</v>
      </c>
      <c r="P982">
        <f t="shared" si="46"/>
        <v>1</v>
      </c>
      <c r="Q982">
        <f t="shared" si="47"/>
        <v>1</v>
      </c>
    </row>
    <row r="983" spans="13:17" x14ac:dyDescent="0.25">
      <c r="M983">
        <v>74358304</v>
      </c>
      <c r="N983" s="91">
        <v>44890</v>
      </c>
      <c r="O983" s="183">
        <f t="shared" si="45"/>
        <v>7.2333333333333334</v>
      </c>
      <c r="P983">
        <f t="shared" si="46"/>
        <v>1</v>
      </c>
      <c r="Q983">
        <f t="shared" si="47"/>
        <v>1</v>
      </c>
    </row>
    <row r="984" spans="13:17" x14ac:dyDescent="0.25">
      <c r="M984">
        <v>74358333</v>
      </c>
      <c r="N984" s="91">
        <v>44890</v>
      </c>
      <c r="O984" s="183">
        <f t="shared" si="45"/>
        <v>7.2333333333333334</v>
      </c>
      <c r="P984">
        <f t="shared" si="46"/>
        <v>1</v>
      </c>
      <c r="Q984">
        <f t="shared" si="47"/>
        <v>1</v>
      </c>
    </row>
    <row r="985" spans="13:17" x14ac:dyDescent="0.25">
      <c r="M985">
        <v>74358365</v>
      </c>
      <c r="N985" s="91">
        <v>44890</v>
      </c>
      <c r="O985" s="183">
        <f t="shared" si="45"/>
        <v>7.2333333333333334</v>
      </c>
      <c r="P985">
        <f t="shared" si="46"/>
        <v>1</v>
      </c>
      <c r="Q985">
        <f t="shared" si="47"/>
        <v>1</v>
      </c>
    </row>
    <row r="986" spans="13:17" x14ac:dyDescent="0.25">
      <c r="M986">
        <v>74358311</v>
      </c>
      <c r="N986" s="91">
        <v>44890</v>
      </c>
      <c r="O986" s="183">
        <f t="shared" si="45"/>
        <v>7.2333333333333334</v>
      </c>
      <c r="P986">
        <f t="shared" si="46"/>
        <v>1</v>
      </c>
      <c r="Q986">
        <f t="shared" si="47"/>
        <v>1</v>
      </c>
    </row>
    <row r="987" spans="13:17" x14ac:dyDescent="0.25">
      <c r="M987">
        <v>74358352</v>
      </c>
      <c r="N987" s="91">
        <v>44890</v>
      </c>
      <c r="O987" s="183">
        <f t="shared" si="45"/>
        <v>7.2333333333333334</v>
      </c>
      <c r="P987">
        <f t="shared" si="46"/>
        <v>1</v>
      </c>
      <c r="Q987">
        <f t="shared" si="47"/>
        <v>1</v>
      </c>
    </row>
    <row r="988" spans="13:17" x14ac:dyDescent="0.25">
      <c r="M988">
        <v>74358344</v>
      </c>
      <c r="N988" s="91">
        <v>44890</v>
      </c>
      <c r="O988" s="183">
        <f t="shared" si="45"/>
        <v>7.2333333333333334</v>
      </c>
      <c r="P988">
        <f t="shared" si="46"/>
        <v>1</v>
      </c>
      <c r="Q988">
        <f t="shared" si="47"/>
        <v>1</v>
      </c>
    </row>
    <row r="989" spans="13:17" x14ac:dyDescent="0.25">
      <c r="M989">
        <v>74358336</v>
      </c>
      <c r="N989" s="91">
        <v>44890</v>
      </c>
      <c r="O989" s="183">
        <f t="shared" si="45"/>
        <v>7.2333333333333334</v>
      </c>
      <c r="P989">
        <f t="shared" si="46"/>
        <v>1</v>
      </c>
      <c r="Q989">
        <f t="shared" si="47"/>
        <v>1</v>
      </c>
    </row>
    <row r="990" spans="13:17" x14ac:dyDescent="0.25">
      <c r="M990">
        <v>74358355</v>
      </c>
      <c r="N990" s="91">
        <v>44890</v>
      </c>
      <c r="O990" s="183">
        <f t="shared" si="45"/>
        <v>7.2333333333333334</v>
      </c>
      <c r="P990">
        <f t="shared" si="46"/>
        <v>1</v>
      </c>
      <c r="Q990">
        <f t="shared" si="47"/>
        <v>1</v>
      </c>
    </row>
    <row r="991" spans="13:17" x14ac:dyDescent="0.25">
      <c r="M991">
        <v>74358363</v>
      </c>
      <c r="N991" s="91">
        <v>44890</v>
      </c>
      <c r="O991" s="183">
        <f t="shared" si="45"/>
        <v>7.2333333333333334</v>
      </c>
      <c r="P991">
        <f t="shared" si="46"/>
        <v>1</v>
      </c>
      <c r="Q991">
        <f t="shared" si="47"/>
        <v>1</v>
      </c>
    </row>
    <row r="992" spans="13:17" x14ac:dyDescent="0.25">
      <c r="M992">
        <v>74358306</v>
      </c>
      <c r="N992" s="91">
        <v>44890</v>
      </c>
      <c r="O992" s="183">
        <f t="shared" si="45"/>
        <v>7.2333333333333334</v>
      </c>
      <c r="P992">
        <f t="shared" si="46"/>
        <v>1</v>
      </c>
      <c r="Q992">
        <f t="shared" si="47"/>
        <v>1</v>
      </c>
    </row>
    <row r="993" spans="13:17" x14ac:dyDescent="0.25">
      <c r="M993">
        <v>13944981</v>
      </c>
      <c r="N993" s="91">
        <v>44894</v>
      </c>
      <c r="O993" s="183">
        <f t="shared" si="45"/>
        <v>7.1</v>
      </c>
      <c r="P993">
        <f t="shared" si="46"/>
        <v>1</v>
      </c>
      <c r="Q993">
        <f t="shared" si="47"/>
        <v>1</v>
      </c>
    </row>
    <row r="994" spans="13:17" x14ac:dyDescent="0.25">
      <c r="M994">
        <v>35239096</v>
      </c>
      <c r="N994" s="91">
        <v>44894</v>
      </c>
      <c r="O994" s="183">
        <f t="shared" si="45"/>
        <v>7.1</v>
      </c>
      <c r="P994">
        <f t="shared" si="46"/>
        <v>1</v>
      </c>
      <c r="Q994">
        <f t="shared" si="47"/>
        <v>1</v>
      </c>
    </row>
    <row r="995" spans="13:17" x14ac:dyDescent="0.25">
      <c r="M995">
        <v>9022263</v>
      </c>
      <c r="N995" s="91">
        <v>44894</v>
      </c>
      <c r="O995" s="183">
        <f t="shared" si="45"/>
        <v>7.1</v>
      </c>
      <c r="P995">
        <f t="shared" si="46"/>
        <v>1</v>
      </c>
      <c r="Q995">
        <f t="shared" si="47"/>
        <v>1</v>
      </c>
    </row>
    <row r="996" spans="13:17" x14ac:dyDescent="0.25">
      <c r="M996">
        <v>11853141</v>
      </c>
      <c r="N996" s="91">
        <v>44895</v>
      </c>
      <c r="O996" s="183">
        <f t="shared" si="45"/>
        <v>7.0666666666666664</v>
      </c>
      <c r="P996">
        <f t="shared" si="46"/>
        <v>1</v>
      </c>
      <c r="Q996">
        <f t="shared" si="47"/>
        <v>1</v>
      </c>
    </row>
    <row r="997" spans="13:17" x14ac:dyDescent="0.25">
      <c r="M997">
        <v>39565451</v>
      </c>
      <c r="N997" s="91">
        <v>44895</v>
      </c>
      <c r="O997" s="183">
        <f t="shared" si="45"/>
        <v>7.0666666666666664</v>
      </c>
      <c r="P997">
        <f t="shared" si="46"/>
        <v>1</v>
      </c>
      <c r="Q997">
        <f t="shared" si="47"/>
        <v>1</v>
      </c>
    </row>
    <row r="998" spans="13:17" x14ac:dyDescent="0.25">
      <c r="M998">
        <v>65499178</v>
      </c>
      <c r="N998" s="91">
        <v>44895</v>
      </c>
      <c r="O998" s="183">
        <f t="shared" si="45"/>
        <v>7.0666666666666664</v>
      </c>
      <c r="P998">
        <f t="shared" si="46"/>
        <v>1</v>
      </c>
      <c r="Q998">
        <f t="shared" si="47"/>
        <v>1</v>
      </c>
    </row>
    <row r="999" spans="13:17" x14ac:dyDescent="0.25">
      <c r="M999">
        <v>12665423</v>
      </c>
      <c r="N999" s="91">
        <v>44895</v>
      </c>
      <c r="O999" s="183">
        <f t="shared" si="45"/>
        <v>7.0666666666666664</v>
      </c>
      <c r="P999">
        <f t="shared" si="46"/>
        <v>1</v>
      </c>
      <c r="Q999">
        <f t="shared" si="47"/>
        <v>1</v>
      </c>
    </row>
    <row r="1000" spans="13:17" x14ac:dyDescent="0.25">
      <c r="M1000">
        <v>12992483</v>
      </c>
      <c r="N1000" s="91">
        <v>44895</v>
      </c>
      <c r="O1000" s="183">
        <f t="shared" si="45"/>
        <v>7.0666666666666664</v>
      </c>
      <c r="P1000">
        <f t="shared" si="46"/>
        <v>1</v>
      </c>
      <c r="Q1000">
        <f t="shared" si="47"/>
        <v>1</v>
      </c>
    </row>
    <row r="1001" spans="13:17" x14ac:dyDescent="0.25">
      <c r="M1001">
        <v>36712136</v>
      </c>
      <c r="N1001" s="91">
        <v>44895</v>
      </c>
      <c r="O1001" s="183">
        <f t="shared" si="45"/>
        <v>7.0666666666666664</v>
      </c>
      <c r="P1001">
        <f t="shared" si="46"/>
        <v>1</v>
      </c>
      <c r="Q1001">
        <f t="shared" si="47"/>
        <v>1</v>
      </c>
    </row>
    <row r="1002" spans="13:17" x14ac:dyDescent="0.25">
      <c r="M1002">
        <v>40811382</v>
      </c>
      <c r="N1002" s="91">
        <v>44895</v>
      </c>
      <c r="O1002" s="183">
        <f t="shared" si="45"/>
        <v>7.0666666666666664</v>
      </c>
      <c r="P1002">
        <f t="shared" si="46"/>
        <v>1</v>
      </c>
      <c r="Q1002">
        <f t="shared" si="47"/>
        <v>1</v>
      </c>
    </row>
    <row r="1003" spans="13:17" x14ac:dyDescent="0.25">
      <c r="M1003">
        <v>10097066</v>
      </c>
      <c r="N1003" s="91">
        <v>44895</v>
      </c>
      <c r="O1003" s="183">
        <f t="shared" si="45"/>
        <v>7.0666666666666664</v>
      </c>
      <c r="P1003">
        <f t="shared" si="46"/>
        <v>1</v>
      </c>
      <c r="Q1003">
        <f t="shared" si="47"/>
        <v>1</v>
      </c>
    </row>
    <row r="1004" spans="13:17" x14ac:dyDescent="0.25">
      <c r="M1004">
        <v>17526574</v>
      </c>
      <c r="N1004" s="91">
        <v>44895</v>
      </c>
      <c r="O1004" s="183">
        <f t="shared" si="45"/>
        <v>7.0666666666666664</v>
      </c>
      <c r="P1004">
        <f t="shared" si="46"/>
        <v>1</v>
      </c>
      <c r="Q1004">
        <f t="shared" si="47"/>
        <v>1</v>
      </c>
    </row>
    <row r="1005" spans="13:17" x14ac:dyDescent="0.25">
      <c r="M1005">
        <v>74567628</v>
      </c>
      <c r="N1005" s="91">
        <v>44896</v>
      </c>
      <c r="O1005" s="183">
        <f t="shared" si="45"/>
        <v>7.0333333333333332</v>
      </c>
      <c r="P1005">
        <f t="shared" si="46"/>
        <v>1</v>
      </c>
      <c r="Q1005">
        <f t="shared" si="47"/>
        <v>1</v>
      </c>
    </row>
    <row r="1006" spans="13:17" x14ac:dyDescent="0.25">
      <c r="M1006">
        <v>68693164</v>
      </c>
      <c r="N1006" s="91">
        <v>44896</v>
      </c>
      <c r="O1006" s="183">
        <f t="shared" si="45"/>
        <v>7.0333333333333332</v>
      </c>
      <c r="P1006">
        <f t="shared" si="46"/>
        <v>1</v>
      </c>
      <c r="Q1006">
        <f t="shared" si="47"/>
        <v>1</v>
      </c>
    </row>
    <row r="1007" spans="13:17" x14ac:dyDescent="0.25">
      <c r="M1007">
        <v>15009598</v>
      </c>
      <c r="N1007" s="91">
        <v>44896</v>
      </c>
      <c r="O1007" s="183">
        <f t="shared" si="45"/>
        <v>7.0333333333333332</v>
      </c>
      <c r="P1007">
        <f t="shared" si="46"/>
        <v>1</v>
      </c>
      <c r="Q1007">
        <f t="shared" si="47"/>
        <v>1</v>
      </c>
    </row>
    <row r="1008" spans="13:17" x14ac:dyDescent="0.25">
      <c r="M1008">
        <v>36587065</v>
      </c>
      <c r="N1008" s="91">
        <v>44896</v>
      </c>
      <c r="O1008" s="183">
        <f t="shared" si="45"/>
        <v>7.0333333333333332</v>
      </c>
      <c r="P1008">
        <f t="shared" si="46"/>
        <v>1</v>
      </c>
      <c r="Q1008">
        <f t="shared" si="47"/>
        <v>1</v>
      </c>
    </row>
    <row r="1009" spans="13:17" x14ac:dyDescent="0.25">
      <c r="M1009">
        <v>36649158</v>
      </c>
      <c r="N1009" s="91">
        <v>44896</v>
      </c>
      <c r="O1009" s="183">
        <f t="shared" si="45"/>
        <v>7.0333333333333332</v>
      </c>
      <c r="P1009">
        <f t="shared" si="46"/>
        <v>1</v>
      </c>
      <c r="Q1009">
        <f t="shared" si="47"/>
        <v>1</v>
      </c>
    </row>
    <row r="1010" spans="13:17" x14ac:dyDescent="0.25">
      <c r="M1010">
        <v>36649157</v>
      </c>
      <c r="N1010" s="91">
        <v>44896</v>
      </c>
      <c r="O1010" s="183">
        <f t="shared" si="45"/>
        <v>7.0333333333333332</v>
      </c>
      <c r="P1010">
        <f t="shared" si="46"/>
        <v>1</v>
      </c>
      <c r="Q1010">
        <f t="shared" si="47"/>
        <v>1</v>
      </c>
    </row>
    <row r="1011" spans="13:17" x14ac:dyDescent="0.25">
      <c r="M1011">
        <v>53425402</v>
      </c>
      <c r="N1011" s="91">
        <v>44896</v>
      </c>
      <c r="O1011" s="183">
        <f t="shared" si="45"/>
        <v>7.0333333333333332</v>
      </c>
      <c r="P1011">
        <f t="shared" si="46"/>
        <v>1</v>
      </c>
      <c r="Q1011">
        <f t="shared" si="47"/>
        <v>1</v>
      </c>
    </row>
    <row r="1012" spans="13:17" x14ac:dyDescent="0.25">
      <c r="M1012">
        <v>68693189</v>
      </c>
      <c r="N1012" s="91">
        <v>44896</v>
      </c>
      <c r="O1012" s="183">
        <f t="shared" si="45"/>
        <v>7.0333333333333332</v>
      </c>
      <c r="P1012">
        <f t="shared" si="46"/>
        <v>1</v>
      </c>
      <c r="Q1012">
        <f t="shared" si="47"/>
        <v>1</v>
      </c>
    </row>
    <row r="1013" spans="13:17" x14ac:dyDescent="0.25">
      <c r="M1013">
        <v>51093449</v>
      </c>
      <c r="N1013" s="91">
        <v>44896</v>
      </c>
      <c r="O1013" s="183">
        <f t="shared" si="45"/>
        <v>7.0333333333333332</v>
      </c>
      <c r="P1013">
        <f t="shared" si="46"/>
        <v>1</v>
      </c>
      <c r="Q1013">
        <f t="shared" si="47"/>
        <v>1</v>
      </c>
    </row>
    <row r="1014" spans="13:17" x14ac:dyDescent="0.25">
      <c r="M1014">
        <v>74615152</v>
      </c>
      <c r="N1014" s="91">
        <v>44897</v>
      </c>
      <c r="O1014" s="183">
        <f t="shared" si="45"/>
        <v>7</v>
      </c>
      <c r="P1014">
        <f t="shared" si="46"/>
        <v>1</v>
      </c>
      <c r="Q1014">
        <f t="shared" si="47"/>
        <v>1</v>
      </c>
    </row>
    <row r="1015" spans="13:17" x14ac:dyDescent="0.25">
      <c r="M1015">
        <v>8776760</v>
      </c>
      <c r="N1015" s="91">
        <v>44897</v>
      </c>
      <c r="O1015" s="183">
        <f t="shared" si="45"/>
        <v>7</v>
      </c>
      <c r="P1015">
        <f t="shared" si="46"/>
        <v>1</v>
      </c>
      <c r="Q1015">
        <f t="shared" si="47"/>
        <v>1</v>
      </c>
    </row>
    <row r="1016" spans="13:17" x14ac:dyDescent="0.25">
      <c r="M1016">
        <v>35905856</v>
      </c>
      <c r="N1016" s="91">
        <v>44897</v>
      </c>
      <c r="O1016" s="183">
        <f t="shared" si="45"/>
        <v>7</v>
      </c>
      <c r="P1016">
        <f t="shared" si="46"/>
        <v>1</v>
      </c>
      <c r="Q1016">
        <f t="shared" si="47"/>
        <v>1</v>
      </c>
    </row>
    <row r="1017" spans="13:17" x14ac:dyDescent="0.25">
      <c r="M1017">
        <v>74615150</v>
      </c>
      <c r="N1017" s="91">
        <v>44897</v>
      </c>
      <c r="O1017" s="183">
        <f t="shared" si="45"/>
        <v>7</v>
      </c>
      <c r="P1017">
        <f t="shared" si="46"/>
        <v>1</v>
      </c>
      <c r="Q1017">
        <f t="shared" si="47"/>
        <v>1</v>
      </c>
    </row>
    <row r="1018" spans="13:17" x14ac:dyDescent="0.25">
      <c r="M1018">
        <v>29113950</v>
      </c>
      <c r="N1018" s="91">
        <v>44897</v>
      </c>
      <c r="O1018" s="183">
        <f t="shared" si="45"/>
        <v>7</v>
      </c>
      <c r="P1018">
        <f t="shared" si="46"/>
        <v>1</v>
      </c>
      <c r="Q1018">
        <f t="shared" si="47"/>
        <v>1</v>
      </c>
    </row>
    <row r="1019" spans="13:17" x14ac:dyDescent="0.25">
      <c r="M1019">
        <v>74639658</v>
      </c>
      <c r="N1019" s="91">
        <v>44898</v>
      </c>
      <c r="O1019" s="183">
        <f t="shared" si="45"/>
        <v>6.9666666666666668</v>
      </c>
      <c r="P1019">
        <f t="shared" si="46"/>
        <v>1</v>
      </c>
      <c r="Q1019">
        <f t="shared" si="47"/>
        <v>1</v>
      </c>
    </row>
    <row r="1020" spans="13:17" x14ac:dyDescent="0.25">
      <c r="M1020">
        <v>74639662</v>
      </c>
      <c r="N1020" s="91">
        <v>44898</v>
      </c>
      <c r="O1020" s="183">
        <f t="shared" si="45"/>
        <v>6.9666666666666668</v>
      </c>
      <c r="P1020">
        <f t="shared" si="46"/>
        <v>1</v>
      </c>
      <c r="Q1020">
        <f t="shared" si="47"/>
        <v>1</v>
      </c>
    </row>
    <row r="1021" spans="13:17" x14ac:dyDescent="0.25">
      <c r="M1021">
        <v>74639726</v>
      </c>
      <c r="N1021" s="91">
        <v>44900</v>
      </c>
      <c r="O1021" s="183">
        <f t="shared" si="45"/>
        <v>6.9</v>
      </c>
      <c r="P1021">
        <f t="shared" si="46"/>
        <v>1</v>
      </c>
      <c r="Q1021">
        <f t="shared" si="47"/>
        <v>1</v>
      </c>
    </row>
    <row r="1022" spans="13:17" x14ac:dyDescent="0.25">
      <c r="M1022">
        <v>74666871</v>
      </c>
      <c r="N1022" s="91">
        <v>44901</v>
      </c>
      <c r="O1022" s="183">
        <f t="shared" si="45"/>
        <v>6.8666666666666663</v>
      </c>
      <c r="P1022">
        <f t="shared" si="46"/>
        <v>1</v>
      </c>
      <c r="Q1022">
        <f t="shared" si="47"/>
        <v>1</v>
      </c>
    </row>
    <row r="1023" spans="13:17" x14ac:dyDescent="0.25">
      <c r="M1023">
        <v>74666869</v>
      </c>
      <c r="N1023" s="91">
        <v>44901</v>
      </c>
      <c r="O1023" s="183">
        <f t="shared" si="45"/>
        <v>6.8666666666666663</v>
      </c>
      <c r="P1023">
        <f t="shared" si="46"/>
        <v>1</v>
      </c>
      <c r="Q1023">
        <f t="shared" si="47"/>
        <v>1</v>
      </c>
    </row>
    <row r="1024" spans="13:17" x14ac:dyDescent="0.25">
      <c r="M1024">
        <v>74698169</v>
      </c>
      <c r="N1024" s="91">
        <v>44902</v>
      </c>
      <c r="O1024" s="183">
        <f t="shared" si="45"/>
        <v>6.833333333333333</v>
      </c>
      <c r="P1024">
        <f t="shared" si="46"/>
        <v>1</v>
      </c>
      <c r="Q1024">
        <f t="shared" si="47"/>
        <v>1</v>
      </c>
    </row>
    <row r="1025" spans="13:17" x14ac:dyDescent="0.25">
      <c r="M1025">
        <v>74770334</v>
      </c>
      <c r="N1025" s="91">
        <v>44904</v>
      </c>
      <c r="O1025" s="183">
        <f t="shared" si="45"/>
        <v>6.7666666666666666</v>
      </c>
      <c r="P1025">
        <f t="shared" si="46"/>
        <v>1</v>
      </c>
      <c r="Q1025">
        <f t="shared" si="47"/>
        <v>1</v>
      </c>
    </row>
    <row r="1026" spans="13:17" x14ac:dyDescent="0.25">
      <c r="M1026">
        <v>74770336</v>
      </c>
      <c r="N1026" s="91">
        <v>44907</v>
      </c>
      <c r="O1026" s="183">
        <f t="shared" si="45"/>
        <v>6.666666666666667</v>
      </c>
      <c r="P1026">
        <f t="shared" si="46"/>
        <v>1</v>
      </c>
      <c r="Q1026">
        <f t="shared" si="47"/>
        <v>1</v>
      </c>
    </row>
    <row r="1027" spans="13:17" x14ac:dyDescent="0.25">
      <c r="M1027">
        <v>74801010</v>
      </c>
      <c r="N1027" s="91">
        <v>44907</v>
      </c>
      <c r="O1027" s="183">
        <f t="shared" si="45"/>
        <v>6.666666666666667</v>
      </c>
      <c r="P1027">
        <f t="shared" si="46"/>
        <v>1</v>
      </c>
      <c r="Q1027">
        <f t="shared" si="47"/>
        <v>1</v>
      </c>
    </row>
    <row r="1028" spans="13:17" x14ac:dyDescent="0.25">
      <c r="M1028">
        <v>74809680</v>
      </c>
      <c r="N1028" s="91">
        <v>44908</v>
      </c>
      <c r="O1028" s="183">
        <f t="shared" ref="O1028:O1091" si="48">($O$1-N1028)/30</f>
        <v>6.6333333333333337</v>
      </c>
      <c r="P1028">
        <f t="shared" ref="P1028:P1091" si="49">IF(O1028&gt;=$P$1,1,0)</f>
        <v>1</v>
      </c>
      <c r="Q1028">
        <f t="shared" ref="Q1028:Q1091" si="50">IF(N1028&lt;=$Q$1, 1,0)</f>
        <v>1</v>
      </c>
    </row>
    <row r="1029" spans="13:17" x14ac:dyDescent="0.25">
      <c r="M1029">
        <v>74841905</v>
      </c>
      <c r="N1029" s="91">
        <v>44909</v>
      </c>
      <c r="O1029" s="183">
        <f t="shared" si="48"/>
        <v>6.6</v>
      </c>
      <c r="P1029">
        <f t="shared" si="49"/>
        <v>1</v>
      </c>
      <c r="Q1029">
        <f t="shared" si="50"/>
        <v>1</v>
      </c>
    </row>
    <row r="1030" spans="13:17" x14ac:dyDescent="0.25">
      <c r="M1030">
        <v>74841904</v>
      </c>
      <c r="N1030" s="91">
        <v>44909</v>
      </c>
      <c r="O1030" s="183">
        <f t="shared" si="48"/>
        <v>6.6</v>
      </c>
      <c r="P1030">
        <f t="shared" si="49"/>
        <v>1</v>
      </c>
      <c r="Q1030">
        <f t="shared" si="50"/>
        <v>1</v>
      </c>
    </row>
    <row r="1031" spans="13:17" x14ac:dyDescent="0.25">
      <c r="M1031">
        <v>74951981</v>
      </c>
      <c r="N1031" s="91">
        <v>44913</v>
      </c>
      <c r="O1031" s="183">
        <f t="shared" si="48"/>
        <v>6.4666666666666668</v>
      </c>
      <c r="P1031">
        <f t="shared" si="49"/>
        <v>1</v>
      </c>
      <c r="Q1031">
        <f t="shared" si="50"/>
        <v>1</v>
      </c>
    </row>
    <row r="1032" spans="13:17" x14ac:dyDescent="0.25">
      <c r="M1032">
        <v>74951979</v>
      </c>
      <c r="N1032" s="91">
        <v>44913</v>
      </c>
      <c r="O1032" s="183">
        <f t="shared" si="48"/>
        <v>6.4666666666666668</v>
      </c>
      <c r="P1032">
        <f t="shared" si="49"/>
        <v>1</v>
      </c>
      <c r="Q1032">
        <f t="shared" si="50"/>
        <v>1</v>
      </c>
    </row>
    <row r="1033" spans="13:17" x14ac:dyDescent="0.25">
      <c r="M1033">
        <v>74952009</v>
      </c>
      <c r="N1033" s="91">
        <v>44914</v>
      </c>
      <c r="O1033" s="183">
        <f t="shared" si="48"/>
        <v>6.4333333333333336</v>
      </c>
      <c r="P1033">
        <f t="shared" si="49"/>
        <v>1</v>
      </c>
      <c r="Q1033">
        <f t="shared" si="50"/>
        <v>1</v>
      </c>
    </row>
    <row r="1034" spans="13:17" x14ac:dyDescent="0.25">
      <c r="M1034">
        <v>21456743</v>
      </c>
      <c r="N1034" s="91">
        <v>44914</v>
      </c>
      <c r="O1034" s="183">
        <f t="shared" si="48"/>
        <v>6.4333333333333336</v>
      </c>
      <c r="P1034">
        <f t="shared" si="49"/>
        <v>1</v>
      </c>
      <c r="Q1034">
        <f t="shared" si="50"/>
        <v>1</v>
      </c>
    </row>
    <row r="1035" spans="13:17" x14ac:dyDescent="0.25">
      <c r="M1035">
        <v>74952006</v>
      </c>
      <c r="N1035" s="91">
        <v>44914</v>
      </c>
      <c r="O1035" s="183">
        <f t="shared" si="48"/>
        <v>6.4333333333333336</v>
      </c>
      <c r="P1035">
        <f t="shared" si="49"/>
        <v>1</v>
      </c>
      <c r="Q1035">
        <f t="shared" si="50"/>
        <v>1</v>
      </c>
    </row>
    <row r="1036" spans="13:17" x14ac:dyDescent="0.25">
      <c r="M1036">
        <v>42212034</v>
      </c>
      <c r="N1036" s="91">
        <v>44915</v>
      </c>
      <c r="O1036" s="183">
        <f t="shared" si="48"/>
        <v>6.4</v>
      </c>
      <c r="P1036">
        <f t="shared" si="49"/>
        <v>1</v>
      </c>
      <c r="Q1036">
        <f t="shared" si="50"/>
        <v>1</v>
      </c>
    </row>
    <row r="1037" spans="13:17" x14ac:dyDescent="0.25">
      <c r="M1037">
        <v>8896329</v>
      </c>
      <c r="N1037" s="91">
        <v>44915</v>
      </c>
      <c r="O1037" s="183">
        <f t="shared" si="48"/>
        <v>6.4</v>
      </c>
      <c r="P1037">
        <f t="shared" si="49"/>
        <v>1</v>
      </c>
      <c r="Q1037">
        <f t="shared" si="50"/>
        <v>1</v>
      </c>
    </row>
    <row r="1038" spans="13:17" x14ac:dyDescent="0.25">
      <c r="M1038">
        <v>75030255</v>
      </c>
      <c r="N1038" s="91">
        <v>44915</v>
      </c>
      <c r="O1038" s="183">
        <f t="shared" si="48"/>
        <v>6.4</v>
      </c>
      <c r="P1038">
        <f t="shared" si="49"/>
        <v>1</v>
      </c>
      <c r="Q1038">
        <f t="shared" si="50"/>
        <v>1</v>
      </c>
    </row>
    <row r="1039" spans="13:17" x14ac:dyDescent="0.25">
      <c r="M1039">
        <v>74988140</v>
      </c>
      <c r="N1039" s="91">
        <v>44915</v>
      </c>
      <c r="O1039" s="183">
        <f t="shared" si="48"/>
        <v>6.4</v>
      </c>
      <c r="P1039">
        <f t="shared" si="49"/>
        <v>1</v>
      </c>
      <c r="Q1039">
        <f t="shared" si="50"/>
        <v>1</v>
      </c>
    </row>
    <row r="1040" spans="13:17" x14ac:dyDescent="0.25">
      <c r="M1040">
        <v>74988144</v>
      </c>
      <c r="N1040" s="91">
        <v>44915</v>
      </c>
      <c r="O1040" s="183">
        <f t="shared" si="48"/>
        <v>6.4</v>
      </c>
      <c r="P1040">
        <f t="shared" si="49"/>
        <v>1</v>
      </c>
      <c r="Q1040">
        <f t="shared" si="50"/>
        <v>1</v>
      </c>
    </row>
    <row r="1041" spans="13:17" x14ac:dyDescent="0.25">
      <c r="M1041">
        <v>74988141</v>
      </c>
      <c r="N1041" s="91">
        <v>44915</v>
      </c>
      <c r="O1041" s="183">
        <f t="shared" si="48"/>
        <v>6.4</v>
      </c>
      <c r="P1041">
        <f t="shared" si="49"/>
        <v>1</v>
      </c>
      <c r="Q1041">
        <f t="shared" si="50"/>
        <v>1</v>
      </c>
    </row>
    <row r="1042" spans="13:17" x14ac:dyDescent="0.25">
      <c r="M1042">
        <v>75030258</v>
      </c>
      <c r="N1042" s="91">
        <v>44915</v>
      </c>
      <c r="O1042" s="183">
        <f t="shared" si="48"/>
        <v>6.4</v>
      </c>
      <c r="P1042">
        <f t="shared" si="49"/>
        <v>1</v>
      </c>
      <c r="Q1042">
        <f t="shared" si="50"/>
        <v>1</v>
      </c>
    </row>
    <row r="1043" spans="13:17" x14ac:dyDescent="0.25">
      <c r="M1043">
        <v>75030254</v>
      </c>
      <c r="N1043" s="91">
        <v>44915</v>
      </c>
      <c r="O1043" s="183">
        <f t="shared" si="48"/>
        <v>6.4</v>
      </c>
      <c r="P1043">
        <f t="shared" si="49"/>
        <v>1</v>
      </c>
      <c r="Q1043">
        <f t="shared" si="50"/>
        <v>1</v>
      </c>
    </row>
    <row r="1044" spans="13:17" x14ac:dyDescent="0.25">
      <c r="M1044">
        <v>75030274</v>
      </c>
      <c r="N1044" s="91">
        <v>44916</v>
      </c>
      <c r="O1044" s="183">
        <f t="shared" si="48"/>
        <v>6.3666666666666663</v>
      </c>
      <c r="P1044">
        <f t="shared" si="49"/>
        <v>1</v>
      </c>
      <c r="Q1044">
        <f t="shared" si="50"/>
        <v>1</v>
      </c>
    </row>
    <row r="1045" spans="13:17" x14ac:dyDescent="0.25">
      <c r="M1045">
        <v>75030260</v>
      </c>
      <c r="N1045" s="91">
        <v>44916</v>
      </c>
      <c r="O1045" s="183">
        <f t="shared" si="48"/>
        <v>6.3666666666666663</v>
      </c>
      <c r="P1045">
        <f t="shared" si="49"/>
        <v>1</v>
      </c>
      <c r="Q1045">
        <f t="shared" si="50"/>
        <v>1</v>
      </c>
    </row>
    <row r="1046" spans="13:17" x14ac:dyDescent="0.25">
      <c r="M1046">
        <v>75030300</v>
      </c>
      <c r="N1046" s="91">
        <v>44916</v>
      </c>
      <c r="O1046" s="183">
        <f t="shared" si="48"/>
        <v>6.3666666666666663</v>
      </c>
      <c r="P1046">
        <f t="shared" si="49"/>
        <v>1</v>
      </c>
      <c r="Q1046">
        <f t="shared" si="50"/>
        <v>1</v>
      </c>
    </row>
    <row r="1047" spans="13:17" x14ac:dyDescent="0.25">
      <c r="M1047">
        <v>75030297</v>
      </c>
      <c r="N1047" s="91">
        <v>44916</v>
      </c>
      <c r="O1047" s="183">
        <f t="shared" si="48"/>
        <v>6.3666666666666663</v>
      </c>
      <c r="P1047">
        <f t="shared" si="49"/>
        <v>1</v>
      </c>
      <c r="Q1047">
        <f t="shared" si="50"/>
        <v>1</v>
      </c>
    </row>
    <row r="1048" spans="13:17" x14ac:dyDescent="0.25">
      <c r="M1048">
        <v>75030291</v>
      </c>
      <c r="N1048" s="91">
        <v>44916</v>
      </c>
      <c r="O1048" s="183">
        <f t="shared" si="48"/>
        <v>6.3666666666666663</v>
      </c>
      <c r="P1048">
        <f t="shared" si="49"/>
        <v>1</v>
      </c>
      <c r="Q1048">
        <f t="shared" si="50"/>
        <v>1</v>
      </c>
    </row>
    <row r="1049" spans="13:17" x14ac:dyDescent="0.25">
      <c r="M1049">
        <v>75030295</v>
      </c>
      <c r="N1049" s="91">
        <v>44916</v>
      </c>
      <c r="O1049" s="183">
        <f t="shared" si="48"/>
        <v>6.3666666666666663</v>
      </c>
      <c r="P1049">
        <f t="shared" si="49"/>
        <v>1</v>
      </c>
      <c r="Q1049">
        <f t="shared" si="50"/>
        <v>1</v>
      </c>
    </row>
    <row r="1050" spans="13:17" x14ac:dyDescent="0.25">
      <c r="M1050">
        <v>1950001</v>
      </c>
      <c r="N1050" s="91">
        <v>44923</v>
      </c>
      <c r="O1050" s="183">
        <f t="shared" si="48"/>
        <v>6.1333333333333337</v>
      </c>
      <c r="P1050">
        <f t="shared" si="49"/>
        <v>1</v>
      </c>
      <c r="Q1050">
        <f t="shared" si="50"/>
        <v>1</v>
      </c>
    </row>
    <row r="1051" spans="13:17" x14ac:dyDescent="0.25">
      <c r="M1051">
        <v>15413797</v>
      </c>
      <c r="N1051" s="91">
        <v>44924</v>
      </c>
      <c r="O1051" s="183">
        <f t="shared" si="48"/>
        <v>6.1</v>
      </c>
      <c r="P1051">
        <f t="shared" si="49"/>
        <v>1</v>
      </c>
      <c r="Q1051">
        <f t="shared" si="50"/>
        <v>1</v>
      </c>
    </row>
    <row r="1052" spans="13:17" x14ac:dyDescent="0.25">
      <c r="M1052">
        <v>62199497</v>
      </c>
      <c r="N1052" s="91">
        <v>44924</v>
      </c>
      <c r="O1052" s="183">
        <f t="shared" si="48"/>
        <v>6.1</v>
      </c>
      <c r="P1052">
        <f t="shared" si="49"/>
        <v>1</v>
      </c>
      <c r="Q1052">
        <f t="shared" si="50"/>
        <v>1</v>
      </c>
    </row>
    <row r="1053" spans="13:17" x14ac:dyDescent="0.25">
      <c r="M1053">
        <v>62778541</v>
      </c>
      <c r="N1053" s="91">
        <v>44924</v>
      </c>
      <c r="O1053" s="183">
        <f t="shared" si="48"/>
        <v>6.1</v>
      </c>
      <c r="P1053">
        <f t="shared" si="49"/>
        <v>1</v>
      </c>
      <c r="Q1053">
        <f t="shared" si="50"/>
        <v>1</v>
      </c>
    </row>
    <row r="1054" spans="13:17" x14ac:dyDescent="0.25">
      <c r="M1054">
        <v>16382421</v>
      </c>
      <c r="N1054" s="91">
        <v>44924</v>
      </c>
      <c r="O1054" s="183">
        <f t="shared" si="48"/>
        <v>6.1</v>
      </c>
      <c r="P1054">
        <f t="shared" si="49"/>
        <v>1</v>
      </c>
      <c r="Q1054">
        <f t="shared" si="50"/>
        <v>1</v>
      </c>
    </row>
    <row r="1055" spans="13:17" x14ac:dyDescent="0.25">
      <c r="M1055">
        <v>6046248</v>
      </c>
      <c r="N1055" s="91">
        <v>44924</v>
      </c>
      <c r="O1055" s="183">
        <f t="shared" si="48"/>
        <v>6.1</v>
      </c>
      <c r="P1055">
        <f t="shared" si="49"/>
        <v>1</v>
      </c>
      <c r="Q1055">
        <f t="shared" si="50"/>
        <v>1</v>
      </c>
    </row>
    <row r="1056" spans="13:17" x14ac:dyDescent="0.25">
      <c r="M1056">
        <v>21428824</v>
      </c>
      <c r="N1056" s="91">
        <v>44925</v>
      </c>
      <c r="O1056" s="183">
        <f t="shared" si="48"/>
        <v>6.0666666666666664</v>
      </c>
      <c r="P1056">
        <f t="shared" si="49"/>
        <v>1</v>
      </c>
      <c r="Q1056">
        <f t="shared" si="50"/>
        <v>1</v>
      </c>
    </row>
    <row r="1057" spans="13:17" x14ac:dyDescent="0.25">
      <c r="M1057">
        <v>35438295</v>
      </c>
      <c r="N1057" s="91">
        <v>44925</v>
      </c>
      <c r="O1057" s="183">
        <f t="shared" si="48"/>
        <v>6.0666666666666664</v>
      </c>
      <c r="P1057">
        <f t="shared" si="49"/>
        <v>1</v>
      </c>
      <c r="Q1057">
        <f t="shared" si="50"/>
        <v>1</v>
      </c>
    </row>
    <row r="1058" spans="13:17" x14ac:dyDescent="0.25">
      <c r="M1058">
        <v>9100507</v>
      </c>
      <c r="N1058" s="91">
        <v>44925</v>
      </c>
      <c r="O1058" s="183">
        <f t="shared" si="48"/>
        <v>6.0666666666666664</v>
      </c>
      <c r="P1058">
        <f t="shared" si="49"/>
        <v>1</v>
      </c>
      <c r="Q1058">
        <f t="shared" si="50"/>
        <v>1</v>
      </c>
    </row>
    <row r="1059" spans="13:17" x14ac:dyDescent="0.25">
      <c r="M1059">
        <v>45775371</v>
      </c>
      <c r="N1059" s="91">
        <v>44925</v>
      </c>
      <c r="O1059" s="183">
        <f t="shared" si="48"/>
        <v>6.0666666666666664</v>
      </c>
      <c r="P1059">
        <f t="shared" si="49"/>
        <v>1</v>
      </c>
      <c r="Q1059">
        <f t="shared" si="50"/>
        <v>1</v>
      </c>
    </row>
    <row r="1060" spans="13:17" x14ac:dyDescent="0.25">
      <c r="M1060">
        <v>29871718</v>
      </c>
      <c r="N1060" s="91">
        <v>44925</v>
      </c>
      <c r="O1060" s="183">
        <f t="shared" si="48"/>
        <v>6.0666666666666664</v>
      </c>
      <c r="P1060">
        <f t="shared" si="49"/>
        <v>1</v>
      </c>
      <c r="Q1060">
        <f t="shared" si="50"/>
        <v>1</v>
      </c>
    </row>
    <row r="1061" spans="13:17" x14ac:dyDescent="0.25">
      <c r="M1061">
        <v>5828601</v>
      </c>
      <c r="N1061" s="91">
        <v>44925</v>
      </c>
      <c r="O1061" s="183">
        <f t="shared" si="48"/>
        <v>6.0666666666666664</v>
      </c>
      <c r="P1061">
        <f t="shared" si="49"/>
        <v>1</v>
      </c>
      <c r="Q1061">
        <f t="shared" si="50"/>
        <v>1</v>
      </c>
    </row>
    <row r="1062" spans="13:17" x14ac:dyDescent="0.25">
      <c r="M1062">
        <v>18581722</v>
      </c>
      <c r="N1062" s="91">
        <v>44928</v>
      </c>
      <c r="O1062" s="183">
        <f t="shared" si="48"/>
        <v>5.9666666666666668</v>
      </c>
      <c r="P1062">
        <f t="shared" si="49"/>
        <v>1</v>
      </c>
      <c r="Q1062">
        <f t="shared" si="50"/>
        <v>1</v>
      </c>
    </row>
    <row r="1063" spans="13:17" x14ac:dyDescent="0.25">
      <c r="M1063">
        <v>26125458</v>
      </c>
      <c r="N1063" s="91">
        <v>44928</v>
      </c>
      <c r="O1063" s="183">
        <f t="shared" si="48"/>
        <v>5.9666666666666668</v>
      </c>
      <c r="P1063">
        <f t="shared" si="49"/>
        <v>1</v>
      </c>
      <c r="Q1063">
        <f t="shared" si="50"/>
        <v>1</v>
      </c>
    </row>
    <row r="1064" spans="13:17" x14ac:dyDescent="0.25">
      <c r="M1064">
        <v>21869922</v>
      </c>
      <c r="N1064" s="91">
        <v>44928</v>
      </c>
      <c r="O1064" s="183">
        <f t="shared" si="48"/>
        <v>5.9666666666666668</v>
      </c>
      <c r="P1064">
        <f t="shared" si="49"/>
        <v>1</v>
      </c>
      <c r="Q1064">
        <f t="shared" si="50"/>
        <v>1</v>
      </c>
    </row>
    <row r="1065" spans="13:17" x14ac:dyDescent="0.25">
      <c r="M1065">
        <v>10097053</v>
      </c>
      <c r="N1065" s="91">
        <v>44928</v>
      </c>
      <c r="O1065" s="183">
        <f t="shared" si="48"/>
        <v>5.9666666666666668</v>
      </c>
      <c r="P1065">
        <f t="shared" si="49"/>
        <v>1</v>
      </c>
      <c r="Q1065">
        <f t="shared" si="50"/>
        <v>1</v>
      </c>
    </row>
    <row r="1066" spans="13:17" x14ac:dyDescent="0.25">
      <c r="M1066">
        <v>15525968</v>
      </c>
      <c r="N1066" s="91">
        <v>44928</v>
      </c>
      <c r="O1066" s="183">
        <f t="shared" si="48"/>
        <v>5.9666666666666668</v>
      </c>
      <c r="P1066">
        <f t="shared" si="49"/>
        <v>1</v>
      </c>
      <c r="Q1066">
        <f t="shared" si="50"/>
        <v>1</v>
      </c>
    </row>
    <row r="1067" spans="13:17" x14ac:dyDescent="0.25">
      <c r="M1067">
        <v>38581454</v>
      </c>
      <c r="N1067" s="91">
        <v>44928</v>
      </c>
      <c r="O1067" s="183">
        <f t="shared" si="48"/>
        <v>5.9666666666666668</v>
      </c>
      <c r="P1067">
        <f t="shared" si="49"/>
        <v>1</v>
      </c>
      <c r="Q1067">
        <f t="shared" si="50"/>
        <v>1</v>
      </c>
    </row>
    <row r="1068" spans="13:17" x14ac:dyDescent="0.25">
      <c r="M1068">
        <v>75353631</v>
      </c>
      <c r="N1068" s="91">
        <v>44929</v>
      </c>
      <c r="O1068" s="183">
        <f t="shared" si="48"/>
        <v>5.9333333333333336</v>
      </c>
      <c r="P1068">
        <f t="shared" si="49"/>
        <v>1</v>
      </c>
      <c r="Q1068">
        <f t="shared" si="50"/>
        <v>1</v>
      </c>
    </row>
    <row r="1069" spans="13:17" x14ac:dyDescent="0.25">
      <c r="M1069">
        <v>75353629</v>
      </c>
      <c r="N1069" s="91">
        <v>44929</v>
      </c>
      <c r="O1069" s="183">
        <f t="shared" si="48"/>
        <v>5.9333333333333336</v>
      </c>
      <c r="P1069">
        <f t="shared" si="49"/>
        <v>1</v>
      </c>
      <c r="Q1069">
        <f t="shared" si="50"/>
        <v>1</v>
      </c>
    </row>
    <row r="1070" spans="13:17" x14ac:dyDescent="0.25">
      <c r="M1070">
        <v>75353632</v>
      </c>
      <c r="N1070" s="91">
        <v>44932</v>
      </c>
      <c r="O1070" s="183">
        <f t="shared" si="48"/>
        <v>5.833333333333333</v>
      </c>
      <c r="P1070">
        <f t="shared" si="49"/>
        <v>1</v>
      </c>
      <c r="Q1070">
        <f t="shared" si="50"/>
        <v>1</v>
      </c>
    </row>
    <row r="1071" spans="13:17" x14ac:dyDescent="0.25">
      <c r="M1071">
        <v>75434171</v>
      </c>
      <c r="N1071" s="91">
        <v>44935</v>
      </c>
      <c r="O1071" s="183">
        <f t="shared" si="48"/>
        <v>5.7333333333333334</v>
      </c>
      <c r="P1071">
        <f t="shared" si="49"/>
        <v>1</v>
      </c>
      <c r="Q1071">
        <f t="shared" si="50"/>
        <v>1</v>
      </c>
    </row>
    <row r="1072" spans="13:17" x14ac:dyDescent="0.25">
      <c r="M1072">
        <v>75461243</v>
      </c>
      <c r="N1072" s="91">
        <v>44936</v>
      </c>
      <c r="O1072" s="183">
        <f t="shared" si="48"/>
        <v>5.7</v>
      </c>
      <c r="P1072">
        <f t="shared" si="49"/>
        <v>1</v>
      </c>
      <c r="Q1072">
        <f t="shared" si="50"/>
        <v>1</v>
      </c>
    </row>
    <row r="1073" spans="13:17" x14ac:dyDescent="0.25">
      <c r="M1073">
        <v>55410326</v>
      </c>
      <c r="N1073" s="91">
        <v>44941</v>
      </c>
      <c r="O1073" s="183">
        <f t="shared" si="48"/>
        <v>5.5333333333333332</v>
      </c>
      <c r="P1073">
        <f t="shared" si="49"/>
        <v>1</v>
      </c>
      <c r="Q1073">
        <f t="shared" si="50"/>
        <v>1</v>
      </c>
    </row>
    <row r="1074" spans="13:17" x14ac:dyDescent="0.25">
      <c r="M1074">
        <v>75584463</v>
      </c>
      <c r="N1074" s="91">
        <v>44942</v>
      </c>
      <c r="O1074" s="183">
        <f t="shared" si="48"/>
        <v>5.5</v>
      </c>
      <c r="P1074">
        <f t="shared" si="49"/>
        <v>1</v>
      </c>
      <c r="Q1074">
        <f t="shared" si="50"/>
        <v>1</v>
      </c>
    </row>
    <row r="1075" spans="13:17" x14ac:dyDescent="0.25">
      <c r="M1075">
        <v>75584464</v>
      </c>
      <c r="N1075" s="91">
        <v>44943</v>
      </c>
      <c r="O1075" s="183">
        <f t="shared" si="48"/>
        <v>5.4666666666666668</v>
      </c>
      <c r="P1075">
        <f t="shared" si="49"/>
        <v>1</v>
      </c>
      <c r="Q1075">
        <f t="shared" si="50"/>
        <v>1</v>
      </c>
    </row>
    <row r="1076" spans="13:17" x14ac:dyDescent="0.25">
      <c r="M1076">
        <v>75617180</v>
      </c>
      <c r="N1076" s="91">
        <v>44943</v>
      </c>
      <c r="O1076" s="183">
        <f t="shared" si="48"/>
        <v>5.4666666666666668</v>
      </c>
      <c r="P1076">
        <f t="shared" si="49"/>
        <v>1</v>
      </c>
      <c r="Q1076">
        <f t="shared" si="50"/>
        <v>1</v>
      </c>
    </row>
    <row r="1077" spans="13:17" x14ac:dyDescent="0.25">
      <c r="M1077">
        <v>75651264</v>
      </c>
      <c r="N1077" s="91">
        <v>44944</v>
      </c>
      <c r="O1077" s="183">
        <f t="shared" si="48"/>
        <v>5.4333333333333336</v>
      </c>
      <c r="P1077">
        <f t="shared" si="49"/>
        <v>1</v>
      </c>
      <c r="Q1077">
        <f t="shared" si="50"/>
        <v>1</v>
      </c>
    </row>
    <row r="1078" spans="13:17" x14ac:dyDescent="0.25">
      <c r="M1078">
        <v>75651266</v>
      </c>
      <c r="N1078" s="91">
        <v>44944</v>
      </c>
      <c r="O1078" s="183">
        <f t="shared" si="48"/>
        <v>5.4333333333333336</v>
      </c>
      <c r="P1078">
        <f t="shared" si="49"/>
        <v>1</v>
      </c>
      <c r="Q1078">
        <f t="shared" si="50"/>
        <v>1</v>
      </c>
    </row>
    <row r="1079" spans="13:17" x14ac:dyDescent="0.25">
      <c r="M1079">
        <v>75732813</v>
      </c>
      <c r="N1079" s="91">
        <v>44946</v>
      </c>
      <c r="O1079" s="183">
        <f t="shared" si="48"/>
        <v>5.3666666666666663</v>
      </c>
      <c r="P1079">
        <f t="shared" si="49"/>
        <v>1</v>
      </c>
      <c r="Q1079">
        <f t="shared" si="50"/>
        <v>1</v>
      </c>
    </row>
    <row r="1080" spans="13:17" x14ac:dyDescent="0.25">
      <c r="M1080">
        <v>75775183</v>
      </c>
      <c r="N1080" s="91">
        <v>44949</v>
      </c>
      <c r="O1080" s="183">
        <f t="shared" si="48"/>
        <v>5.2666666666666666</v>
      </c>
      <c r="P1080">
        <f t="shared" si="49"/>
        <v>1</v>
      </c>
      <c r="Q1080">
        <f t="shared" si="50"/>
        <v>1</v>
      </c>
    </row>
    <row r="1081" spans="13:17" x14ac:dyDescent="0.25">
      <c r="M1081">
        <v>75812689</v>
      </c>
      <c r="N1081" s="91">
        <v>44951</v>
      </c>
      <c r="O1081" s="183">
        <f t="shared" si="48"/>
        <v>5.2</v>
      </c>
      <c r="P1081">
        <f t="shared" si="49"/>
        <v>1</v>
      </c>
      <c r="Q1081">
        <f t="shared" si="50"/>
        <v>1</v>
      </c>
    </row>
    <row r="1082" spans="13:17" x14ac:dyDescent="0.25">
      <c r="M1082">
        <v>75890154</v>
      </c>
      <c r="N1082" s="91">
        <v>44952</v>
      </c>
      <c r="O1082" s="183">
        <f t="shared" si="48"/>
        <v>5.166666666666667</v>
      </c>
      <c r="P1082">
        <f t="shared" si="49"/>
        <v>1</v>
      </c>
      <c r="Q1082">
        <f t="shared" si="50"/>
        <v>1</v>
      </c>
    </row>
    <row r="1083" spans="13:17" x14ac:dyDescent="0.25">
      <c r="M1083">
        <v>75849707</v>
      </c>
      <c r="N1083" s="91">
        <v>44952</v>
      </c>
      <c r="O1083" s="183">
        <f t="shared" si="48"/>
        <v>5.166666666666667</v>
      </c>
      <c r="P1083">
        <f t="shared" si="49"/>
        <v>1</v>
      </c>
      <c r="Q1083">
        <f t="shared" si="50"/>
        <v>1</v>
      </c>
    </row>
    <row r="1084" spans="13:17" x14ac:dyDescent="0.25">
      <c r="M1084">
        <v>27651448</v>
      </c>
      <c r="N1084" s="91">
        <v>44952</v>
      </c>
      <c r="O1084" s="183">
        <f t="shared" si="48"/>
        <v>5.166666666666667</v>
      </c>
      <c r="P1084">
        <f t="shared" si="49"/>
        <v>1</v>
      </c>
      <c r="Q1084">
        <f t="shared" si="50"/>
        <v>1</v>
      </c>
    </row>
    <row r="1085" spans="13:17" x14ac:dyDescent="0.25">
      <c r="M1085">
        <v>75890127</v>
      </c>
      <c r="N1085" s="91">
        <v>44952</v>
      </c>
      <c r="O1085" s="183">
        <f t="shared" si="48"/>
        <v>5.166666666666667</v>
      </c>
      <c r="P1085">
        <f t="shared" si="49"/>
        <v>1</v>
      </c>
      <c r="Q1085">
        <f t="shared" si="50"/>
        <v>1</v>
      </c>
    </row>
    <row r="1086" spans="13:17" x14ac:dyDescent="0.25">
      <c r="M1086">
        <v>75890185</v>
      </c>
      <c r="N1086" s="91">
        <v>44952</v>
      </c>
      <c r="O1086" s="183">
        <f t="shared" si="48"/>
        <v>5.166666666666667</v>
      </c>
      <c r="P1086">
        <f t="shared" si="49"/>
        <v>1</v>
      </c>
      <c r="Q1086">
        <f t="shared" si="50"/>
        <v>1</v>
      </c>
    </row>
    <row r="1087" spans="13:17" x14ac:dyDescent="0.25">
      <c r="M1087">
        <v>75849706</v>
      </c>
      <c r="N1087" s="91">
        <v>44952</v>
      </c>
      <c r="O1087" s="183">
        <f t="shared" si="48"/>
        <v>5.166666666666667</v>
      </c>
      <c r="P1087">
        <f t="shared" si="49"/>
        <v>1</v>
      </c>
      <c r="Q1087">
        <f t="shared" si="50"/>
        <v>1</v>
      </c>
    </row>
    <row r="1088" spans="13:17" x14ac:dyDescent="0.25">
      <c r="M1088">
        <v>36587041</v>
      </c>
      <c r="N1088" s="91">
        <v>44956</v>
      </c>
      <c r="O1088" s="183">
        <f t="shared" si="48"/>
        <v>5.0333333333333332</v>
      </c>
      <c r="P1088">
        <f t="shared" si="49"/>
        <v>1</v>
      </c>
      <c r="Q1088">
        <f t="shared" si="50"/>
        <v>1</v>
      </c>
    </row>
    <row r="1089" spans="13:17" x14ac:dyDescent="0.25">
      <c r="M1089">
        <v>36649154</v>
      </c>
      <c r="N1089" s="91">
        <v>44956</v>
      </c>
      <c r="O1089" s="183">
        <f t="shared" si="48"/>
        <v>5.0333333333333332</v>
      </c>
      <c r="P1089">
        <f t="shared" si="49"/>
        <v>1</v>
      </c>
      <c r="Q1089">
        <f t="shared" si="50"/>
        <v>1</v>
      </c>
    </row>
    <row r="1090" spans="13:17" x14ac:dyDescent="0.25">
      <c r="M1090">
        <v>75890155</v>
      </c>
      <c r="N1090" s="91">
        <v>44957</v>
      </c>
      <c r="O1090" s="183">
        <f t="shared" si="48"/>
        <v>5</v>
      </c>
      <c r="P1090">
        <f t="shared" si="49"/>
        <v>1</v>
      </c>
      <c r="Q1090">
        <f t="shared" si="50"/>
        <v>1</v>
      </c>
    </row>
    <row r="1091" spans="13:17" x14ac:dyDescent="0.25">
      <c r="M1091">
        <v>67737076</v>
      </c>
      <c r="N1091" s="91">
        <v>44957</v>
      </c>
      <c r="O1091" s="183">
        <f t="shared" si="48"/>
        <v>5</v>
      </c>
      <c r="P1091">
        <f t="shared" si="49"/>
        <v>1</v>
      </c>
      <c r="Q1091">
        <f t="shared" si="50"/>
        <v>1</v>
      </c>
    </row>
    <row r="1092" spans="13:17" x14ac:dyDescent="0.25">
      <c r="M1092">
        <v>53266367</v>
      </c>
      <c r="N1092" s="91">
        <v>44957</v>
      </c>
      <c r="O1092" s="183">
        <f t="shared" ref="O1092:O1155" si="51">($O$1-N1092)/30</f>
        <v>5</v>
      </c>
      <c r="P1092">
        <f t="shared" ref="P1092:P1155" si="52">IF(O1092&gt;=$P$1,1,0)</f>
        <v>1</v>
      </c>
      <c r="Q1092">
        <f t="shared" ref="Q1092:Q1155" si="53">IF(N1092&lt;=$Q$1, 1,0)</f>
        <v>1</v>
      </c>
    </row>
    <row r="1093" spans="13:17" x14ac:dyDescent="0.25">
      <c r="M1093">
        <v>23235113</v>
      </c>
      <c r="N1093" s="91">
        <v>44957</v>
      </c>
      <c r="O1093" s="183">
        <f t="shared" si="51"/>
        <v>5</v>
      </c>
      <c r="P1093">
        <f t="shared" si="52"/>
        <v>1</v>
      </c>
      <c r="Q1093">
        <f t="shared" si="53"/>
        <v>1</v>
      </c>
    </row>
    <row r="1094" spans="13:17" x14ac:dyDescent="0.25">
      <c r="M1094">
        <v>21718835</v>
      </c>
      <c r="N1094" s="91">
        <v>44957</v>
      </c>
      <c r="O1094" s="183">
        <f t="shared" si="51"/>
        <v>5</v>
      </c>
      <c r="P1094">
        <f t="shared" si="52"/>
        <v>1</v>
      </c>
      <c r="Q1094">
        <f t="shared" si="53"/>
        <v>1</v>
      </c>
    </row>
    <row r="1095" spans="13:17" x14ac:dyDescent="0.25">
      <c r="M1095">
        <v>19835597</v>
      </c>
      <c r="N1095" s="91">
        <v>44957</v>
      </c>
      <c r="O1095" s="183">
        <f t="shared" si="51"/>
        <v>5</v>
      </c>
      <c r="P1095">
        <f t="shared" si="52"/>
        <v>1</v>
      </c>
      <c r="Q1095">
        <f t="shared" si="53"/>
        <v>1</v>
      </c>
    </row>
    <row r="1096" spans="13:17" x14ac:dyDescent="0.25">
      <c r="M1096">
        <v>41003099</v>
      </c>
      <c r="N1096" s="91">
        <v>44958</v>
      </c>
      <c r="O1096" s="183">
        <f t="shared" si="51"/>
        <v>4.9666666666666668</v>
      </c>
      <c r="P1096">
        <f t="shared" si="52"/>
        <v>1</v>
      </c>
      <c r="Q1096">
        <f t="shared" si="53"/>
        <v>1</v>
      </c>
    </row>
    <row r="1097" spans="13:17" x14ac:dyDescent="0.25">
      <c r="M1097">
        <v>76104544</v>
      </c>
      <c r="N1097" s="91">
        <v>44958</v>
      </c>
      <c r="O1097" s="183">
        <f t="shared" si="51"/>
        <v>4.9666666666666668</v>
      </c>
      <c r="P1097">
        <f t="shared" si="52"/>
        <v>1</v>
      </c>
      <c r="Q1097">
        <f t="shared" si="53"/>
        <v>1</v>
      </c>
    </row>
    <row r="1098" spans="13:17" x14ac:dyDescent="0.25">
      <c r="M1098">
        <v>52712416</v>
      </c>
      <c r="N1098" s="91">
        <v>44958</v>
      </c>
      <c r="O1098" s="183">
        <f t="shared" si="51"/>
        <v>4.9666666666666668</v>
      </c>
      <c r="P1098">
        <f t="shared" si="52"/>
        <v>1</v>
      </c>
      <c r="Q1098">
        <f t="shared" si="53"/>
        <v>1</v>
      </c>
    </row>
    <row r="1099" spans="13:17" x14ac:dyDescent="0.25">
      <c r="M1099">
        <v>15819173</v>
      </c>
      <c r="N1099" s="91">
        <v>44958</v>
      </c>
      <c r="O1099" s="183">
        <f t="shared" si="51"/>
        <v>4.9666666666666668</v>
      </c>
      <c r="P1099">
        <f t="shared" si="52"/>
        <v>1</v>
      </c>
      <c r="Q1099">
        <f t="shared" si="53"/>
        <v>1</v>
      </c>
    </row>
    <row r="1100" spans="13:17" x14ac:dyDescent="0.25">
      <c r="M1100">
        <v>59044617</v>
      </c>
      <c r="N1100" s="91">
        <v>44958</v>
      </c>
      <c r="O1100" s="183">
        <f t="shared" si="51"/>
        <v>4.9666666666666668</v>
      </c>
      <c r="P1100">
        <f t="shared" si="52"/>
        <v>1</v>
      </c>
      <c r="Q1100">
        <f t="shared" si="53"/>
        <v>1</v>
      </c>
    </row>
    <row r="1101" spans="13:17" x14ac:dyDescent="0.25">
      <c r="M1101">
        <v>76104545</v>
      </c>
      <c r="N1101" s="91">
        <v>44958</v>
      </c>
      <c r="O1101" s="183">
        <f t="shared" si="51"/>
        <v>4.9666666666666668</v>
      </c>
      <c r="P1101">
        <f t="shared" si="52"/>
        <v>1</v>
      </c>
      <c r="Q1101">
        <f t="shared" si="53"/>
        <v>1</v>
      </c>
    </row>
    <row r="1102" spans="13:17" x14ac:dyDescent="0.25">
      <c r="M1102">
        <v>76104547</v>
      </c>
      <c r="N1102" s="91">
        <v>44958</v>
      </c>
      <c r="O1102" s="183">
        <f t="shared" si="51"/>
        <v>4.9666666666666668</v>
      </c>
      <c r="P1102">
        <f t="shared" si="52"/>
        <v>1</v>
      </c>
      <c r="Q1102">
        <f t="shared" si="53"/>
        <v>1</v>
      </c>
    </row>
    <row r="1103" spans="13:17" x14ac:dyDescent="0.25">
      <c r="M1103">
        <v>76104543</v>
      </c>
      <c r="N1103" s="91">
        <v>44958</v>
      </c>
      <c r="O1103" s="183">
        <f t="shared" si="51"/>
        <v>4.9666666666666668</v>
      </c>
      <c r="P1103">
        <f t="shared" si="52"/>
        <v>1</v>
      </c>
      <c r="Q1103">
        <f t="shared" si="53"/>
        <v>1</v>
      </c>
    </row>
    <row r="1104" spans="13:17" x14ac:dyDescent="0.25">
      <c r="M1104">
        <v>76132066</v>
      </c>
      <c r="N1104" s="91">
        <v>44958</v>
      </c>
      <c r="O1104" s="183">
        <f t="shared" si="51"/>
        <v>4.9666666666666668</v>
      </c>
      <c r="P1104">
        <f t="shared" si="52"/>
        <v>1</v>
      </c>
      <c r="Q1104">
        <f t="shared" si="53"/>
        <v>1</v>
      </c>
    </row>
    <row r="1105" spans="13:17" x14ac:dyDescent="0.25">
      <c r="M1105">
        <v>29871707</v>
      </c>
      <c r="N1105" s="91">
        <v>44958</v>
      </c>
      <c r="O1105" s="183">
        <f t="shared" si="51"/>
        <v>4.9666666666666668</v>
      </c>
      <c r="P1105">
        <f t="shared" si="52"/>
        <v>1</v>
      </c>
      <c r="Q1105">
        <f t="shared" si="53"/>
        <v>1</v>
      </c>
    </row>
    <row r="1106" spans="13:17" x14ac:dyDescent="0.25">
      <c r="M1106">
        <v>42435068</v>
      </c>
      <c r="N1106" s="91">
        <v>44959</v>
      </c>
      <c r="O1106" s="183">
        <f t="shared" si="51"/>
        <v>4.9333333333333336</v>
      </c>
      <c r="P1106">
        <f t="shared" si="52"/>
        <v>1</v>
      </c>
      <c r="Q1106">
        <f t="shared" si="53"/>
        <v>1</v>
      </c>
    </row>
    <row r="1107" spans="13:17" x14ac:dyDescent="0.25">
      <c r="M1107">
        <v>76166069</v>
      </c>
      <c r="N1107" s="91">
        <v>44959</v>
      </c>
      <c r="O1107" s="183">
        <f t="shared" si="51"/>
        <v>4.9333333333333336</v>
      </c>
      <c r="P1107">
        <f t="shared" si="52"/>
        <v>1</v>
      </c>
      <c r="Q1107">
        <f t="shared" si="53"/>
        <v>1</v>
      </c>
    </row>
    <row r="1108" spans="13:17" x14ac:dyDescent="0.25">
      <c r="M1108">
        <v>76166071</v>
      </c>
      <c r="N1108" s="91">
        <v>44959</v>
      </c>
      <c r="O1108" s="183">
        <f t="shared" si="51"/>
        <v>4.9333333333333336</v>
      </c>
      <c r="P1108">
        <f t="shared" si="52"/>
        <v>1</v>
      </c>
      <c r="Q1108">
        <f t="shared" si="53"/>
        <v>1</v>
      </c>
    </row>
    <row r="1109" spans="13:17" x14ac:dyDescent="0.25">
      <c r="M1109">
        <v>76198688</v>
      </c>
      <c r="N1109" s="91">
        <v>44960</v>
      </c>
      <c r="O1109" s="183">
        <f t="shared" si="51"/>
        <v>4.9000000000000004</v>
      </c>
      <c r="P1109">
        <f t="shared" si="52"/>
        <v>1</v>
      </c>
      <c r="Q1109">
        <f t="shared" si="53"/>
        <v>1</v>
      </c>
    </row>
    <row r="1110" spans="13:17" x14ac:dyDescent="0.25">
      <c r="M1110">
        <v>76198685</v>
      </c>
      <c r="N1110" s="91">
        <v>44960</v>
      </c>
      <c r="O1110" s="183">
        <f t="shared" si="51"/>
        <v>4.9000000000000004</v>
      </c>
      <c r="P1110">
        <f t="shared" si="52"/>
        <v>1</v>
      </c>
      <c r="Q1110">
        <f t="shared" si="53"/>
        <v>1</v>
      </c>
    </row>
    <row r="1111" spans="13:17" x14ac:dyDescent="0.25">
      <c r="M1111">
        <v>76250217</v>
      </c>
      <c r="N1111" s="91">
        <v>44966</v>
      </c>
      <c r="O1111" s="183">
        <f t="shared" si="51"/>
        <v>4.7</v>
      </c>
      <c r="P1111">
        <f t="shared" si="52"/>
        <v>1</v>
      </c>
      <c r="Q1111">
        <f t="shared" si="53"/>
        <v>1</v>
      </c>
    </row>
    <row r="1112" spans="13:17" x14ac:dyDescent="0.25">
      <c r="M1112">
        <v>76250215</v>
      </c>
      <c r="N1112" s="91">
        <v>44966</v>
      </c>
      <c r="O1112" s="183">
        <f t="shared" si="51"/>
        <v>4.7</v>
      </c>
      <c r="P1112">
        <f t="shared" si="52"/>
        <v>1</v>
      </c>
      <c r="Q1112">
        <f t="shared" si="53"/>
        <v>1</v>
      </c>
    </row>
    <row r="1113" spans="13:17" x14ac:dyDescent="0.25">
      <c r="M1113">
        <v>76250213</v>
      </c>
      <c r="N1113" s="91">
        <v>44966</v>
      </c>
      <c r="O1113" s="183">
        <f t="shared" si="51"/>
        <v>4.7</v>
      </c>
      <c r="P1113">
        <f t="shared" si="52"/>
        <v>1</v>
      </c>
      <c r="Q1113">
        <f t="shared" si="53"/>
        <v>1</v>
      </c>
    </row>
    <row r="1114" spans="13:17" x14ac:dyDescent="0.25">
      <c r="M1114">
        <v>76319262</v>
      </c>
      <c r="N1114" s="91">
        <v>44967</v>
      </c>
      <c r="O1114" s="183">
        <f t="shared" si="51"/>
        <v>4.666666666666667</v>
      </c>
      <c r="P1114">
        <f t="shared" si="52"/>
        <v>1</v>
      </c>
      <c r="Q1114">
        <f t="shared" si="53"/>
        <v>1</v>
      </c>
    </row>
    <row r="1115" spans="13:17" x14ac:dyDescent="0.25">
      <c r="M1115">
        <v>76319260</v>
      </c>
      <c r="N1115" s="91">
        <v>44967</v>
      </c>
      <c r="O1115" s="183">
        <f t="shared" si="51"/>
        <v>4.666666666666667</v>
      </c>
      <c r="P1115">
        <f t="shared" si="52"/>
        <v>1</v>
      </c>
      <c r="Q1115">
        <f t="shared" si="53"/>
        <v>1</v>
      </c>
    </row>
    <row r="1116" spans="13:17" x14ac:dyDescent="0.25">
      <c r="M1116">
        <v>76319254</v>
      </c>
      <c r="N1116" s="91">
        <v>44967</v>
      </c>
      <c r="O1116" s="183">
        <f t="shared" si="51"/>
        <v>4.666666666666667</v>
      </c>
      <c r="P1116">
        <f t="shared" si="52"/>
        <v>1</v>
      </c>
      <c r="Q1116">
        <f t="shared" si="53"/>
        <v>1</v>
      </c>
    </row>
    <row r="1117" spans="13:17" x14ac:dyDescent="0.25">
      <c r="M1117">
        <v>76319263</v>
      </c>
      <c r="N1117" s="91">
        <v>44967</v>
      </c>
      <c r="O1117" s="183">
        <f t="shared" si="51"/>
        <v>4.666666666666667</v>
      </c>
      <c r="P1117">
        <f t="shared" si="52"/>
        <v>1</v>
      </c>
      <c r="Q1117">
        <f t="shared" si="53"/>
        <v>1</v>
      </c>
    </row>
    <row r="1118" spans="13:17" x14ac:dyDescent="0.25">
      <c r="M1118">
        <v>76359621</v>
      </c>
      <c r="N1118" s="91">
        <v>44970</v>
      </c>
      <c r="O1118" s="183">
        <f t="shared" si="51"/>
        <v>4.5666666666666664</v>
      </c>
      <c r="P1118">
        <f t="shared" si="52"/>
        <v>1</v>
      </c>
      <c r="Q1118">
        <f t="shared" si="53"/>
        <v>1</v>
      </c>
    </row>
    <row r="1119" spans="13:17" x14ac:dyDescent="0.25">
      <c r="M1119">
        <v>31757262</v>
      </c>
      <c r="N1119" s="91">
        <v>44970</v>
      </c>
      <c r="O1119" s="183">
        <f t="shared" si="51"/>
        <v>4.5666666666666664</v>
      </c>
      <c r="P1119">
        <f t="shared" si="52"/>
        <v>1</v>
      </c>
      <c r="Q1119">
        <f t="shared" si="53"/>
        <v>1</v>
      </c>
    </row>
    <row r="1120" spans="13:17" x14ac:dyDescent="0.25">
      <c r="M1120">
        <v>76359619</v>
      </c>
      <c r="N1120" s="91">
        <v>44970</v>
      </c>
      <c r="O1120" s="183">
        <f t="shared" si="51"/>
        <v>4.5666666666666664</v>
      </c>
      <c r="P1120">
        <f t="shared" si="52"/>
        <v>1</v>
      </c>
      <c r="Q1120">
        <f t="shared" si="53"/>
        <v>1</v>
      </c>
    </row>
    <row r="1121" spans="13:17" x14ac:dyDescent="0.25">
      <c r="M1121">
        <v>76397230</v>
      </c>
      <c r="N1121" s="91">
        <v>44971</v>
      </c>
      <c r="O1121" s="183">
        <f t="shared" si="51"/>
        <v>4.5333333333333332</v>
      </c>
      <c r="P1121">
        <f t="shared" si="52"/>
        <v>1</v>
      </c>
      <c r="Q1121">
        <f t="shared" si="53"/>
        <v>1</v>
      </c>
    </row>
    <row r="1122" spans="13:17" x14ac:dyDescent="0.25">
      <c r="M1122">
        <v>76397236</v>
      </c>
      <c r="N1122" s="91">
        <v>44971</v>
      </c>
      <c r="O1122" s="183">
        <f t="shared" si="51"/>
        <v>4.5333333333333332</v>
      </c>
      <c r="P1122">
        <f t="shared" si="52"/>
        <v>1</v>
      </c>
      <c r="Q1122">
        <f t="shared" si="53"/>
        <v>1</v>
      </c>
    </row>
    <row r="1123" spans="13:17" x14ac:dyDescent="0.25">
      <c r="M1123">
        <v>36174426</v>
      </c>
      <c r="N1123" s="91">
        <v>44971</v>
      </c>
      <c r="O1123" s="183">
        <f t="shared" si="51"/>
        <v>4.5333333333333332</v>
      </c>
      <c r="P1123">
        <f t="shared" si="52"/>
        <v>1</v>
      </c>
      <c r="Q1123">
        <f t="shared" si="53"/>
        <v>1</v>
      </c>
    </row>
    <row r="1124" spans="13:17" x14ac:dyDescent="0.25">
      <c r="M1124">
        <v>76397234</v>
      </c>
      <c r="N1124" s="91">
        <v>44971</v>
      </c>
      <c r="O1124" s="183">
        <f t="shared" si="51"/>
        <v>4.5333333333333332</v>
      </c>
      <c r="P1124">
        <f t="shared" si="52"/>
        <v>1</v>
      </c>
      <c r="Q1124">
        <f t="shared" si="53"/>
        <v>1</v>
      </c>
    </row>
    <row r="1125" spans="13:17" x14ac:dyDescent="0.25">
      <c r="M1125">
        <v>16029990</v>
      </c>
      <c r="N1125" s="91">
        <v>44972</v>
      </c>
      <c r="O1125" s="183">
        <f t="shared" si="51"/>
        <v>4.5</v>
      </c>
      <c r="P1125">
        <f t="shared" si="52"/>
        <v>1</v>
      </c>
      <c r="Q1125">
        <f t="shared" si="53"/>
        <v>1</v>
      </c>
    </row>
    <row r="1126" spans="13:17" x14ac:dyDescent="0.25">
      <c r="M1126">
        <v>76397240</v>
      </c>
      <c r="N1126" s="91">
        <v>44972</v>
      </c>
      <c r="O1126" s="183">
        <f t="shared" si="51"/>
        <v>4.5</v>
      </c>
      <c r="P1126">
        <f t="shared" si="52"/>
        <v>1</v>
      </c>
      <c r="Q1126">
        <f t="shared" si="53"/>
        <v>1</v>
      </c>
    </row>
    <row r="1127" spans="13:17" x14ac:dyDescent="0.25">
      <c r="M1127">
        <v>76433119</v>
      </c>
      <c r="N1127" s="91">
        <v>44973</v>
      </c>
      <c r="O1127" s="183">
        <f t="shared" si="51"/>
        <v>4.4666666666666668</v>
      </c>
      <c r="P1127">
        <f t="shared" si="52"/>
        <v>1</v>
      </c>
      <c r="Q1127">
        <f t="shared" si="53"/>
        <v>1</v>
      </c>
    </row>
    <row r="1128" spans="13:17" x14ac:dyDescent="0.25">
      <c r="M1128">
        <v>76471904</v>
      </c>
      <c r="N1128" s="91">
        <v>44973</v>
      </c>
      <c r="O1128" s="183">
        <f t="shared" si="51"/>
        <v>4.4666666666666668</v>
      </c>
      <c r="P1128">
        <f t="shared" si="52"/>
        <v>1</v>
      </c>
      <c r="Q1128">
        <f t="shared" si="53"/>
        <v>1</v>
      </c>
    </row>
    <row r="1129" spans="13:17" x14ac:dyDescent="0.25">
      <c r="M1129">
        <v>76433127</v>
      </c>
      <c r="N1129" s="91">
        <v>44973</v>
      </c>
      <c r="O1129" s="183">
        <f t="shared" si="51"/>
        <v>4.4666666666666668</v>
      </c>
      <c r="P1129">
        <f t="shared" si="52"/>
        <v>1</v>
      </c>
      <c r="Q1129">
        <f t="shared" si="53"/>
        <v>1</v>
      </c>
    </row>
    <row r="1130" spans="13:17" x14ac:dyDescent="0.25">
      <c r="M1130">
        <v>20648114</v>
      </c>
      <c r="N1130" s="91">
        <v>44974</v>
      </c>
      <c r="O1130" s="183">
        <f t="shared" si="51"/>
        <v>4.4333333333333336</v>
      </c>
      <c r="P1130">
        <f t="shared" si="52"/>
        <v>1</v>
      </c>
      <c r="Q1130">
        <f t="shared" si="53"/>
        <v>1</v>
      </c>
    </row>
    <row r="1131" spans="13:17" x14ac:dyDescent="0.25">
      <c r="M1131">
        <v>31353929</v>
      </c>
      <c r="N1131" s="91">
        <v>44974</v>
      </c>
      <c r="O1131" s="183">
        <f t="shared" si="51"/>
        <v>4.4333333333333336</v>
      </c>
      <c r="P1131">
        <f t="shared" si="52"/>
        <v>1</v>
      </c>
      <c r="Q1131">
        <f t="shared" si="53"/>
        <v>1</v>
      </c>
    </row>
    <row r="1132" spans="13:17" x14ac:dyDescent="0.25">
      <c r="M1132">
        <v>76471934</v>
      </c>
      <c r="N1132" s="91">
        <v>44974</v>
      </c>
      <c r="O1132" s="183">
        <f t="shared" si="51"/>
        <v>4.4333333333333336</v>
      </c>
      <c r="P1132">
        <f t="shared" si="52"/>
        <v>1</v>
      </c>
      <c r="Q1132">
        <f t="shared" si="53"/>
        <v>1</v>
      </c>
    </row>
    <row r="1133" spans="13:17" x14ac:dyDescent="0.25">
      <c r="M1133">
        <v>76471932</v>
      </c>
      <c r="N1133" s="91">
        <v>44974</v>
      </c>
      <c r="O1133" s="183">
        <f t="shared" si="51"/>
        <v>4.4333333333333336</v>
      </c>
      <c r="P1133">
        <f t="shared" si="52"/>
        <v>1</v>
      </c>
      <c r="Q1133">
        <f t="shared" si="53"/>
        <v>1</v>
      </c>
    </row>
    <row r="1134" spans="13:17" x14ac:dyDescent="0.25">
      <c r="M1134">
        <v>76548240</v>
      </c>
      <c r="N1134" s="91">
        <v>44977</v>
      </c>
      <c r="O1134" s="183">
        <f t="shared" si="51"/>
        <v>4.333333333333333</v>
      </c>
      <c r="P1134">
        <f t="shared" si="52"/>
        <v>1</v>
      </c>
      <c r="Q1134">
        <f t="shared" si="53"/>
        <v>1</v>
      </c>
    </row>
    <row r="1135" spans="13:17" x14ac:dyDescent="0.25">
      <c r="M1135">
        <v>76586155</v>
      </c>
      <c r="N1135" s="91">
        <v>44978</v>
      </c>
      <c r="O1135" s="183">
        <f t="shared" si="51"/>
        <v>4.3</v>
      </c>
      <c r="P1135">
        <f t="shared" si="52"/>
        <v>1</v>
      </c>
      <c r="Q1135">
        <f t="shared" si="53"/>
        <v>1</v>
      </c>
    </row>
    <row r="1136" spans="13:17" x14ac:dyDescent="0.25">
      <c r="M1136">
        <v>76586166</v>
      </c>
      <c r="N1136" s="91">
        <v>44979</v>
      </c>
      <c r="O1136" s="183">
        <f t="shared" si="51"/>
        <v>4.2666666666666666</v>
      </c>
      <c r="P1136">
        <f t="shared" si="52"/>
        <v>1</v>
      </c>
      <c r="Q1136">
        <f t="shared" si="53"/>
        <v>1</v>
      </c>
    </row>
    <row r="1137" spans="13:17" x14ac:dyDescent="0.25">
      <c r="M1137">
        <v>76586164</v>
      </c>
      <c r="N1137" s="91">
        <v>44979</v>
      </c>
      <c r="O1137" s="183">
        <f t="shared" si="51"/>
        <v>4.2666666666666666</v>
      </c>
      <c r="P1137">
        <f t="shared" si="52"/>
        <v>1</v>
      </c>
      <c r="Q1137">
        <f t="shared" si="53"/>
        <v>1</v>
      </c>
    </row>
    <row r="1138" spans="13:17" x14ac:dyDescent="0.25">
      <c r="M1138">
        <v>76623072</v>
      </c>
      <c r="N1138" s="91">
        <v>44979</v>
      </c>
      <c r="O1138" s="183">
        <f t="shared" si="51"/>
        <v>4.2666666666666666</v>
      </c>
      <c r="P1138">
        <f t="shared" si="52"/>
        <v>1</v>
      </c>
      <c r="Q1138">
        <f t="shared" si="53"/>
        <v>1</v>
      </c>
    </row>
    <row r="1139" spans="13:17" x14ac:dyDescent="0.25">
      <c r="M1139">
        <v>76662515</v>
      </c>
      <c r="N1139" s="91">
        <v>44980</v>
      </c>
      <c r="O1139" s="183">
        <f t="shared" si="51"/>
        <v>4.2333333333333334</v>
      </c>
      <c r="P1139">
        <f t="shared" si="52"/>
        <v>1</v>
      </c>
      <c r="Q1139">
        <f t="shared" si="53"/>
        <v>1</v>
      </c>
    </row>
    <row r="1140" spans="13:17" x14ac:dyDescent="0.25">
      <c r="M1140">
        <v>76662480</v>
      </c>
      <c r="N1140" s="91">
        <v>44980</v>
      </c>
      <c r="O1140" s="183">
        <f t="shared" si="51"/>
        <v>4.2333333333333334</v>
      </c>
      <c r="P1140">
        <f t="shared" si="52"/>
        <v>1</v>
      </c>
      <c r="Q1140">
        <f t="shared" si="53"/>
        <v>1</v>
      </c>
    </row>
    <row r="1141" spans="13:17" x14ac:dyDescent="0.25">
      <c r="M1141">
        <v>76662521</v>
      </c>
      <c r="N1141" s="91">
        <v>44980</v>
      </c>
      <c r="O1141" s="183">
        <f t="shared" si="51"/>
        <v>4.2333333333333334</v>
      </c>
      <c r="P1141">
        <f t="shared" si="52"/>
        <v>1</v>
      </c>
      <c r="Q1141">
        <f t="shared" si="53"/>
        <v>1</v>
      </c>
    </row>
    <row r="1142" spans="13:17" x14ac:dyDescent="0.25">
      <c r="M1142">
        <v>76662550</v>
      </c>
      <c r="N1142" s="91">
        <v>44980</v>
      </c>
      <c r="O1142" s="183">
        <f t="shared" si="51"/>
        <v>4.2333333333333334</v>
      </c>
      <c r="P1142">
        <f t="shared" si="52"/>
        <v>1</v>
      </c>
      <c r="Q1142">
        <f t="shared" si="53"/>
        <v>1</v>
      </c>
    </row>
    <row r="1143" spans="13:17" x14ac:dyDescent="0.25">
      <c r="M1143">
        <v>76662533</v>
      </c>
      <c r="N1143" s="91">
        <v>44980</v>
      </c>
      <c r="O1143" s="183">
        <f t="shared" si="51"/>
        <v>4.2333333333333334</v>
      </c>
      <c r="P1143">
        <f t="shared" si="52"/>
        <v>1</v>
      </c>
      <c r="Q1143">
        <f t="shared" si="53"/>
        <v>1</v>
      </c>
    </row>
    <row r="1144" spans="13:17" x14ac:dyDescent="0.25">
      <c r="M1144">
        <v>76623074</v>
      </c>
      <c r="N1144" s="91">
        <v>44980</v>
      </c>
      <c r="O1144" s="183">
        <f t="shared" si="51"/>
        <v>4.2333333333333334</v>
      </c>
      <c r="P1144">
        <f t="shared" si="52"/>
        <v>1</v>
      </c>
      <c r="Q1144">
        <f t="shared" si="53"/>
        <v>1</v>
      </c>
    </row>
    <row r="1145" spans="13:17" x14ac:dyDescent="0.25">
      <c r="M1145">
        <v>13550945</v>
      </c>
      <c r="N1145" s="91">
        <v>44980</v>
      </c>
      <c r="O1145" s="183">
        <f t="shared" si="51"/>
        <v>4.2333333333333334</v>
      </c>
      <c r="P1145">
        <f t="shared" si="52"/>
        <v>1</v>
      </c>
      <c r="Q1145">
        <f t="shared" si="53"/>
        <v>1</v>
      </c>
    </row>
    <row r="1146" spans="13:17" x14ac:dyDescent="0.25">
      <c r="M1146">
        <v>76662517</v>
      </c>
      <c r="N1146" s="91">
        <v>44980</v>
      </c>
      <c r="O1146" s="183">
        <f t="shared" si="51"/>
        <v>4.2333333333333334</v>
      </c>
      <c r="P1146">
        <f t="shared" si="52"/>
        <v>1</v>
      </c>
      <c r="Q1146">
        <f t="shared" si="53"/>
        <v>1</v>
      </c>
    </row>
    <row r="1147" spans="13:17" x14ac:dyDescent="0.25">
      <c r="M1147">
        <v>76662551</v>
      </c>
      <c r="N1147" s="91">
        <v>44980</v>
      </c>
      <c r="O1147" s="183">
        <f t="shared" si="51"/>
        <v>4.2333333333333334</v>
      </c>
      <c r="P1147">
        <f t="shared" si="52"/>
        <v>1</v>
      </c>
      <c r="Q1147">
        <f t="shared" si="53"/>
        <v>1</v>
      </c>
    </row>
    <row r="1148" spans="13:17" x14ac:dyDescent="0.25">
      <c r="M1148">
        <v>35135307</v>
      </c>
      <c r="N1148" s="91">
        <v>44984</v>
      </c>
      <c r="O1148" s="183">
        <f t="shared" si="51"/>
        <v>4.0999999999999996</v>
      </c>
      <c r="P1148">
        <f t="shared" si="52"/>
        <v>1</v>
      </c>
      <c r="Q1148">
        <f t="shared" si="53"/>
        <v>1</v>
      </c>
    </row>
    <row r="1149" spans="13:17" x14ac:dyDescent="0.25">
      <c r="M1149">
        <v>48026877</v>
      </c>
      <c r="N1149" s="91">
        <v>44984</v>
      </c>
      <c r="O1149" s="183">
        <f t="shared" si="51"/>
        <v>4.0999999999999996</v>
      </c>
      <c r="P1149">
        <f t="shared" si="52"/>
        <v>1</v>
      </c>
      <c r="Q1149">
        <f t="shared" si="53"/>
        <v>1</v>
      </c>
    </row>
    <row r="1150" spans="13:17" x14ac:dyDescent="0.25">
      <c r="M1150">
        <v>42946242</v>
      </c>
      <c r="N1150" s="91">
        <v>44985</v>
      </c>
      <c r="O1150" s="183">
        <f t="shared" si="51"/>
        <v>4.0666666666666664</v>
      </c>
      <c r="P1150">
        <f t="shared" si="52"/>
        <v>1</v>
      </c>
      <c r="Q1150">
        <f t="shared" si="53"/>
        <v>1</v>
      </c>
    </row>
    <row r="1151" spans="13:17" x14ac:dyDescent="0.25">
      <c r="M1151">
        <v>5720349</v>
      </c>
      <c r="N1151" s="91">
        <v>44985</v>
      </c>
      <c r="O1151" s="183">
        <f t="shared" si="51"/>
        <v>4.0666666666666664</v>
      </c>
      <c r="P1151">
        <f t="shared" si="52"/>
        <v>1</v>
      </c>
      <c r="Q1151">
        <f t="shared" si="53"/>
        <v>1</v>
      </c>
    </row>
    <row r="1152" spans="13:17" x14ac:dyDescent="0.25">
      <c r="M1152">
        <v>20876935</v>
      </c>
      <c r="N1152" s="91">
        <v>44985</v>
      </c>
      <c r="O1152" s="183">
        <f t="shared" si="51"/>
        <v>4.0666666666666664</v>
      </c>
      <c r="P1152">
        <f t="shared" si="52"/>
        <v>1</v>
      </c>
      <c r="Q1152">
        <f t="shared" si="53"/>
        <v>1</v>
      </c>
    </row>
    <row r="1153" spans="13:17" x14ac:dyDescent="0.25">
      <c r="M1153">
        <v>67585115</v>
      </c>
      <c r="N1153" s="91">
        <v>44985</v>
      </c>
      <c r="O1153" s="183">
        <f t="shared" si="51"/>
        <v>4.0666666666666664</v>
      </c>
      <c r="P1153">
        <f t="shared" si="52"/>
        <v>1</v>
      </c>
      <c r="Q1153">
        <f t="shared" si="53"/>
        <v>1</v>
      </c>
    </row>
    <row r="1154" spans="13:17" x14ac:dyDescent="0.25">
      <c r="M1154">
        <v>22301372</v>
      </c>
      <c r="N1154" s="91">
        <v>44986</v>
      </c>
      <c r="O1154" s="183">
        <f t="shared" si="51"/>
        <v>4.0333333333333332</v>
      </c>
      <c r="P1154">
        <f t="shared" si="52"/>
        <v>1</v>
      </c>
      <c r="Q1154">
        <f t="shared" si="53"/>
        <v>1</v>
      </c>
    </row>
    <row r="1155" spans="13:17" x14ac:dyDescent="0.25">
      <c r="M1155">
        <v>51676205</v>
      </c>
      <c r="N1155" s="91">
        <v>44986</v>
      </c>
      <c r="O1155" s="183">
        <f t="shared" si="51"/>
        <v>4.0333333333333332</v>
      </c>
      <c r="P1155">
        <f t="shared" si="52"/>
        <v>1</v>
      </c>
      <c r="Q1155">
        <f t="shared" si="53"/>
        <v>1</v>
      </c>
    </row>
    <row r="1156" spans="13:17" x14ac:dyDescent="0.25">
      <c r="M1156">
        <v>14928585</v>
      </c>
      <c r="N1156" s="91">
        <v>44986</v>
      </c>
      <c r="O1156" s="183">
        <f t="shared" ref="O1156:O1219" si="54">($O$1-N1156)/30</f>
        <v>4.0333333333333332</v>
      </c>
      <c r="P1156">
        <f t="shared" ref="P1156:P1219" si="55">IF(O1156&gt;=$P$1,1,0)</f>
        <v>1</v>
      </c>
      <c r="Q1156">
        <f t="shared" ref="Q1156:Q1219" si="56">IF(N1156&lt;=$Q$1, 1,0)</f>
        <v>1</v>
      </c>
    </row>
    <row r="1157" spans="13:17" x14ac:dyDescent="0.25">
      <c r="M1157">
        <v>59189643</v>
      </c>
      <c r="N1157" s="91">
        <v>44986</v>
      </c>
      <c r="O1157" s="183">
        <f t="shared" si="54"/>
        <v>4.0333333333333332</v>
      </c>
      <c r="P1157">
        <f t="shared" si="55"/>
        <v>1</v>
      </c>
      <c r="Q1157">
        <f t="shared" si="56"/>
        <v>1</v>
      </c>
    </row>
    <row r="1158" spans="13:17" x14ac:dyDescent="0.25">
      <c r="M1158">
        <v>62340674</v>
      </c>
      <c r="N1158" s="91">
        <v>44986</v>
      </c>
      <c r="O1158" s="183">
        <f t="shared" si="54"/>
        <v>4.0333333333333332</v>
      </c>
      <c r="P1158">
        <f t="shared" si="55"/>
        <v>1</v>
      </c>
      <c r="Q1158">
        <f t="shared" si="56"/>
        <v>1</v>
      </c>
    </row>
    <row r="1159" spans="13:17" x14ac:dyDescent="0.25">
      <c r="M1159">
        <v>76799259</v>
      </c>
      <c r="N1159" s="91">
        <v>44987</v>
      </c>
      <c r="O1159" s="183">
        <f t="shared" si="54"/>
        <v>4</v>
      </c>
      <c r="P1159">
        <f t="shared" si="55"/>
        <v>1</v>
      </c>
      <c r="Q1159">
        <f t="shared" si="56"/>
        <v>1</v>
      </c>
    </row>
    <row r="1160" spans="13:17" x14ac:dyDescent="0.25">
      <c r="M1160">
        <v>60440568</v>
      </c>
      <c r="N1160" s="91">
        <v>44987</v>
      </c>
      <c r="O1160" s="183">
        <f t="shared" si="54"/>
        <v>4</v>
      </c>
      <c r="P1160">
        <f t="shared" si="55"/>
        <v>1</v>
      </c>
      <c r="Q1160">
        <f t="shared" si="56"/>
        <v>1</v>
      </c>
    </row>
    <row r="1161" spans="13:17" x14ac:dyDescent="0.25">
      <c r="M1161">
        <v>73983968</v>
      </c>
      <c r="N1161" s="91">
        <v>44987</v>
      </c>
      <c r="O1161" s="183">
        <f t="shared" si="54"/>
        <v>4</v>
      </c>
      <c r="P1161">
        <f t="shared" si="55"/>
        <v>1</v>
      </c>
      <c r="Q1161">
        <f t="shared" si="56"/>
        <v>1</v>
      </c>
    </row>
    <row r="1162" spans="13:17" x14ac:dyDescent="0.25">
      <c r="M1162">
        <v>76936558</v>
      </c>
      <c r="N1162" s="91">
        <v>44988</v>
      </c>
      <c r="O1162" s="183">
        <f t="shared" si="54"/>
        <v>3.9666666666666668</v>
      </c>
      <c r="P1162">
        <f t="shared" si="55"/>
        <v>1</v>
      </c>
      <c r="Q1162">
        <f t="shared" si="56"/>
        <v>1</v>
      </c>
    </row>
    <row r="1163" spans="13:17" x14ac:dyDescent="0.25">
      <c r="M1163">
        <v>76910994</v>
      </c>
      <c r="N1163" s="91">
        <v>44988</v>
      </c>
      <c r="O1163" s="183">
        <f t="shared" si="54"/>
        <v>3.9666666666666668</v>
      </c>
      <c r="P1163">
        <f t="shared" si="55"/>
        <v>1</v>
      </c>
      <c r="Q1163">
        <f t="shared" si="56"/>
        <v>1</v>
      </c>
    </row>
    <row r="1164" spans="13:17" x14ac:dyDescent="0.25">
      <c r="M1164">
        <v>76910996</v>
      </c>
      <c r="N1164" s="91">
        <v>44988</v>
      </c>
      <c r="O1164" s="183">
        <f t="shared" si="54"/>
        <v>3.9666666666666668</v>
      </c>
      <c r="P1164">
        <f t="shared" si="55"/>
        <v>1</v>
      </c>
      <c r="Q1164">
        <f t="shared" si="56"/>
        <v>1</v>
      </c>
    </row>
    <row r="1165" spans="13:17" x14ac:dyDescent="0.25">
      <c r="M1165">
        <v>76964967</v>
      </c>
      <c r="N1165" s="91">
        <v>44991</v>
      </c>
      <c r="O1165" s="183">
        <f t="shared" si="54"/>
        <v>3.8666666666666667</v>
      </c>
      <c r="P1165">
        <f t="shared" si="55"/>
        <v>1</v>
      </c>
      <c r="Q1165">
        <f t="shared" si="56"/>
        <v>1</v>
      </c>
    </row>
    <row r="1166" spans="13:17" x14ac:dyDescent="0.25">
      <c r="M1166">
        <v>76964969</v>
      </c>
      <c r="N1166" s="91">
        <v>44991</v>
      </c>
      <c r="O1166" s="183">
        <f t="shared" si="54"/>
        <v>3.8666666666666667</v>
      </c>
      <c r="P1166">
        <f t="shared" si="55"/>
        <v>1</v>
      </c>
      <c r="Q1166">
        <f t="shared" si="56"/>
        <v>1</v>
      </c>
    </row>
    <row r="1167" spans="13:17" x14ac:dyDescent="0.25">
      <c r="M1167">
        <v>76994209</v>
      </c>
      <c r="N1167" s="91">
        <v>44992</v>
      </c>
      <c r="O1167" s="183">
        <f t="shared" si="54"/>
        <v>3.8333333333333335</v>
      </c>
      <c r="P1167">
        <f t="shared" si="55"/>
        <v>1</v>
      </c>
      <c r="Q1167">
        <f t="shared" si="56"/>
        <v>1</v>
      </c>
    </row>
    <row r="1168" spans="13:17" x14ac:dyDescent="0.25">
      <c r="M1168">
        <v>76994211</v>
      </c>
      <c r="N1168" s="91">
        <v>44993</v>
      </c>
      <c r="O1168" s="183">
        <f t="shared" si="54"/>
        <v>3.8</v>
      </c>
      <c r="P1168">
        <f t="shared" si="55"/>
        <v>1</v>
      </c>
      <c r="Q1168">
        <f t="shared" si="56"/>
        <v>1</v>
      </c>
    </row>
    <row r="1169" spans="13:17" x14ac:dyDescent="0.25">
      <c r="M1169">
        <v>77058097</v>
      </c>
      <c r="N1169" s="91">
        <v>44994</v>
      </c>
      <c r="O1169" s="183">
        <f t="shared" si="54"/>
        <v>3.7666666666666666</v>
      </c>
      <c r="P1169">
        <f t="shared" si="55"/>
        <v>1</v>
      </c>
      <c r="Q1169">
        <f t="shared" si="56"/>
        <v>1</v>
      </c>
    </row>
    <row r="1170" spans="13:17" x14ac:dyDescent="0.25">
      <c r="M1170">
        <v>77093825</v>
      </c>
      <c r="N1170" s="91">
        <v>44995</v>
      </c>
      <c r="O1170" s="183">
        <f t="shared" si="54"/>
        <v>3.7333333333333334</v>
      </c>
      <c r="P1170">
        <f t="shared" si="55"/>
        <v>1</v>
      </c>
      <c r="Q1170">
        <f t="shared" si="56"/>
        <v>1</v>
      </c>
    </row>
    <row r="1171" spans="13:17" x14ac:dyDescent="0.25">
      <c r="M1171">
        <v>77093824</v>
      </c>
      <c r="N1171" s="91">
        <v>44995</v>
      </c>
      <c r="O1171" s="183">
        <f t="shared" si="54"/>
        <v>3.7333333333333334</v>
      </c>
      <c r="P1171">
        <f t="shared" si="55"/>
        <v>1</v>
      </c>
      <c r="Q1171">
        <f t="shared" si="56"/>
        <v>1</v>
      </c>
    </row>
    <row r="1172" spans="13:17" x14ac:dyDescent="0.25">
      <c r="M1172">
        <v>77093841</v>
      </c>
      <c r="N1172" s="91">
        <v>44995</v>
      </c>
      <c r="O1172" s="183">
        <f t="shared" si="54"/>
        <v>3.7333333333333334</v>
      </c>
      <c r="P1172">
        <f t="shared" si="55"/>
        <v>1</v>
      </c>
      <c r="Q1172">
        <f t="shared" si="56"/>
        <v>1</v>
      </c>
    </row>
    <row r="1173" spans="13:17" x14ac:dyDescent="0.25">
      <c r="M1173">
        <v>77130771</v>
      </c>
      <c r="N1173" s="91">
        <v>44998</v>
      </c>
      <c r="O1173" s="183">
        <f t="shared" si="54"/>
        <v>3.6333333333333333</v>
      </c>
      <c r="P1173">
        <f t="shared" si="55"/>
        <v>1</v>
      </c>
      <c r="Q1173">
        <f t="shared" si="56"/>
        <v>1</v>
      </c>
    </row>
    <row r="1174" spans="13:17" x14ac:dyDescent="0.25">
      <c r="M1174">
        <v>77130772</v>
      </c>
      <c r="N1174" s="91">
        <v>44998</v>
      </c>
      <c r="O1174" s="183">
        <f t="shared" si="54"/>
        <v>3.6333333333333333</v>
      </c>
      <c r="P1174">
        <f t="shared" si="55"/>
        <v>1</v>
      </c>
      <c r="Q1174">
        <f t="shared" si="56"/>
        <v>1</v>
      </c>
    </row>
    <row r="1175" spans="13:17" x14ac:dyDescent="0.25">
      <c r="M1175">
        <v>77130773</v>
      </c>
      <c r="N1175" s="91">
        <v>44998</v>
      </c>
      <c r="O1175" s="183">
        <f t="shared" si="54"/>
        <v>3.6333333333333333</v>
      </c>
      <c r="P1175">
        <f t="shared" si="55"/>
        <v>1</v>
      </c>
      <c r="Q1175">
        <f t="shared" si="56"/>
        <v>1</v>
      </c>
    </row>
    <row r="1176" spans="13:17" x14ac:dyDescent="0.25">
      <c r="M1176">
        <v>20598073</v>
      </c>
      <c r="N1176" s="91">
        <v>44998</v>
      </c>
      <c r="O1176" s="183">
        <f t="shared" si="54"/>
        <v>3.6333333333333333</v>
      </c>
      <c r="P1176">
        <f t="shared" si="55"/>
        <v>1</v>
      </c>
      <c r="Q1176">
        <f t="shared" si="56"/>
        <v>1</v>
      </c>
    </row>
    <row r="1177" spans="13:17" x14ac:dyDescent="0.25">
      <c r="M1177">
        <v>77162923</v>
      </c>
      <c r="N1177" s="91">
        <v>45000</v>
      </c>
      <c r="O1177" s="183">
        <f t="shared" si="54"/>
        <v>3.5666666666666669</v>
      </c>
      <c r="P1177">
        <f t="shared" si="55"/>
        <v>1</v>
      </c>
      <c r="Q1177">
        <f t="shared" si="56"/>
        <v>1</v>
      </c>
    </row>
    <row r="1178" spans="13:17" x14ac:dyDescent="0.25">
      <c r="M1178">
        <v>74287340</v>
      </c>
      <c r="N1178" s="91">
        <v>45000</v>
      </c>
      <c r="O1178" s="183">
        <f t="shared" si="54"/>
        <v>3.5666666666666669</v>
      </c>
      <c r="P1178">
        <f t="shared" si="55"/>
        <v>1</v>
      </c>
      <c r="Q1178">
        <f t="shared" si="56"/>
        <v>1</v>
      </c>
    </row>
    <row r="1179" spans="13:17" x14ac:dyDescent="0.25">
      <c r="M1179">
        <v>42182235</v>
      </c>
      <c r="N1179" s="91">
        <v>45000</v>
      </c>
      <c r="O1179" s="183">
        <f t="shared" si="54"/>
        <v>3.5666666666666669</v>
      </c>
      <c r="P1179">
        <f t="shared" si="55"/>
        <v>1</v>
      </c>
      <c r="Q1179">
        <f t="shared" si="56"/>
        <v>1</v>
      </c>
    </row>
    <row r="1180" spans="13:17" x14ac:dyDescent="0.25">
      <c r="M1180">
        <v>65660011</v>
      </c>
      <c r="N1180" s="91">
        <v>45000</v>
      </c>
      <c r="O1180" s="183">
        <f t="shared" si="54"/>
        <v>3.5666666666666669</v>
      </c>
      <c r="P1180">
        <f t="shared" si="55"/>
        <v>1</v>
      </c>
      <c r="Q1180">
        <f t="shared" si="56"/>
        <v>1</v>
      </c>
    </row>
    <row r="1181" spans="13:17" x14ac:dyDescent="0.25">
      <c r="M1181">
        <v>77233350</v>
      </c>
      <c r="N1181" s="91">
        <v>45001</v>
      </c>
      <c r="O1181" s="183">
        <f t="shared" si="54"/>
        <v>3.5333333333333332</v>
      </c>
      <c r="P1181">
        <f t="shared" si="55"/>
        <v>1</v>
      </c>
      <c r="Q1181">
        <f t="shared" si="56"/>
        <v>1</v>
      </c>
    </row>
    <row r="1182" spans="13:17" x14ac:dyDescent="0.25">
      <c r="M1182">
        <v>77233352</v>
      </c>
      <c r="N1182" s="91">
        <v>45001</v>
      </c>
      <c r="O1182" s="183">
        <f t="shared" si="54"/>
        <v>3.5333333333333332</v>
      </c>
      <c r="P1182">
        <f t="shared" si="55"/>
        <v>1</v>
      </c>
      <c r="Q1182">
        <f t="shared" si="56"/>
        <v>1</v>
      </c>
    </row>
    <row r="1183" spans="13:17" x14ac:dyDescent="0.25">
      <c r="M1183">
        <v>60037190</v>
      </c>
      <c r="N1183" s="91">
        <v>45001</v>
      </c>
      <c r="O1183" s="183">
        <f t="shared" si="54"/>
        <v>3.5333333333333332</v>
      </c>
      <c r="P1183">
        <f t="shared" si="55"/>
        <v>1</v>
      </c>
      <c r="Q1183">
        <f t="shared" si="56"/>
        <v>1</v>
      </c>
    </row>
    <row r="1184" spans="13:17" x14ac:dyDescent="0.25">
      <c r="M1184">
        <v>77233362</v>
      </c>
      <c r="N1184" s="91">
        <v>45001</v>
      </c>
      <c r="O1184" s="183">
        <f t="shared" si="54"/>
        <v>3.5333333333333332</v>
      </c>
      <c r="P1184">
        <f t="shared" si="55"/>
        <v>1</v>
      </c>
      <c r="Q1184">
        <f t="shared" si="56"/>
        <v>1</v>
      </c>
    </row>
    <row r="1185" spans="13:17" x14ac:dyDescent="0.25">
      <c r="M1185">
        <v>77233361</v>
      </c>
      <c r="N1185" s="91">
        <v>45001</v>
      </c>
      <c r="O1185" s="183">
        <f t="shared" si="54"/>
        <v>3.5333333333333332</v>
      </c>
      <c r="P1185">
        <f t="shared" si="55"/>
        <v>1</v>
      </c>
      <c r="Q1185">
        <f t="shared" si="56"/>
        <v>1</v>
      </c>
    </row>
    <row r="1186" spans="13:17" x14ac:dyDescent="0.25">
      <c r="M1186">
        <v>12533480</v>
      </c>
      <c r="N1186" s="91">
        <v>45001</v>
      </c>
      <c r="O1186" s="183">
        <f t="shared" si="54"/>
        <v>3.5333333333333332</v>
      </c>
      <c r="P1186">
        <f t="shared" si="55"/>
        <v>1</v>
      </c>
      <c r="Q1186">
        <f t="shared" si="56"/>
        <v>1</v>
      </c>
    </row>
    <row r="1187" spans="13:17" x14ac:dyDescent="0.25">
      <c r="M1187">
        <v>47363934</v>
      </c>
      <c r="N1187" s="91">
        <v>45001</v>
      </c>
      <c r="O1187" s="183">
        <f t="shared" si="54"/>
        <v>3.5333333333333332</v>
      </c>
      <c r="P1187">
        <f t="shared" si="55"/>
        <v>1</v>
      </c>
      <c r="Q1187">
        <f t="shared" si="56"/>
        <v>1</v>
      </c>
    </row>
    <row r="1188" spans="13:17" x14ac:dyDescent="0.25">
      <c r="M1188">
        <v>77233351</v>
      </c>
      <c r="N1188" s="91">
        <v>45001</v>
      </c>
      <c r="O1188" s="183">
        <f t="shared" si="54"/>
        <v>3.5333333333333332</v>
      </c>
      <c r="P1188">
        <f t="shared" si="55"/>
        <v>1</v>
      </c>
      <c r="Q1188">
        <f t="shared" si="56"/>
        <v>1</v>
      </c>
    </row>
    <row r="1189" spans="13:17" x14ac:dyDescent="0.25">
      <c r="M1189">
        <v>77272426</v>
      </c>
      <c r="N1189" s="91">
        <v>45002</v>
      </c>
      <c r="O1189" s="183">
        <f t="shared" si="54"/>
        <v>3.5</v>
      </c>
      <c r="P1189">
        <f t="shared" si="55"/>
        <v>1</v>
      </c>
      <c r="Q1189">
        <f t="shared" si="56"/>
        <v>1</v>
      </c>
    </row>
    <row r="1190" spans="13:17" x14ac:dyDescent="0.25">
      <c r="M1190">
        <v>77272434</v>
      </c>
      <c r="N1190" s="91">
        <v>45002</v>
      </c>
      <c r="O1190" s="183">
        <f t="shared" si="54"/>
        <v>3.5</v>
      </c>
      <c r="P1190">
        <f t="shared" si="55"/>
        <v>1</v>
      </c>
      <c r="Q1190">
        <f t="shared" si="56"/>
        <v>1</v>
      </c>
    </row>
    <row r="1191" spans="13:17" x14ac:dyDescent="0.25">
      <c r="M1191">
        <v>77233375</v>
      </c>
      <c r="N1191" s="91">
        <v>45002</v>
      </c>
      <c r="O1191" s="183">
        <f t="shared" si="54"/>
        <v>3.5</v>
      </c>
      <c r="P1191">
        <f t="shared" si="55"/>
        <v>1</v>
      </c>
      <c r="Q1191">
        <f t="shared" si="56"/>
        <v>1</v>
      </c>
    </row>
    <row r="1192" spans="13:17" x14ac:dyDescent="0.25">
      <c r="M1192">
        <v>77272437</v>
      </c>
      <c r="N1192" s="91">
        <v>45002</v>
      </c>
      <c r="O1192" s="183">
        <f t="shared" si="54"/>
        <v>3.5</v>
      </c>
      <c r="P1192">
        <f t="shared" si="55"/>
        <v>1</v>
      </c>
      <c r="Q1192">
        <f t="shared" si="56"/>
        <v>1</v>
      </c>
    </row>
    <row r="1193" spans="13:17" x14ac:dyDescent="0.25">
      <c r="M1193">
        <v>77272427</v>
      </c>
      <c r="N1193" s="91">
        <v>45002</v>
      </c>
      <c r="O1193" s="183">
        <f t="shared" si="54"/>
        <v>3.5</v>
      </c>
      <c r="P1193">
        <f t="shared" si="55"/>
        <v>1</v>
      </c>
      <c r="Q1193">
        <f t="shared" si="56"/>
        <v>1</v>
      </c>
    </row>
    <row r="1194" spans="13:17" x14ac:dyDescent="0.25">
      <c r="M1194">
        <v>77360027</v>
      </c>
      <c r="N1194" s="91">
        <v>45006</v>
      </c>
      <c r="O1194" s="183">
        <f t="shared" si="54"/>
        <v>3.3666666666666667</v>
      </c>
      <c r="P1194">
        <f t="shared" si="55"/>
        <v>1</v>
      </c>
      <c r="Q1194">
        <f t="shared" si="56"/>
        <v>1</v>
      </c>
    </row>
    <row r="1195" spans="13:17" x14ac:dyDescent="0.25">
      <c r="M1195">
        <v>77351026</v>
      </c>
      <c r="N1195" s="91">
        <v>45006</v>
      </c>
      <c r="O1195" s="183">
        <f t="shared" si="54"/>
        <v>3.3666666666666667</v>
      </c>
      <c r="P1195">
        <f t="shared" si="55"/>
        <v>1</v>
      </c>
      <c r="Q1195">
        <f t="shared" si="56"/>
        <v>1</v>
      </c>
    </row>
    <row r="1196" spans="13:17" x14ac:dyDescent="0.25">
      <c r="M1196">
        <v>77360026</v>
      </c>
      <c r="N1196" s="91">
        <v>45006</v>
      </c>
      <c r="O1196" s="183">
        <f t="shared" si="54"/>
        <v>3.3666666666666667</v>
      </c>
      <c r="P1196">
        <f t="shared" si="55"/>
        <v>1</v>
      </c>
      <c r="Q1196">
        <f t="shared" si="56"/>
        <v>1</v>
      </c>
    </row>
    <row r="1197" spans="13:17" x14ac:dyDescent="0.25">
      <c r="M1197">
        <v>13707737</v>
      </c>
      <c r="N1197" s="91">
        <v>45006</v>
      </c>
      <c r="O1197" s="183">
        <f t="shared" si="54"/>
        <v>3.3666666666666667</v>
      </c>
      <c r="P1197">
        <f t="shared" si="55"/>
        <v>1</v>
      </c>
      <c r="Q1197">
        <f t="shared" si="56"/>
        <v>1</v>
      </c>
    </row>
    <row r="1198" spans="13:17" x14ac:dyDescent="0.25">
      <c r="M1198">
        <v>77395108</v>
      </c>
      <c r="N1198" s="91">
        <v>45007</v>
      </c>
      <c r="O1198" s="183">
        <f t="shared" si="54"/>
        <v>3.3333333333333335</v>
      </c>
      <c r="P1198">
        <f t="shared" si="55"/>
        <v>1</v>
      </c>
      <c r="Q1198">
        <f t="shared" si="56"/>
        <v>1</v>
      </c>
    </row>
    <row r="1199" spans="13:17" x14ac:dyDescent="0.25">
      <c r="M1199">
        <v>77360029</v>
      </c>
      <c r="N1199" s="91">
        <v>45007</v>
      </c>
      <c r="O1199" s="183">
        <f t="shared" si="54"/>
        <v>3.3333333333333335</v>
      </c>
      <c r="P1199">
        <f t="shared" si="55"/>
        <v>1</v>
      </c>
      <c r="Q1199">
        <f t="shared" si="56"/>
        <v>1</v>
      </c>
    </row>
    <row r="1200" spans="13:17" x14ac:dyDescent="0.25">
      <c r="M1200">
        <v>77360048</v>
      </c>
      <c r="N1200" s="91">
        <v>45007</v>
      </c>
      <c r="O1200" s="183">
        <f t="shared" si="54"/>
        <v>3.3333333333333335</v>
      </c>
      <c r="P1200">
        <f t="shared" si="55"/>
        <v>1</v>
      </c>
      <c r="Q1200">
        <f t="shared" si="56"/>
        <v>1</v>
      </c>
    </row>
    <row r="1201" spans="13:17" x14ac:dyDescent="0.25">
      <c r="M1201">
        <v>77360050</v>
      </c>
      <c r="N1201" s="91">
        <v>45007</v>
      </c>
      <c r="O1201" s="183">
        <f t="shared" si="54"/>
        <v>3.3333333333333335</v>
      </c>
      <c r="P1201">
        <f t="shared" si="55"/>
        <v>1</v>
      </c>
      <c r="Q1201">
        <f t="shared" si="56"/>
        <v>1</v>
      </c>
    </row>
    <row r="1202" spans="13:17" x14ac:dyDescent="0.25">
      <c r="M1202">
        <v>77360031</v>
      </c>
      <c r="N1202" s="91">
        <v>45007</v>
      </c>
      <c r="O1202" s="183">
        <f t="shared" si="54"/>
        <v>3.3333333333333335</v>
      </c>
      <c r="P1202">
        <f t="shared" si="55"/>
        <v>1</v>
      </c>
      <c r="Q1202">
        <f t="shared" si="56"/>
        <v>1</v>
      </c>
    </row>
    <row r="1203" spans="13:17" x14ac:dyDescent="0.25">
      <c r="M1203">
        <v>77395121</v>
      </c>
      <c r="N1203" s="91">
        <v>45008</v>
      </c>
      <c r="O1203" s="183">
        <f t="shared" si="54"/>
        <v>3.3</v>
      </c>
      <c r="P1203">
        <f t="shared" si="55"/>
        <v>1</v>
      </c>
      <c r="Q1203">
        <f t="shared" si="56"/>
        <v>1</v>
      </c>
    </row>
    <row r="1204" spans="13:17" x14ac:dyDescent="0.25">
      <c r="M1204">
        <v>77395123</v>
      </c>
      <c r="N1204" s="91">
        <v>45008</v>
      </c>
      <c r="O1204" s="183">
        <f t="shared" si="54"/>
        <v>3.3</v>
      </c>
      <c r="P1204">
        <f t="shared" si="55"/>
        <v>1</v>
      </c>
      <c r="Q1204">
        <f t="shared" si="56"/>
        <v>1</v>
      </c>
    </row>
    <row r="1205" spans="13:17" x14ac:dyDescent="0.25">
      <c r="M1205">
        <v>77476678</v>
      </c>
      <c r="N1205" s="91">
        <v>45009</v>
      </c>
      <c r="O1205" s="183">
        <f t="shared" si="54"/>
        <v>3.2666666666666666</v>
      </c>
      <c r="P1205">
        <f t="shared" si="55"/>
        <v>1</v>
      </c>
      <c r="Q1205">
        <f t="shared" si="56"/>
        <v>1</v>
      </c>
    </row>
    <row r="1206" spans="13:17" x14ac:dyDescent="0.25">
      <c r="M1206">
        <v>77435054</v>
      </c>
      <c r="N1206" s="91">
        <v>45009</v>
      </c>
      <c r="O1206" s="183">
        <f t="shared" si="54"/>
        <v>3.2666666666666666</v>
      </c>
      <c r="P1206">
        <f t="shared" si="55"/>
        <v>1</v>
      </c>
      <c r="Q1206">
        <f t="shared" si="56"/>
        <v>1</v>
      </c>
    </row>
    <row r="1207" spans="13:17" x14ac:dyDescent="0.25">
      <c r="M1207">
        <v>77435056</v>
      </c>
      <c r="N1207" s="91">
        <v>45009</v>
      </c>
      <c r="O1207" s="183">
        <f t="shared" si="54"/>
        <v>3.2666666666666666</v>
      </c>
      <c r="P1207">
        <f t="shared" si="55"/>
        <v>1</v>
      </c>
      <c r="Q1207">
        <f t="shared" si="56"/>
        <v>1</v>
      </c>
    </row>
    <row r="1208" spans="13:17" x14ac:dyDescent="0.25">
      <c r="M1208">
        <v>77435055</v>
      </c>
      <c r="N1208" s="91">
        <v>45009</v>
      </c>
      <c r="O1208" s="183">
        <f t="shared" si="54"/>
        <v>3.2666666666666666</v>
      </c>
      <c r="P1208">
        <f t="shared" si="55"/>
        <v>1</v>
      </c>
      <c r="Q1208">
        <f t="shared" si="56"/>
        <v>1</v>
      </c>
    </row>
    <row r="1209" spans="13:17" x14ac:dyDescent="0.25">
      <c r="M1209">
        <v>13753274</v>
      </c>
      <c r="N1209" s="91">
        <v>45009</v>
      </c>
      <c r="O1209" s="183">
        <f t="shared" si="54"/>
        <v>3.2666666666666666</v>
      </c>
      <c r="P1209">
        <f t="shared" si="55"/>
        <v>1</v>
      </c>
      <c r="Q1209">
        <f t="shared" si="56"/>
        <v>1</v>
      </c>
    </row>
    <row r="1210" spans="13:17" x14ac:dyDescent="0.25">
      <c r="M1210">
        <v>77476686</v>
      </c>
      <c r="N1210" s="91">
        <v>45012</v>
      </c>
      <c r="O1210" s="183">
        <f t="shared" si="54"/>
        <v>3.1666666666666665</v>
      </c>
      <c r="P1210">
        <f t="shared" si="55"/>
        <v>1</v>
      </c>
      <c r="Q1210">
        <f t="shared" si="56"/>
        <v>1</v>
      </c>
    </row>
    <row r="1211" spans="13:17" x14ac:dyDescent="0.25">
      <c r="M1211">
        <v>77476685</v>
      </c>
      <c r="N1211" s="91">
        <v>45012</v>
      </c>
      <c r="O1211" s="183">
        <f t="shared" si="54"/>
        <v>3.1666666666666665</v>
      </c>
      <c r="P1211">
        <f t="shared" si="55"/>
        <v>1</v>
      </c>
      <c r="Q1211">
        <f t="shared" si="56"/>
        <v>1</v>
      </c>
    </row>
    <row r="1212" spans="13:17" x14ac:dyDescent="0.25">
      <c r="M1212">
        <v>77516257</v>
      </c>
      <c r="N1212" s="91">
        <v>45012</v>
      </c>
      <c r="O1212" s="183">
        <f t="shared" si="54"/>
        <v>3.1666666666666665</v>
      </c>
      <c r="P1212">
        <f t="shared" si="55"/>
        <v>1</v>
      </c>
      <c r="Q1212">
        <f t="shared" si="56"/>
        <v>1</v>
      </c>
    </row>
    <row r="1213" spans="13:17" x14ac:dyDescent="0.25">
      <c r="M1213">
        <v>18581714</v>
      </c>
      <c r="N1213" s="91">
        <v>45012</v>
      </c>
      <c r="O1213" s="183">
        <f t="shared" si="54"/>
        <v>3.1666666666666665</v>
      </c>
      <c r="P1213">
        <f t="shared" si="55"/>
        <v>1</v>
      </c>
      <c r="Q1213">
        <f t="shared" si="56"/>
        <v>1</v>
      </c>
    </row>
    <row r="1214" spans="13:17" x14ac:dyDescent="0.25">
      <c r="M1214">
        <v>77516220</v>
      </c>
      <c r="N1214" s="91">
        <v>45012</v>
      </c>
      <c r="O1214" s="183">
        <f t="shared" si="54"/>
        <v>3.1666666666666665</v>
      </c>
      <c r="P1214">
        <f t="shared" si="55"/>
        <v>1</v>
      </c>
      <c r="Q1214">
        <f t="shared" si="56"/>
        <v>1</v>
      </c>
    </row>
    <row r="1215" spans="13:17" x14ac:dyDescent="0.25">
      <c r="M1215">
        <v>77557094</v>
      </c>
      <c r="N1215" s="91">
        <v>45013</v>
      </c>
      <c r="O1215" s="183">
        <f t="shared" si="54"/>
        <v>3.1333333333333333</v>
      </c>
      <c r="P1215">
        <f t="shared" si="55"/>
        <v>1</v>
      </c>
      <c r="Q1215">
        <f t="shared" si="56"/>
        <v>1</v>
      </c>
    </row>
    <row r="1216" spans="13:17" x14ac:dyDescent="0.25">
      <c r="M1216">
        <v>77516301</v>
      </c>
      <c r="N1216" s="91">
        <v>45013</v>
      </c>
      <c r="O1216" s="183">
        <f t="shared" si="54"/>
        <v>3.1333333333333333</v>
      </c>
      <c r="P1216">
        <f t="shared" si="55"/>
        <v>1</v>
      </c>
      <c r="Q1216">
        <f t="shared" si="56"/>
        <v>1</v>
      </c>
    </row>
    <row r="1217" spans="13:17" x14ac:dyDescent="0.25">
      <c r="M1217">
        <v>77516260</v>
      </c>
      <c r="N1217" s="91">
        <v>45013</v>
      </c>
      <c r="O1217" s="183">
        <f t="shared" si="54"/>
        <v>3.1333333333333333</v>
      </c>
      <c r="P1217">
        <f t="shared" si="55"/>
        <v>1</v>
      </c>
      <c r="Q1217">
        <f t="shared" si="56"/>
        <v>1</v>
      </c>
    </row>
    <row r="1218" spans="13:17" x14ac:dyDescent="0.25">
      <c r="M1218">
        <v>36712193</v>
      </c>
      <c r="N1218" s="91">
        <v>45013</v>
      </c>
      <c r="O1218" s="183">
        <f t="shared" si="54"/>
        <v>3.1333333333333333</v>
      </c>
      <c r="P1218">
        <f t="shared" si="55"/>
        <v>1</v>
      </c>
      <c r="Q1218">
        <f t="shared" si="56"/>
        <v>1</v>
      </c>
    </row>
    <row r="1219" spans="13:17" x14ac:dyDescent="0.25">
      <c r="M1219">
        <v>77516271</v>
      </c>
      <c r="N1219" s="91">
        <v>45013</v>
      </c>
      <c r="O1219" s="183">
        <f t="shared" si="54"/>
        <v>3.1333333333333333</v>
      </c>
      <c r="P1219">
        <f t="shared" si="55"/>
        <v>1</v>
      </c>
      <c r="Q1219">
        <f t="shared" si="56"/>
        <v>1</v>
      </c>
    </row>
    <row r="1220" spans="13:17" x14ac:dyDescent="0.25">
      <c r="M1220">
        <v>77557095</v>
      </c>
      <c r="N1220" s="91">
        <v>45013</v>
      </c>
      <c r="O1220" s="183">
        <f t="shared" ref="O1220:O1283" si="57">($O$1-N1220)/30</f>
        <v>3.1333333333333333</v>
      </c>
      <c r="P1220">
        <f t="shared" ref="P1220:P1283" si="58">IF(O1220&gt;=$P$1,1,0)</f>
        <v>1</v>
      </c>
      <c r="Q1220">
        <f t="shared" ref="Q1220:Q1283" si="59">IF(N1220&lt;=$Q$1, 1,0)</f>
        <v>1</v>
      </c>
    </row>
    <row r="1221" spans="13:17" x14ac:dyDescent="0.25">
      <c r="M1221">
        <v>5388217</v>
      </c>
      <c r="N1221" s="91">
        <v>45013</v>
      </c>
      <c r="O1221" s="183">
        <f t="shared" si="57"/>
        <v>3.1333333333333333</v>
      </c>
      <c r="P1221">
        <f t="shared" si="58"/>
        <v>1</v>
      </c>
      <c r="Q1221">
        <f t="shared" si="59"/>
        <v>1</v>
      </c>
    </row>
    <row r="1222" spans="13:17" x14ac:dyDescent="0.25">
      <c r="M1222">
        <v>77516299</v>
      </c>
      <c r="N1222" s="91">
        <v>45013</v>
      </c>
      <c r="O1222" s="183">
        <f t="shared" si="57"/>
        <v>3.1333333333333333</v>
      </c>
      <c r="P1222">
        <f t="shared" si="58"/>
        <v>1</v>
      </c>
      <c r="Q1222">
        <f t="shared" si="59"/>
        <v>1</v>
      </c>
    </row>
    <row r="1223" spans="13:17" x14ac:dyDescent="0.25">
      <c r="M1223">
        <v>77516298</v>
      </c>
      <c r="N1223" s="91">
        <v>45013</v>
      </c>
      <c r="O1223" s="183">
        <f t="shared" si="57"/>
        <v>3.1333333333333333</v>
      </c>
      <c r="P1223">
        <f t="shared" si="58"/>
        <v>1</v>
      </c>
      <c r="Q1223">
        <f t="shared" si="59"/>
        <v>1</v>
      </c>
    </row>
    <row r="1224" spans="13:17" x14ac:dyDescent="0.25">
      <c r="M1224">
        <v>21113961</v>
      </c>
      <c r="N1224" s="91">
        <v>45014</v>
      </c>
      <c r="O1224" s="183">
        <f t="shared" si="57"/>
        <v>3.1</v>
      </c>
      <c r="P1224">
        <f t="shared" si="58"/>
        <v>1</v>
      </c>
      <c r="Q1224">
        <f t="shared" si="59"/>
        <v>1</v>
      </c>
    </row>
    <row r="1225" spans="13:17" x14ac:dyDescent="0.25">
      <c r="M1225">
        <v>77557096</v>
      </c>
      <c r="N1225" s="91">
        <v>45014</v>
      </c>
      <c r="O1225" s="183">
        <f t="shared" si="57"/>
        <v>3.1</v>
      </c>
      <c r="P1225">
        <f t="shared" si="58"/>
        <v>1</v>
      </c>
      <c r="Q1225">
        <f t="shared" si="59"/>
        <v>1</v>
      </c>
    </row>
    <row r="1226" spans="13:17" x14ac:dyDescent="0.25">
      <c r="M1226">
        <v>77557116</v>
      </c>
      <c r="N1226" s="91">
        <v>45014</v>
      </c>
      <c r="O1226" s="183">
        <f t="shared" si="57"/>
        <v>3.1</v>
      </c>
      <c r="P1226">
        <f t="shared" si="58"/>
        <v>1</v>
      </c>
      <c r="Q1226">
        <f t="shared" si="59"/>
        <v>1</v>
      </c>
    </row>
    <row r="1227" spans="13:17" x14ac:dyDescent="0.25">
      <c r="M1227">
        <v>77557166</v>
      </c>
      <c r="N1227" s="91">
        <v>45014</v>
      </c>
      <c r="O1227" s="183">
        <f t="shared" si="57"/>
        <v>3.1</v>
      </c>
      <c r="P1227">
        <f t="shared" si="58"/>
        <v>1</v>
      </c>
      <c r="Q1227">
        <f t="shared" si="59"/>
        <v>1</v>
      </c>
    </row>
    <row r="1228" spans="13:17" x14ac:dyDescent="0.25">
      <c r="M1228">
        <v>77557144</v>
      </c>
      <c r="N1228" s="91">
        <v>45014</v>
      </c>
      <c r="O1228" s="183">
        <f t="shared" si="57"/>
        <v>3.1</v>
      </c>
      <c r="P1228">
        <f t="shared" si="58"/>
        <v>1</v>
      </c>
      <c r="Q1228">
        <f t="shared" si="59"/>
        <v>1</v>
      </c>
    </row>
    <row r="1229" spans="13:17" x14ac:dyDescent="0.25">
      <c r="M1229">
        <v>47299399</v>
      </c>
      <c r="N1229" s="91">
        <v>45014</v>
      </c>
      <c r="O1229" s="183">
        <f t="shared" si="57"/>
        <v>3.1</v>
      </c>
      <c r="P1229">
        <f t="shared" si="58"/>
        <v>1</v>
      </c>
      <c r="Q1229">
        <f t="shared" si="59"/>
        <v>1</v>
      </c>
    </row>
    <row r="1230" spans="13:17" x14ac:dyDescent="0.25">
      <c r="M1230">
        <v>77557145</v>
      </c>
      <c r="N1230" s="91">
        <v>45014</v>
      </c>
      <c r="O1230" s="183">
        <f t="shared" si="57"/>
        <v>3.1</v>
      </c>
      <c r="P1230">
        <f t="shared" si="58"/>
        <v>1</v>
      </c>
      <c r="Q1230">
        <f t="shared" si="59"/>
        <v>1</v>
      </c>
    </row>
    <row r="1231" spans="13:17" x14ac:dyDescent="0.25">
      <c r="M1231">
        <v>77557132</v>
      </c>
      <c r="N1231" s="91">
        <v>45014</v>
      </c>
      <c r="O1231" s="183">
        <f t="shared" si="57"/>
        <v>3.1</v>
      </c>
      <c r="P1231">
        <f t="shared" si="58"/>
        <v>1</v>
      </c>
      <c r="Q1231">
        <f t="shared" si="59"/>
        <v>1</v>
      </c>
    </row>
    <row r="1232" spans="13:17" x14ac:dyDescent="0.25">
      <c r="M1232">
        <v>21497040</v>
      </c>
      <c r="N1232" s="91">
        <v>45015</v>
      </c>
      <c r="O1232" s="183">
        <f t="shared" si="57"/>
        <v>3.0666666666666669</v>
      </c>
      <c r="P1232">
        <f t="shared" si="58"/>
        <v>1</v>
      </c>
      <c r="Q1232">
        <f t="shared" si="59"/>
        <v>1</v>
      </c>
    </row>
    <row r="1233" spans="13:17" x14ac:dyDescent="0.25">
      <c r="M1233">
        <v>38130143</v>
      </c>
      <c r="N1233" s="91">
        <v>45015</v>
      </c>
      <c r="O1233" s="183">
        <f t="shared" si="57"/>
        <v>3.0666666666666669</v>
      </c>
      <c r="P1233">
        <f t="shared" si="58"/>
        <v>1</v>
      </c>
      <c r="Q1233">
        <f t="shared" si="59"/>
        <v>1</v>
      </c>
    </row>
    <row r="1234" spans="13:17" x14ac:dyDescent="0.25">
      <c r="M1234">
        <v>57784694</v>
      </c>
      <c r="N1234" s="91">
        <v>45015</v>
      </c>
      <c r="O1234" s="183">
        <f t="shared" si="57"/>
        <v>3.0666666666666669</v>
      </c>
      <c r="P1234">
        <f t="shared" si="58"/>
        <v>1</v>
      </c>
      <c r="Q1234">
        <f t="shared" si="59"/>
        <v>1</v>
      </c>
    </row>
    <row r="1235" spans="13:17" x14ac:dyDescent="0.25">
      <c r="M1235">
        <v>9601982</v>
      </c>
      <c r="N1235" s="91">
        <v>45016</v>
      </c>
      <c r="O1235" s="183">
        <f t="shared" si="57"/>
        <v>3.0333333333333332</v>
      </c>
      <c r="P1235">
        <f t="shared" si="58"/>
        <v>1</v>
      </c>
      <c r="Q1235">
        <f t="shared" si="59"/>
        <v>1</v>
      </c>
    </row>
    <row r="1236" spans="13:17" x14ac:dyDescent="0.25">
      <c r="M1236">
        <v>43654948</v>
      </c>
      <c r="N1236" s="91">
        <v>45016</v>
      </c>
      <c r="O1236" s="183">
        <f t="shared" si="57"/>
        <v>3.0333333333333332</v>
      </c>
      <c r="P1236">
        <f t="shared" si="58"/>
        <v>1</v>
      </c>
      <c r="Q1236">
        <f t="shared" si="59"/>
        <v>1</v>
      </c>
    </row>
    <row r="1237" spans="13:17" x14ac:dyDescent="0.25">
      <c r="M1237">
        <v>38896700</v>
      </c>
      <c r="N1237" s="91">
        <v>45019</v>
      </c>
      <c r="O1237" s="183">
        <f t="shared" si="57"/>
        <v>2.9333333333333331</v>
      </c>
      <c r="P1237">
        <f t="shared" si="58"/>
        <v>0</v>
      </c>
      <c r="Q1237">
        <f t="shared" si="59"/>
        <v>1</v>
      </c>
    </row>
    <row r="1238" spans="13:17" x14ac:dyDescent="0.25">
      <c r="M1238">
        <v>54798545</v>
      </c>
      <c r="N1238" s="91">
        <v>45019</v>
      </c>
      <c r="O1238" s="183">
        <f t="shared" si="57"/>
        <v>2.9333333333333331</v>
      </c>
      <c r="P1238">
        <f t="shared" si="58"/>
        <v>0</v>
      </c>
      <c r="Q1238">
        <f t="shared" si="59"/>
        <v>1</v>
      </c>
    </row>
    <row r="1239" spans="13:17" x14ac:dyDescent="0.25">
      <c r="M1239">
        <v>48371519</v>
      </c>
      <c r="N1239" s="91">
        <v>45019</v>
      </c>
      <c r="O1239" s="183">
        <f t="shared" si="57"/>
        <v>2.9333333333333331</v>
      </c>
      <c r="P1239">
        <f t="shared" si="58"/>
        <v>0</v>
      </c>
      <c r="Q1239">
        <f t="shared" si="59"/>
        <v>1</v>
      </c>
    </row>
    <row r="1240" spans="13:17" x14ac:dyDescent="0.25">
      <c r="M1240">
        <v>77660982</v>
      </c>
      <c r="N1240" s="91">
        <v>45019</v>
      </c>
      <c r="O1240" s="183">
        <f t="shared" si="57"/>
        <v>2.9333333333333331</v>
      </c>
      <c r="P1240">
        <f t="shared" si="58"/>
        <v>0</v>
      </c>
      <c r="Q1240">
        <f t="shared" si="59"/>
        <v>1</v>
      </c>
    </row>
    <row r="1241" spans="13:17" x14ac:dyDescent="0.25">
      <c r="M1241">
        <v>1955400</v>
      </c>
      <c r="N1241" s="91">
        <v>45019</v>
      </c>
      <c r="O1241" s="183">
        <f t="shared" si="57"/>
        <v>2.9333333333333331</v>
      </c>
      <c r="P1241">
        <f t="shared" si="58"/>
        <v>0</v>
      </c>
      <c r="Q1241">
        <f t="shared" si="59"/>
        <v>1</v>
      </c>
    </row>
    <row r="1242" spans="13:17" x14ac:dyDescent="0.25">
      <c r="M1242">
        <v>77093835</v>
      </c>
      <c r="N1242" s="91">
        <v>45019</v>
      </c>
      <c r="O1242" s="183">
        <f t="shared" si="57"/>
        <v>2.9333333333333331</v>
      </c>
      <c r="P1242">
        <f t="shared" si="58"/>
        <v>0</v>
      </c>
      <c r="Q1242">
        <f t="shared" si="59"/>
        <v>1</v>
      </c>
    </row>
    <row r="1243" spans="13:17" x14ac:dyDescent="0.25">
      <c r="M1243">
        <v>25273475</v>
      </c>
      <c r="N1243" s="91">
        <v>45019</v>
      </c>
      <c r="O1243" s="183">
        <f t="shared" si="57"/>
        <v>2.9333333333333331</v>
      </c>
      <c r="P1243">
        <f t="shared" si="58"/>
        <v>0</v>
      </c>
      <c r="Q1243">
        <f t="shared" si="59"/>
        <v>1</v>
      </c>
    </row>
    <row r="1244" spans="13:17" x14ac:dyDescent="0.25">
      <c r="M1244">
        <v>42341864</v>
      </c>
      <c r="N1244" s="91">
        <v>45019</v>
      </c>
      <c r="O1244" s="183">
        <f t="shared" si="57"/>
        <v>2.9333333333333331</v>
      </c>
      <c r="P1244">
        <f t="shared" si="58"/>
        <v>0</v>
      </c>
      <c r="Q1244">
        <f t="shared" si="59"/>
        <v>1</v>
      </c>
    </row>
    <row r="1245" spans="13:17" x14ac:dyDescent="0.25">
      <c r="M1245">
        <v>26847501</v>
      </c>
      <c r="N1245" s="91">
        <v>45019</v>
      </c>
      <c r="O1245" s="183">
        <f t="shared" si="57"/>
        <v>2.9333333333333331</v>
      </c>
      <c r="P1245">
        <f t="shared" si="58"/>
        <v>0</v>
      </c>
      <c r="Q1245">
        <f t="shared" si="59"/>
        <v>1</v>
      </c>
    </row>
    <row r="1246" spans="13:17" x14ac:dyDescent="0.25">
      <c r="M1246">
        <v>72641815</v>
      </c>
      <c r="N1246" s="91">
        <v>45019</v>
      </c>
      <c r="O1246" s="183">
        <f t="shared" si="57"/>
        <v>2.9333333333333331</v>
      </c>
      <c r="P1246">
        <f t="shared" si="58"/>
        <v>0</v>
      </c>
      <c r="Q1246">
        <f t="shared" si="59"/>
        <v>1</v>
      </c>
    </row>
    <row r="1247" spans="13:17" x14ac:dyDescent="0.25">
      <c r="M1247">
        <v>67112073</v>
      </c>
      <c r="N1247" s="91">
        <v>45019</v>
      </c>
      <c r="O1247" s="183">
        <f t="shared" si="57"/>
        <v>2.9333333333333331</v>
      </c>
      <c r="P1247">
        <f t="shared" si="58"/>
        <v>0</v>
      </c>
      <c r="Q1247">
        <f t="shared" si="59"/>
        <v>1</v>
      </c>
    </row>
    <row r="1248" spans="13:17" x14ac:dyDescent="0.25">
      <c r="M1248">
        <v>43022094</v>
      </c>
      <c r="N1248" s="91">
        <v>45019</v>
      </c>
      <c r="O1248" s="184">
        <f t="shared" si="57"/>
        <v>2.9333333333333331</v>
      </c>
      <c r="P1248">
        <f t="shared" si="58"/>
        <v>0</v>
      </c>
      <c r="Q1248">
        <f t="shared" si="59"/>
        <v>1</v>
      </c>
    </row>
    <row r="1249" spans="13:17" x14ac:dyDescent="0.25">
      <c r="M1249">
        <v>23373052</v>
      </c>
      <c r="N1249" s="91">
        <v>45020</v>
      </c>
      <c r="O1249" s="184">
        <f t="shared" si="57"/>
        <v>2.9</v>
      </c>
      <c r="P1249">
        <f t="shared" si="58"/>
        <v>0</v>
      </c>
      <c r="Q1249">
        <f t="shared" si="59"/>
        <v>1</v>
      </c>
    </row>
    <row r="1250" spans="13:17" x14ac:dyDescent="0.25">
      <c r="M1250">
        <v>77744797</v>
      </c>
      <c r="N1250" s="91">
        <v>45020</v>
      </c>
      <c r="O1250" s="183">
        <f t="shared" si="57"/>
        <v>2.9</v>
      </c>
      <c r="P1250">
        <f t="shared" si="58"/>
        <v>0</v>
      </c>
      <c r="Q1250">
        <f t="shared" si="59"/>
        <v>1</v>
      </c>
    </row>
    <row r="1251" spans="13:17" x14ac:dyDescent="0.25">
      <c r="M1251">
        <v>1949827</v>
      </c>
      <c r="N1251" s="91">
        <v>45020</v>
      </c>
      <c r="O1251" s="183">
        <f t="shared" si="57"/>
        <v>2.9</v>
      </c>
      <c r="P1251">
        <f t="shared" si="58"/>
        <v>0</v>
      </c>
      <c r="Q1251">
        <f t="shared" si="59"/>
        <v>1</v>
      </c>
    </row>
    <row r="1252" spans="13:17" x14ac:dyDescent="0.25">
      <c r="M1252">
        <v>58711320</v>
      </c>
      <c r="N1252" s="91">
        <v>45020</v>
      </c>
      <c r="O1252" s="183">
        <f t="shared" si="57"/>
        <v>2.9</v>
      </c>
      <c r="P1252">
        <f t="shared" si="58"/>
        <v>0</v>
      </c>
      <c r="Q1252">
        <f t="shared" si="59"/>
        <v>1</v>
      </c>
    </row>
    <row r="1253" spans="13:17" x14ac:dyDescent="0.25">
      <c r="M1253">
        <v>77796960</v>
      </c>
      <c r="N1253" s="91">
        <v>45026</v>
      </c>
      <c r="O1253" s="183">
        <f t="shared" si="57"/>
        <v>2.7</v>
      </c>
      <c r="P1253">
        <f t="shared" si="58"/>
        <v>0</v>
      </c>
      <c r="Q1253">
        <f t="shared" si="59"/>
        <v>1</v>
      </c>
    </row>
    <row r="1254" spans="13:17" x14ac:dyDescent="0.25">
      <c r="M1254">
        <v>77832430</v>
      </c>
      <c r="N1254" s="91">
        <v>45027</v>
      </c>
      <c r="O1254" s="183">
        <f t="shared" si="57"/>
        <v>2.6666666666666665</v>
      </c>
      <c r="P1254">
        <f t="shared" si="58"/>
        <v>0</v>
      </c>
      <c r="Q1254">
        <f t="shared" si="59"/>
        <v>1</v>
      </c>
    </row>
    <row r="1255" spans="13:17" x14ac:dyDescent="0.25">
      <c r="M1255">
        <v>77832425</v>
      </c>
      <c r="N1255" s="91">
        <v>45027</v>
      </c>
      <c r="O1255" s="183">
        <f t="shared" si="57"/>
        <v>2.6666666666666665</v>
      </c>
      <c r="P1255">
        <f t="shared" si="58"/>
        <v>0</v>
      </c>
      <c r="Q1255">
        <f t="shared" si="59"/>
        <v>1</v>
      </c>
    </row>
    <row r="1256" spans="13:17" x14ac:dyDescent="0.25">
      <c r="M1256">
        <v>77864747</v>
      </c>
      <c r="N1256" s="91">
        <v>45028</v>
      </c>
      <c r="O1256" s="183">
        <f t="shared" si="57"/>
        <v>2.6333333333333333</v>
      </c>
      <c r="P1256">
        <f t="shared" si="58"/>
        <v>0</v>
      </c>
      <c r="Q1256">
        <f t="shared" si="59"/>
        <v>1</v>
      </c>
    </row>
    <row r="1257" spans="13:17" x14ac:dyDescent="0.25">
      <c r="M1257">
        <v>77864732</v>
      </c>
      <c r="N1257" s="91">
        <v>45028</v>
      </c>
      <c r="O1257" s="183">
        <f t="shared" si="57"/>
        <v>2.6333333333333333</v>
      </c>
      <c r="P1257">
        <f t="shared" si="58"/>
        <v>0</v>
      </c>
      <c r="Q1257">
        <f t="shared" si="59"/>
        <v>1</v>
      </c>
    </row>
    <row r="1258" spans="13:17" x14ac:dyDescent="0.25">
      <c r="M1258">
        <v>77933612</v>
      </c>
      <c r="N1258" s="91">
        <v>45029</v>
      </c>
      <c r="O1258" s="183">
        <f t="shared" si="57"/>
        <v>2.6</v>
      </c>
      <c r="P1258">
        <f t="shared" si="58"/>
        <v>0</v>
      </c>
      <c r="Q1258">
        <f t="shared" si="59"/>
        <v>1</v>
      </c>
    </row>
    <row r="1259" spans="13:17" x14ac:dyDescent="0.25">
      <c r="M1259">
        <v>77933619</v>
      </c>
      <c r="N1259" s="91">
        <v>45030</v>
      </c>
      <c r="O1259" s="183">
        <f t="shared" si="57"/>
        <v>2.5666666666666669</v>
      </c>
      <c r="P1259">
        <f t="shared" si="58"/>
        <v>0</v>
      </c>
      <c r="Q1259">
        <f t="shared" si="59"/>
        <v>1</v>
      </c>
    </row>
    <row r="1260" spans="13:17" x14ac:dyDescent="0.25">
      <c r="M1260">
        <v>77896720</v>
      </c>
      <c r="N1260" s="91">
        <v>45030</v>
      </c>
      <c r="O1260" s="183">
        <f t="shared" si="57"/>
        <v>2.5666666666666669</v>
      </c>
      <c r="P1260">
        <f t="shared" si="58"/>
        <v>0</v>
      </c>
      <c r="Q1260">
        <f t="shared" si="59"/>
        <v>1</v>
      </c>
    </row>
    <row r="1261" spans="13:17" x14ac:dyDescent="0.25">
      <c r="M1261">
        <v>77971750</v>
      </c>
      <c r="N1261" s="91">
        <v>45030</v>
      </c>
      <c r="O1261" s="183">
        <f t="shared" si="57"/>
        <v>2.5666666666666669</v>
      </c>
      <c r="P1261">
        <f t="shared" si="58"/>
        <v>0</v>
      </c>
      <c r="Q1261">
        <f t="shared" si="59"/>
        <v>1</v>
      </c>
    </row>
    <row r="1262" spans="13:17" x14ac:dyDescent="0.25">
      <c r="M1262">
        <v>77933610</v>
      </c>
      <c r="N1262" s="91">
        <v>45030</v>
      </c>
      <c r="O1262" s="183">
        <f t="shared" si="57"/>
        <v>2.5666666666666669</v>
      </c>
      <c r="P1262">
        <f t="shared" si="58"/>
        <v>0</v>
      </c>
      <c r="Q1262">
        <f t="shared" si="59"/>
        <v>1</v>
      </c>
    </row>
    <row r="1263" spans="13:17" x14ac:dyDescent="0.25">
      <c r="M1263">
        <v>77971752</v>
      </c>
      <c r="N1263" s="91">
        <v>45030</v>
      </c>
      <c r="O1263" s="183">
        <f t="shared" si="57"/>
        <v>2.5666666666666669</v>
      </c>
      <c r="P1263">
        <f t="shared" si="58"/>
        <v>0</v>
      </c>
      <c r="Q1263">
        <f t="shared" si="59"/>
        <v>1</v>
      </c>
    </row>
    <row r="1264" spans="13:17" x14ac:dyDescent="0.25">
      <c r="M1264">
        <v>77971763</v>
      </c>
      <c r="N1264" s="91">
        <v>45030</v>
      </c>
      <c r="O1264" s="183">
        <f t="shared" si="57"/>
        <v>2.5666666666666669</v>
      </c>
      <c r="P1264">
        <f t="shared" si="58"/>
        <v>0</v>
      </c>
      <c r="Q1264">
        <f t="shared" si="59"/>
        <v>1</v>
      </c>
    </row>
    <row r="1265" spans="13:17" x14ac:dyDescent="0.25">
      <c r="M1265">
        <v>77971777</v>
      </c>
      <c r="N1265" s="91">
        <v>45030</v>
      </c>
      <c r="O1265" s="183">
        <f t="shared" si="57"/>
        <v>2.5666666666666669</v>
      </c>
      <c r="P1265">
        <f t="shared" si="58"/>
        <v>0</v>
      </c>
      <c r="Q1265">
        <f t="shared" si="59"/>
        <v>1</v>
      </c>
    </row>
    <row r="1266" spans="13:17" x14ac:dyDescent="0.25">
      <c r="M1266">
        <v>77933617</v>
      </c>
      <c r="N1266" s="91">
        <v>45030</v>
      </c>
      <c r="O1266" s="183">
        <f t="shared" si="57"/>
        <v>2.5666666666666669</v>
      </c>
      <c r="P1266">
        <f t="shared" si="58"/>
        <v>0</v>
      </c>
      <c r="Q1266">
        <f t="shared" si="59"/>
        <v>1</v>
      </c>
    </row>
    <row r="1267" spans="13:17" x14ac:dyDescent="0.25">
      <c r="M1267">
        <v>29638347</v>
      </c>
      <c r="N1267" s="91">
        <v>45033</v>
      </c>
      <c r="O1267" s="183">
        <f t="shared" si="57"/>
        <v>2.4666666666666668</v>
      </c>
      <c r="P1267">
        <f t="shared" si="58"/>
        <v>0</v>
      </c>
      <c r="Q1267">
        <f t="shared" si="59"/>
        <v>1</v>
      </c>
    </row>
    <row r="1268" spans="13:17" x14ac:dyDescent="0.25">
      <c r="M1268">
        <v>77971753</v>
      </c>
      <c r="N1268" s="91">
        <v>45033</v>
      </c>
      <c r="O1268" s="183">
        <f t="shared" si="57"/>
        <v>2.4666666666666668</v>
      </c>
      <c r="P1268">
        <f t="shared" si="58"/>
        <v>0</v>
      </c>
      <c r="Q1268">
        <f t="shared" si="59"/>
        <v>1</v>
      </c>
    </row>
    <row r="1269" spans="13:17" x14ac:dyDescent="0.25">
      <c r="M1269">
        <v>45729618</v>
      </c>
      <c r="N1269" s="91">
        <v>45033</v>
      </c>
      <c r="O1269" s="183">
        <f t="shared" si="57"/>
        <v>2.4666666666666668</v>
      </c>
      <c r="P1269">
        <f t="shared" si="58"/>
        <v>0</v>
      </c>
      <c r="Q1269">
        <f t="shared" si="59"/>
        <v>1</v>
      </c>
    </row>
    <row r="1270" spans="13:17" x14ac:dyDescent="0.25">
      <c r="M1270">
        <v>77769948</v>
      </c>
      <c r="N1270" s="91">
        <v>45033</v>
      </c>
      <c r="O1270" s="183">
        <f t="shared" si="57"/>
        <v>2.4666666666666668</v>
      </c>
      <c r="P1270">
        <f t="shared" si="58"/>
        <v>0</v>
      </c>
      <c r="Q1270">
        <f t="shared" si="59"/>
        <v>1</v>
      </c>
    </row>
    <row r="1271" spans="13:17" x14ac:dyDescent="0.25">
      <c r="M1271">
        <v>77971760</v>
      </c>
      <c r="N1271" s="91">
        <v>45033</v>
      </c>
      <c r="O1271" s="183">
        <f t="shared" si="57"/>
        <v>2.4666666666666668</v>
      </c>
      <c r="P1271">
        <f t="shared" si="58"/>
        <v>0</v>
      </c>
      <c r="Q1271">
        <f t="shared" si="59"/>
        <v>1</v>
      </c>
    </row>
    <row r="1272" spans="13:17" x14ac:dyDescent="0.25">
      <c r="M1272">
        <v>55218133</v>
      </c>
      <c r="N1272" s="91">
        <v>45033</v>
      </c>
      <c r="O1272" s="183">
        <f t="shared" si="57"/>
        <v>2.4666666666666668</v>
      </c>
      <c r="P1272">
        <f t="shared" si="58"/>
        <v>0</v>
      </c>
      <c r="Q1272">
        <f t="shared" si="59"/>
        <v>1</v>
      </c>
    </row>
    <row r="1273" spans="13:17" x14ac:dyDescent="0.25">
      <c r="M1273">
        <v>77971755</v>
      </c>
      <c r="N1273" s="91">
        <v>45033</v>
      </c>
      <c r="O1273" s="183">
        <f t="shared" si="57"/>
        <v>2.4666666666666668</v>
      </c>
      <c r="P1273">
        <f t="shared" si="58"/>
        <v>0</v>
      </c>
      <c r="Q1273">
        <f t="shared" si="59"/>
        <v>1</v>
      </c>
    </row>
    <row r="1274" spans="13:17" x14ac:dyDescent="0.25">
      <c r="M1274">
        <v>36419686</v>
      </c>
      <c r="N1274" s="91">
        <v>45033</v>
      </c>
      <c r="O1274" s="183">
        <f t="shared" si="57"/>
        <v>2.4666666666666668</v>
      </c>
      <c r="P1274">
        <f t="shared" si="58"/>
        <v>0</v>
      </c>
      <c r="Q1274">
        <f t="shared" si="59"/>
        <v>1</v>
      </c>
    </row>
    <row r="1275" spans="13:17" x14ac:dyDescent="0.25">
      <c r="M1275">
        <v>16656026</v>
      </c>
      <c r="N1275" s="91">
        <v>45033</v>
      </c>
      <c r="O1275" s="183">
        <f t="shared" si="57"/>
        <v>2.4666666666666668</v>
      </c>
      <c r="P1275">
        <f t="shared" si="58"/>
        <v>0</v>
      </c>
      <c r="Q1275">
        <f t="shared" si="59"/>
        <v>1</v>
      </c>
    </row>
    <row r="1276" spans="13:17" x14ac:dyDescent="0.25">
      <c r="M1276">
        <v>77557163</v>
      </c>
      <c r="N1276" s="91">
        <v>45034</v>
      </c>
      <c r="O1276" s="183">
        <f t="shared" si="57"/>
        <v>2.4333333333333331</v>
      </c>
      <c r="P1276">
        <f t="shared" si="58"/>
        <v>0</v>
      </c>
      <c r="Q1276">
        <f t="shared" si="59"/>
        <v>1</v>
      </c>
    </row>
    <row r="1277" spans="13:17" x14ac:dyDescent="0.25">
      <c r="M1277">
        <v>77557148</v>
      </c>
      <c r="N1277" s="91">
        <v>45034</v>
      </c>
      <c r="O1277" s="183">
        <f t="shared" si="57"/>
        <v>2.4333333333333331</v>
      </c>
      <c r="P1277">
        <f t="shared" si="58"/>
        <v>0</v>
      </c>
      <c r="Q1277">
        <f t="shared" si="59"/>
        <v>1</v>
      </c>
    </row>
    <row r="1278" spans="13:17" x14ac:dyDescent="0.25">
      <c r="M1278">
        <v>78044406</v>
      </c>
      <c r="N1278" s="91">
        <v>45034</v>
      </c>
      <c r="O1278" s="183">
        <f t="shared" si="57"/>
        <v>2.4333333333333331</v>
      </c>
      <c r="P1278">
        <f t="shared" si="58"/>
        <v>0</v>
      </c>
      <c r="Q1278">
        <f t="shared" si="59"/>
        <v>1</v>
      </c>
    </row>
    <row r="1279" spans="13:17" x14ac:dyDescent="0.25">
      <c r="M1279">
        <v>13707739</v>
      </c>
      <c r="N1279" s="91">
        <v>45034</v>
      </c>
      <c r="O1279" s="183">
        <f t="shared" si="57"/>
        <v>2.4333333333333331</v>
      </c>
      <c r="P1279">
        <f t="shared" si="58"/>
        <v>0</v>
      </c>
      <c r="Q1279">
        <f t="shared" si="59"/>
        <v>1</v>
      </c>
    </row>
    <row r="1280" spans="13:17" x14ac:dyDescent="0.25">
      <c r="M1280">
        <v>72802240</v>
      </c>
      <c r="N1280" s="91">
        <v>45034</v>
      </c>
      <c r="O1280" s="183">
        <f t="shared" si="57"/>
        <v>2.4333333333333331</v>
      </c>
      <c r="P1280">
        <f t="shared" si="58"/>
        <v>0</v>
      </c>
      <c r="Q1280">
        <f t="shared" si="59"/>
        <v>1</v>
      </c>
    </row>
    <row r="1281" spans="13:17" x14ac:dyDescent="0.25">
      <c r="M1281">
        <v>78044404</v>
      </c>
      <c r="N1281" s="91">
        <v>45034</v>
      </c>
      <c r="O1281" s="183">
        <f t="shared" si="57"/>
        <v>2.4333333333333331</v>
      </c>
      <c r="P1281">
        <f t="shared" si="58"/>
        <v>0</v>
      </c>
      <c r="Q1281">
        <f t="shared" si="59"/>
        <v>1</v>
      </c>
    </row>
    <row r="1282" spans="13:17" x14ac:dyDescent="0.25">
      <c r="M1282">
        <v>78079359</v>
      </c>
      <c r="N1282" s="91">
        <v>45035</v>
      </c>
      <c r="O1282" s="183">
        <f t="shared" si="57"/>
        <v>2.4</v>
      </c>
      <c r="P1282">
        <f t="shared" si="58"/>
        <v>0</v>
      </c>
      <c r="Q1282">
        <f t="shared" si="59"/>
        <v>1</v>
      </c>
    </row>
    <row r="1283" spans="13:17" x14ac:dyDescent="0.25">
      <c r="M1283">
        <v>78079370</v>
      </c>
      <c r="N1283" s="91">
        <v>45035</v>
      </c>
      <c r="O1283" s="183">
        <f t="shared" si="57"/>
        <v>2.4</v>
      </c>
      <c r="P1283">
        <f t="shared" si="58"/>
        <v>0</v>
      </c>
      <c r="Q1283">
        <f t="shared" si="59"/>
        <v>1</v>
      </c>
    </row>
    <row r="1284" spans="13:17" x14ac:dyDescent="0.25">
      <c r="M1284">
        <v>74639727</v>
      </c>
      <c r="N1284" s="91">
        <v>45035</v>
      </c>
      <c r="O1284" s="183">
        <f t="shared" ref="O1284:O1347" si="60">($O$1-N1284)/30</f>
        <v>2.4</v>
      </c>
      <c r="P1284">
        <f t="shared" ref="P1284:P1347" si="61">IF(O1284&gt;=$P$1,1,0)</f>
        <v>0</v>
      </c>
      <c r="Q1284">
        <f t="shared" ref="Q1284:Q1347" si="62">IF(N1284&lt;=$Q$1, 1,0)</f>
        <v>1</v>
      </c>
    </row>
    <row r="1285" spans="13:17" x14ac:dyDescent="0.25">
      <c r="M1285">
        <v>78044409</v>
      </c>
      <c r="N1285" s="91">
        <v>45035</v>
      </c>
      <c r="O1285" s="183">
        <f t="shared" si="60"/>
        <v>2.4</v>
      </c>
      <c r="P1285">
        <f t="shared" si="61"/>
        <v>0</v>
      </c>
      <c r="Q1285">
        <f t="shared" si="62"/>
        <v>1</v>
      </c>
    </row>
    <row r="1286" spans="13:17" x14ac:dyDescent="0.25">
      <c r="M1286">
        <v>20721613</v>
      </c>
      <c r="N1286" s="91">
        <v>45035</v>
      </c>
      <c r="O1286" s="183">
        <f t="shared" si="60"/>
        <v>2.4</v>
      </c>
      <c r="P1286">
        <f t="shared" si="61"/>
        <v>0</v>
      </c>
      <c r="Q1286">
        <f t="shared" si="62"/>
        <v>1</v>
      </c>
    </row>
    <row r="1287" spans="13:17" x14ac:dyDescent="0.25">
      <c r="M1287">
        <v>78079364</v>
      </c>
      <c r="N1287" s="91">
        <v>45035</v>
      </c>
      <c r="O1287" s="183">
        <f t="shared" si="60"/>
        <v>2.4</v>
      </c>
      <c r="P1287">
        <f t="shared" si="61"/>
        <v>0</v>
      </c>
      <c r="Q1287">
        <f t="shared" si="62"/>
        <v>1</v>
      </c>
    </row>
    <row r="1288" spans="13:17" x14ac:dyDescent="0.25">
      <c r="M1288">
        <v>76132065</v>
      </c>
      <c r="N1288" s="91">
        <v>45036</v>
      </c>
      <c r="O1288" s="183">
        <f t="shared" si="60"/>
        <v>2.3666666666666667</v>
      </c>
      <c r="P1288">
        <f t="shared" si="61"/>
        <v>0</v>
      </c>
      <c r="Q1288">
        <f t="shared" si="62"/>
        <v>1</v>
      </c>
    </row>
    <row r="1289" spans="13:17" x14ac:dyDescent="0.25">
      <c r="M1289">
        <v>78119670</v>
      </c>
      <c r="N1289" s="91">
        <v>45036</v>
      </c>
      <c r="O1289" s="183">
        <f t="shared" si="60"/>
        <v>2.3666666666666667</v>
      </c>
      <c r="P1289">
        <f t="shared" si="61"/>
        <v>0</v>
      </c>
      <c r="Q1289">
        <f t="shared" si="62"/>
        <v>1</v>
      </c>
    </row>
    <row r="1290" spans="13:17" x14ac:dyDescent="0.25">
      <c r="M1290">
        <v>78119669</v>
      </c>
      <c r="N1290" s="91">
        <v>45036</v>
      </c>
      <c r="O1290" s="183">
        <f t="shared" si="60"/>
        <v>2.3666666666666667</v>
      </c>
      <c r="P1290">
        <f t="shared" si="61"/>
        <v>0</v>
      </c>
      <c r="Q1290">
        <f t="shared" si="62"/>
        <v>1</v>
      </c>
    </row>
    <row r="1291" spans="13:17" x14ac:dyDescent="0.25">
      <c r="M1291">
        <v>78079354</v>
      </c>
      <c r="N1291" s="91">
        <v>45036</v>
      </c>
      <c r="O1291" s="183">
        <f t="shared" si="60"/>
        <v>2.3666666666666667</v>
      </c>
      <c r="P1291">
        <f t="shared" si="61"/>
        <v>0</v>
      </c>
      <c r="Q1291">
        <f t="shared" si="62"/>
        <v>1</v>
      </c>
    </row>
    <row r="1292" spans="13:17" x14ac:dyDescent="0.25">
      <c r="M1292">
        <v>78119649</v>
      </c>
      <c r="N1292" s="91">
        <v>45037</v>
      </c>
      <c r="O1292" s="183">
        <f t="shared" si="60"/>
        <v>2.3333333333333335</v>
      </c>
      <c r="P1292">
        <f t="shared" si="61"/>
        <v>0</v>
      </c>
      <c r="Q1292">
        <f t="shared" si="62"/>
        <v>1</v>
      </c>
    </row>
    <row r="1293" spans="13:17" x14ac:dyDescent="0.25">
      <c r="M1293">
        <v>78161192</v>
      </c>
      <c r="N1293" s="91">
        <v>45037</v>
      </c>
      <c r="O1293" s="183">
        <f t="shared" si="60"/>
        <v>2.3333333333333335</v>
      </c>
      <c r="P1293">
        <f t="shared" si="61"/>
        <v>0</v>
      </c>
      <c r="Q1293">
        <f t="shared" si="62"/>
        <v>1</v>
      </c>
    </row>
    <row r="1294" spans="13:17" x14ac:dyDescent="0.25">
      <c r="M1294">
        <v>78119663</v>
      </c>
      <c r="N1294" s="91">
        <v>45037</v>
      </c>
      <c r="O1294" s="183">
        <f t="shared" si="60"/>
        <v>2.3333333333333335</v>
      </c>
      <c r="P1294">
        <f t="shared" si="61"/>
        <v>0</v>
      </c>
      <c r="Q1294">
        <f t="shared" si="62"/>
        <v>1</v>
      </c>
    </row>
    <row r="1295" spans="13:17" x14ac:dyDescent="0.25">
      <c r="M1295">
        <v>8920197</v>
      </c>
      <c r="N1295" s="91">
        <v>45037</v>
      </c>
      <c r="O1295" s="183">
        <f t="shared" si="60"/>
        <v>2.3333333333333335</v>
      </c>
      <c r="P1295">
        <f t="shared" si="61"/>
        <v>0</v>
      </c>
      <c r="Q1295">
        <f t="shared" si="62"/>
        <v>1</v>
      </c>
    </row>
    <row r="1296" spans="13:17" x14ac:dyDescent="0.25">
      <c r="M1296">
        <v>78119651</v>
      </c>
      <c r="N1296" s="91">
        <v>45037</v>
      </c>
      <c r="O1296" s="183">
        <f t="shared" si="60"/>
        <v>2.3333333333333335</v>
      </c>
      <c r="P1296">
        <f t="shared" si="61"/>
        <v>0</v>
      </c>
      <c r="Q1296">
        <f t="shared" si="62"/>
        <v>1</v>
      </c>
    </row>
    <row r="1297" spans="13:17" x14ac:dyDescent="0.25">
      <c r="M1297">
        <v>78204342</v>
      </c>
      <c r="N1297" s="91">
        <v>45040</v>
      </c>
      <c r="O1297" s="183">
        <f t="shared" si="60"/>
        <v>2.2333333333333334</v>
      </c>
      <c r="P1297">
        <f t="shared" si="61"/>
        <v>0</v>
      </c>
      <c r="Q1297">
        <f t="shared" si="62"/>
        <v>1</v>
      </c>
    </row>
    <row r="1298" spans="13:17" x14ac:dyDescent="0.25">
      <c r="M1298">
        <v>23765780</v>
      </c>
      <c r="N1298" s="91">
        <v>45040</v>
      </c>
      <c r="O1298" s="183">
        <f t="shared" si="60"/>
        <v>2.2333333333333334</v>
      </c>
      <c r="P1298">
        <f t="shared" si="61"/>
        <v>0</v>
      </c>
      <c r="Q1298">
        <f t="shared" si="62"/>
        <v>1</v>
      </c>
    </row>
    <row r="1299" spans="13:17" x14ac:dyDescent="0.25">
      <c r="M1299">
        <v>78204351</v>
      </c>
      <c r="N1299" s="91">
        <v>45040</v>
      </c>
      <c r="O1299" s="183">
        <f t="shared" si="60"/>
        <v>2.2333333333333334</v>
      </c>
      <c r="P1299">
        <f t="shared" si="61"/>
        <v>0</v>
      </c>
      <c r="Q1299">
        <f t="shared" si="62"/>
        <v>1</v>
      </c>
    </row>
    <row r="1300" spans="13:17" x14ac:dyDescent="0.25">
      <c r="M1300">
        <v>78204345</v>
      </c>
      <c r="N1300" s="91">
        <v>45040</v>
      </c>
      <c r="O1300" s="183">
        <f t="shared" si="60"/>
        <v>2.2333333333333334</v>
      </c>
      <c r="P1300">
        <f t="shared" si="61"/>
        <v>0</v>
      </c>
      <c r="Q1300">
        <f t="shared" si="62"/>
        <v>1</v>
      </c>
    </row>
    <row r="1301" spans="13:17" x14ac:dyDescent="0.25">
      <c r="M1301">
        <v>78204343</v>
      </c>
      <c r="N1301" s="91">
        <v>45040</v>
      </c>
      <c r="O1301" s="183">
        <f t="shared" si="60"/>
        <v>2.2333333333333334</v>
      </c>
      <c r="P1301">
        <f t="shared" si="61"/>
        <v>0</v>
      </c>
      <c r="Q1301">
        <f t="shared" si="62"/>
        <v>1</v>
      </c>
    </row>
    <row r="1302" spans="13:17" x14ac:dyDescent="0.25">
      <c r="M1302">
        <v>78204370</v>
      </c>
      <c r="N1302" s="91">
        <v>45040</v>
      </c>
      <c r="O1302" s="183">
        <f t="shared" si="60"/>
        <v>2.2333333333333334</v>
      </c>
      <c r="P1302">
        <f t="shared" si="61"/>
        <v>0</v>
      </c>
      <c r="Q1302">
        <f t="shared" si="62"/>
        <v>1</v>
      </c>
    </row>
    <row r="1303" spans="13:17" x14ac:dyDescent="0.25">
      <c r="M1303">
        <v>78204371</v>
      </c>
      <c r="N1303" s="91">
        <v>45040</v>
      </c>
      <c r="O1303" s="183">
        <f t="shared" si="60"/>
        <v>2.2333333333333334</v>
      </c>
      <c r="P1303">
        <f t="shared" si="61"/>
        <v>0</v>
      </c>
      <c r="Q1303">
        <f t="shared" si="62"/>
        <v>1</v>
      </c>
    </row>
    <row r="1304" spans="13:17" x14ac:dyDescent="0.25">
      <c r="M1304">
        <v>32179476</v>
      </c>
      <c r="N1304" s="91">
        <v>45041</v>
      </c>
      <c r="O1304" s="183">
        <f t="shared" si="60"/>
        <v>2.2000000000000002</v>
      </c>
      <c r="P1304">
        <f t="shared" si="61"/>
        <v>0</v>
      </c>
      <c r="Q1304">
        <f t="shared" si="62"/>
        <v>1</v>
      </c>
    </row>
    <row r="1305" spans="13:17" x14ac:dyDescent="0.25">
      <c r="M1305">
        <v>78242864</v>
      </c>
      <c r="N1305" s="91">
        <v>45041</v>
      </c>
      <c r="O1305" s="183">
        <f t="shared" si="60"/>
        <v>2.2000000000000002</v>
      </c>
      <c r="P1305">
        <f t="shared" si="61"/>
        <v>0</v>
      </c>
      <c r="Q1305">
        <f t="shared" si="62"/>
        <v>1</v>
      </c>
    </row>
    <row r="1306" spans="13:17" x14ac:dyDescent="0.25">
      <c r="M1306">
        <v>78242867</v>
      </c>
      <c r="N1306" s="91">
        <v>45041</v>
      </c>
      <c r="O1306" s="183">
        <f t="shared" si="60"/>
        <v>2.2000000000000002</v>
      </c>
      <c r="P1306">
        <f t="shared" si="61"/>
        <v>0</v>
      </c>
      <c r="Q1306">
        <f t="shared" si="62"/>
        <v>1</v>
      </c>
    </row>
    <row r="1307" spans="13:17" x14ac:dyDescent="0.25">
      <c r="M1307">
        <v>78284676</v>
      </c>
      <c r="N1307" s="91">
        <v>45041</v>
      </c>
      <c r="O1307" s="183">
        <f t="shared" si="60"/>
        <v>2.2000000000000002</v>
      </c>
      <c r="P1307">
        <f t="shared" si="61"/>
        <v>0</v>
      </c>
      <c r="Q1307">
        <f t="shared" si="62"/>
        <v>1</v>
      </c>
    </row>
    <row r="1308" spans="13:17" x14ac:dyDescent="0.25">
      <c r="M1308">
        <v>78284766</v>
      </c>
      <c r="N1308" s="91">
        <v>45042</v>
      </c>
      <c r="O1308" s="183">
        <f t="shared" si="60"/>
        <v>2.1666666666666665</v>
      </c>
      <c r="P1308">
        <f t="shared" si="61"/>
        <v>0</v>
      </c>
      <c r="Q1308">
        <f t="shared" si="62"/>
        <v>1</v>
      </c>
    </row>
    <row r="1309" spans="13:17" x14ac:dyDescent="0.25">
      <c r="M1309">
        <v>78284786</v>
      </c>
      <c r="N1309" s="91">
        <v>45042</v>
      </c>
      <c r="O1309" s="183">
        <f t="shared" si="60"/>
        <v>2.1666666666666665</v>
      </c>
      <c r="P1309">
        <f t="shared" si="61"/>
        <v>0</v>
      </c>
      <c r="Q1309">
        <f t="shared" si="62"/>
        <v>1</v>
      </c>
    </row>
    <row r="1310" spans="13:17" x14ac:dyDescent="0.25">
      <c r="M1310">
        <v>35431987</v>
      </c>
      <c r="N1310" s="91">
        <v>45042</v>
      </c>
      <c r="O1310" s="183">
        <f t="shared" si="60"/>
        <v>2.1666666666666665</v>
      </c>
      <c r="P1310">
        <f t="shared" si="61"/>
        <v>0</v>
      </c>
      <c r="Q1310">
        <f t="shared" si="62"/>
        <v>1</v>
      </c>
    </row>
    <row r="1311" spans="13:17" x14ac:dyDescent="0.25">
      <c r="M1311">
        <v>78333362</v>
      </c>
      <c r="N1311" s="91">
        <v>45042</v>
      </c>
      <c r="O1311" s="183">
        <f t="shared" si="60"/>
        <v>2.1666666666666665</v>
      </c>
      <c r="P1311">
        <f t="shared" si="61"/>
        <v>0</v>
      </c>
      <c r="Q1311">
        <f t="shared" si="62"/>
        <v>1</v>
      </c>
    </row>
    <row r="1312" spans="13:17" x14ac:dyDescent="0.25">
      <c r="M1312">
        <v>78284688</v>
      </c>
      <c r="N1312" s="91">
        <v>45042</v>
      </c>
      <c r="O1312" s="183">
        <f t="shared" si="60"/>
        <v>2.1666666666666665</v>
      </c>
      <c r="P1312">
        <f t="shared" si="61"/>
        <v>0</v>
      </c>
      <c r="Q1312">
        <f t="shared" si="62"/>
        <v>1</v>
      </c>
    </row>
    <row r="1313" spans="13:17" x14ac:dyDescent="0.25">
      <c r="M1313">
        <v>78284788</v>
      </c>
      <c r="N1313" s="91">
        <v>45042</v>
      </c>
      <c r="O1313" s="183">
        <f t="shared" si="60"/>
        <v>2.1666666666666665</v>
      </c>
      <c r="P1313">
        <f t="shared" si="61"/>
        <v>0</v>
      </c>
      <c r="Q1313">
        <f t="shared" si="62"/>
        <v>1</v>
      </c>
    </row>
    <row r="1314" spans="13:17" x14ac:dyDescent="0.25">
      <c r="M1314">
        <v>78284684</v>
      </c>
      <c r="N1314" s="91">
        <v>45042</v>
      </c>
      <c r="O1314" s="183">
        <f t="shared" si="60"/>
        <v>2.1666666666666665</v>
      </c>
      <c r="P1314">
        <f t="shared" si="61"/>
        <v>0</v>
      </c>
      <c r="Q1314">
        <f t="shared" si="62"/>
        <v>1</v>
      </c>
    </row>
    <row r="1315" spans="13:17" x14ac:dyDescent="0.25">
      <c r="M1315">
        <v>78284718</v>
      </c>
      <c r="N1315" s="91">
        <v>45042</v>
      </c>
      <c r="O1315" s="183">
        <f t="shared" si="60"/>
        <v>2.1666666666666665</v>
      </c>
      <c r="P1315">
        <f t="shared" si="61"/>
        <v>0</v>
      </c>
      <c r="Q1315">
        <f t="shared" si="62"/>
        <v>1</v>
      </c>
    </row>
    <row r="1316" spans="13:17" x14ac:dyDescent="0.25">
      <c r="M1316">
        <v>78284695</v>
      </c>
      <c r="N1316" s="91">
        <v>45042</v>
      </c>
      <c r="O1316" s="183">
        <f t="shared" si="60"/>
        <v>2.1666666666666665</v>
      </c>
      <c r="P1316">
        <f t="shared" si="61"/>
        <v>0</v>
      </c>
      <c r="Q1316">
        <f t="shared" si="62"/>
        <v>1</v>
      </c>
    </row>
    <row r="1317" spans="13:17" x14ac:dyDescent="0.25">
      <c r="M1317">
        <v>78284790</v>
      </c>
      <c r="N1317" s="91">
        <v>45042</v>
      </c>
      <c r="O1317" s="183">
        <f t="shared" si="60"/>
        <v>2.1666666666666665</v>
      </c>
      <c r="P1317">
        <f t="shared" si="61"/>
        <v>0</v>
      </c>
      <c r="Q1317">
        <f t="shared" si="62"/>
        <v>1</v>
      </c>
    </row>
    <row r="1318" spans="13:17" x14ac:dyDescent="0.25">
      <c r="M1318">
        <v>78284708</v>
      </c>
      <c r="N1318" s="91">
        <v>45042</v>
      </c>
      <c r="O1318" s="183">
        <f t="shared" si="60"/>
        <v>2.1666666666666665</v>
      </c>
      <c r="P1318">
        <f t="shared" si="61"/>
        <v>0</v>
      </c>
      <c r="Q1318">
        <f t="shared" si="62"/>
        <v>1</v>
      </c>
    </row>
    <row r="1319" spans="13:17" x14ac:dyDescent="0.25">
      <c r="M1319">
        <v>78284712</v>
      </c>
      <c r="N1319" s="91">
        <v>45042</v>
      </c>
      <c r="O1319" s="183">
        <f t="shared" si="60"/>
        <v>2.1666666666666665</v>
      </c>
      <c r="P1319">
        <f t="shared" si="61"/>
        <v>0</v>
      </c>
      <c r="Q1319">
        <f t="shared" si="62"/>
        <v>1</v>
      </c>
    </row>
    <row r="1320" spans="13:17" x14ac:dyDescent="0.25">
      <c r="M1320">
        <v>10777163</v>
      </c>
      <c r="N1320" s="91">
        <v>45043</v>
      </c>
      <c r="O1320" s="183">
        <f t="shared" si="60"/>
        <v>2.1333333333333333</v>
      </c>
      <c r="P1320">
        <f t="shared" si="61"/>
        <v>0</v>
      </c>
      <c r="Q1320">
        <f t="shared" si="62"/>
        <v>1</v>
      </c>
    </row>
    <row r="1321" spans="13:17" x14ac:dyDescent="0.25">
      <c r="M1321">
        <v>13575652</v>
      </c>
      <c r="N1321" s="91">
        <v>45043</v>
      </c>
      <c r="O1321" s="183">
        <f t="shared" si="60"/>
        <v>2.1333333333333333</v>
      </c>
      <c r="P1321">
        <f t="shared" si="61"/>
        <v>0</v>
      </c>
      <c r="Q1321">
        <f t="shared" si="62"/>
        <v>1</v>
      </c>
    </row>
    <row r="1322" spans="13:17" x14ac:dyDescent="0.25">
      <c r="M1322">
        <v>41450862</v>
      </c>
      <c r="N1322" s="91">
        <v>45043</v>
      </c>
      <c r="O1322" s="183">
        <f t="shared" si="60"/>
        <v>2.1333333333333333</v>
      </c>
      <c r="P1322">
        <f t="shared" si="61"/>
        <v>0</v>
      </c>
      <c r="Q1322">
        <f t="shared" si="62"/>
        <v>1</v>
      </c>
    </row>
    <row r="1323" spans="13:17" x14ac:dyDescent="0.25">
      <c r="M1323">
        <v>47782207</v>
      </c>
      <c r="N1323" s="91">
        <v>45043</v>
      </c>
      <c r="O1323" s="183">
        <f t="shared" si="60"/>
        <v>2.1333333333333333</v>
      </c>
      <c r="P1323">
        <f t="shared" si="61"/>
        <v>0</v>
      </c>
      <c r="Q1323">
        <f t="shared" si="62"/>
        <v>1</v>
      </c>
    </row>
    <row r="1324" spans="13:17" x14ac:dyDescent="0.25">
      <c r="M1324">
        <v>74358366</v>
      </c>
      <c r="N1324" s="91">
        <v>45044</v>
      </c>
      <c r="O1324" s="183">
        <f t="shared" si="60"/>
        <v>2.1</v>
      </c>
      <c r="P1324">
        <f t="shared" si="61"/>
        <v>0</v>
      </c>
      <c r="Q1324">
        <f t="shared" si="62"/>
        <v>1</v>
      </c>
    </row>
    <row r="1325" spans="13:17" x14ac:dyDescent="0.25">
      <c r="M1325">
        <v>14780534</v>
      </c>
      <c r="N1325" s="91">
        <v>45044</v>
      </c>
      <c r="O1325" s="183">
        <f t="shared" si="60"/>
        <v>2.1</v>
      </c>
      <c r="P1325">
        <f t="shared" si="61"/>
        <v>0</v>
      </c>
      <c r="Q1325">
        <f t="shared" si="62"/>
        <v>1</v>
      </c>
    </row>
    <row r="1326" spans="13:17" x14ac:dyDescent="0.25">
      <c r="M1326">
        <v>17542616</v>
      </c>
      <c r="N1326" s="91">
        <v>45044</v>
      </c>
      <c r="O1326" s="183">
        <f t="shared" si="60"/>
        <v>2.1</v>
      </c>
      <c r="P1326">
        <f t="shared" si="61"/>
        <v>0</v>
      </c>
      <c r="Q1326">
        <f t="shared" si="62"/>
        <v>1</v>
      </c>
    </row>
    <row r="1327" spans="13:17" x14ac:dyDescent="0.25">
      <c r="M1327">
        <v>1955868</v>
      </c>
      <c r="N1327" s="91">
        <v>45044</v>
      </c>
      <c r="O1327" s="183">
        <f t="shared" si="60"/>
        <v>2.1</v>
      </c>
      <c r="P1327">
        <f t="shared" si="61"/>
        <v>0</v>
      </c>
      <c r="Q1327">
        <f t="shared" si="62"/>
        <v>1</v>
      </c>
    </row>
    <row r="1328" spans="13:17" x14ac:dyDescent="0.25">
      <c r="M1328">
        <v>66797556</v>
      </c>
      <c r="N1328" s="91">
        <v>45044</v>
      </c>
      <c r="O1328" s="183">
        <f t="shared" si="60"/>
        <v>2.1</v>
      </c>
      <c r="P1328">
        <f t="shared" si="61"/>
        <v>0</v>
      </c>
      <c r="Q1328">
        <f t="shared" si="62"/>
        <v>1</v>
      </c>
    </row>
    <row r="1329" spans="13:17" x14ac:dyDescent="0.25">
      <c r="M1329">
        <v>49097581</v>
      </c>
      <c r="N1329" s="91">
        <v>45044</v>
      </c>
      <c r="O1329" s="183">
        <f t="shared" si="60"/>
        <v>2.1</v>
      </c>
      <c r="P1329">
        <f t="shared" si="61"/>
        <v>0</v>
      </c>
      <c r="Q1329">
        <f t="shared" si="62"/>
        <v>1</v>
      </c>
    </row>
    <row r="1330" spans="13:17" x14ac:dyDescent="0.25">
      <c r="M1330">
        <v>22184455</v>
      </c>
      <c r="N1330" s="91">
        <v>45044</v>
      </c>
      <c r="O1330" s="183">
        <f t="shared" si="60"/>
        <v>2.1</v>
      </c>
      <c r="P1330">
        <f t="shared" si="61"/>
        <v>0</v>
      </c>
      <c r="Q1330">
        <f t="shared" si="62"/>
        <v>1</v>
      </c>
    </row>
    <row r="1331" spans="13:17" x14ac:dyDescent="0.25">
      <c r="M1331">
        <v>39542621</v>
      </c>
      <c r="N1331" s="91">
        <v>45044</v>
      </c>
      <c r="O1331" s="183">
        <f t="shared" si="60"/>
        <v>2.1</v>
      </c>
      <c r="P1331">
        <f t="shared" si="61"/>
        <v>0</v>
      </c>
      <c r="Q1331">
        <f t="shared" si="62"/>
        <v>1</v>
      </c>
    </row>
    <row r="1332" spans="13:17" x14ac:dyDescent="0.25">
      <c r="M1332">
        <v>23697175</v>
      </c>
      <c r="N1332" s="91">
        <v>45044</v>
      </c>
      <c r="O1332" s="183">
        <f t="shared" si="60"/>
        <v>2.1</v>
      </c>
      <c r="P1332">
        <f t="shared" si="61"/>
        <v>0</v>
      </c>
      <c r="Q1332">
        <f t="shared" si="62"/>
        <v>1</v>
      </c>
    </row>
    <row r="1333" spans="13:17" x14ac:dyDescent="0.25">
      <c r="M1333">
        <v>62251943</v>
      </c>
      <c r="N1333" s="91">
        <v>45044</v>
      </c>
      <c r="O1333" s="183">
        <f t="shared" si="60"/>
        <v>2.1</v>
      </c>
      <c r="P1333">
        <f t="shared" si="61"/>
        <v>0</v>
      </c>
      <c r="Q1333">
        <f t="shared" si="62"/>
        <v>1</v>
      </c>
    </row>
    <row r="1334" spans="13:17" x14ac:dyDescent="0.25">
      <c r="M1334">
        <v>41244866</v>
      </c>
      <c r="N1334" s="91">
        <v>45044</v>
      </c>
      <c r="O1334" s="183">
        <f t="shared" si="60"/>
        <v>2.1</v>
      </c>
      <c r="P1334">
        <f t="shared" si="61"/>
        <v>0</v>
      </c>
      <c r="Q1334">
        <f t="shared" si="62"/>
        <v>1</v>
      </c>
    </row>
    <row r="1335" spans="13:17" x14ac:dyDescent="0.25">
      <c r="M1335">
        <v>17608598</v>
      </c>
      <c r="N1335" s="91">
        <v>45044</v>
      </c>
      <c r="O1335" s="183">
        <f t="shared" si="60"/>
        <v>2.1</v>
      </c>
      <c r="P1335">
        <f t="shared" si="61"/>
        <v>0</v>
      </c>
      <c r="Q1335">
        <f t="shared" si="62"/>
        <v>1</v>
      </c>
    </row>
    <row r="1336" spans="13:17" x14ac:dyDescent="0.25">
      <c r="M1336">
        <v>78119652</v>
      </c>
      <c r="N1336" s="91">
        <v>45047</v>
      </c>
      <c r="O1336" s="183">
        <f t="shared" si="60"/>
        <v>2</v>
      </c>
      <c r="P1336">
        <f t="shared" si="61"/>
        <v>0</v>
      </c>
      <c r="Q1336">
        <f t="shared" si="62"/>
        <v>1</v>
      </c>
    </row>
    <row r="1337" spans="13:17" x14ac:dyDescent="0.25">
      <c r="M1337">
        <v>77769960</v>
      </c>
      <c r="N1337" s="91">
        <v>45047</v>
      </c>
      <c r="O1337" s="183">
        <f t="shared" si="60"/>
        <v>2</v>
      </c>
      <c r="P1337">
        <f t="shared" si="61"/>
        <v>0</v>
      </c>
      <c r="Q1337">
        <f t="shared" si="62"/>
        <v>1</v>
      </c>
    </row>
    <row r="1338" spans="13:17" x14ac:dyDescent="0.25">
      <c r="M1338">
        <v>19044878</v>
      </c>
      <c r="N1338" s="91">
        <v>45048</v>
      </c>
      <c r="O1338" s="183">
        <f t="shared" si="60"/>
        <v>1.9666666666666666</v>
      </c>
      <c r="P1338">
        <f t="shared" si="61"/>
        <v>0</v>
      </c>
      <c r="Q1338">
        <f t="shared" si="62"/>
        <v>1</v>
      </c>
    </row>
    <row r="1339" spans="13:17" x14ac:dyDescent="0.25">
      <c r="M1339">
        <v>72641818</v>
      </c>
      <c r="N1339" s="91">
        <v>45048</v>
      </c>
      <c r="O1339" s="183">
        <f t="shared" si="60"/>
        <v>1.9666666666666666</v>
      </c>
      <c r="P1339">
        <f t="shared" si="61"/>
        <v>0</v>
      </c>
      <c r="Q1339">
        <f t="shared" si="62"/>
        <v>1</v>
      </c>
    </row>
    <row r="1340" spans="13:17" x14ac:dyDescent="0.25">
      <c r="M1340">
        <v>78528100</v>
      </c>
      <c r="N1340" s="91">
        <v>45048</v>
      </c>
      <c r="O1340" s="183">
        <f t="shared" si="60"/>
        <v>1.9666666666666666</v>
      </c>
      <c r="P1340">
        <f t="shared" si="61"/>
        <v>0</v>
      </c>
      <c r="Q1340">
        <f t="shared" si="62"/>
        <v>1</v>
      </c>
    </row>
    <row r="1341" spans="13:17" x14ac:dyDescent="0.25">
      <c r="M1341">
        <v>53893721</v>
      </c>
      <c r="N1341" s="91">
        <v>45048</v>
      </c>
      <c r="O1341" s="183">
        <f t="shared" si="60"/>
        <v>1.9666666666666666</v>
      </c>
      <c r="P1341">
        <f t="shared" si="61"/>
        <v>0</v>
      </c>
      <c r="Q1341">
        <f t="shared" si="62"/>
        <v>1</v>
      </c>
    </row>
    <row r="1342" spans="13:17" x14ac:dyDescent="0.25">
      <c r="M1342">
        <v>78490420</v>
      </c>
      <c r="N1342" s="91">
        <v>45048</v>
      </c>
      <c r="O1342" s="183">
        <f t="shared" si="60"/>
        <v>1.9666666666666666</v>
      </c>
      <c r="P1342">
        <f t="shared" si="61"/>
        <v>0</v>
      </c>
      <c r="Q1342">
        <f t="shared" si="62"/>
        <v>1</v>
      </c>
    </row>
    <row r="1343" spans="13:17" x14ac:dyDescent="0.25">
      <c r="M1343">
        <v>15648778</v>
      </c>
      <c r="N1343" s="91">
        <v>45048</v>
      </c>
      <c r="O1343" s="183">
        <f t="shared" si="60"/>
        <v>1.9666666666666666</v>
      </c>
      <c r="P1343">
        <f t="shared" si="61"/>
        <v>0</v>
      </c>
      <c r="Q1343">
        <f t="shared" si="62"/>
        <v>1</v>
      </c>
    </row>
    <row r="1344" spans="13:17" x14ac:dyDescent="0.25">
      <c r="M1344">
        <v>78490417</v>
      </c>
      <c r="N1344" s="91">
        <v>45048</v>
      </c>
      <c r="O1344" s="183">
        <f t="shared" si="60"/>
        <v>1.9666666666666666</v>
      </c>
      <c r="P1344">
        <f t="shared" si="61"/>
        <v>0</v>
      </c>
      <c r="Q1344">
        <f t="shared" si="62"/>
        <v>1</v>
      </c>
    </row>
    <row r="1345" spans="13:17" x14ac:dyDescent="0.25">
      <c r="M1345">
        <v>71984738</v>
      </c>
      <c r="N1345" s="91">
        <v>45048</v>
      </c>
      <c r="O1345" s="183">
        <f t="shared" si="60"/>
        <v>1.9666666666666666</v>
      </c>
      <c r="P1345">
        <f t="shared" si="61"/>
        <v>0</v>
      </c>
      <c r="Q1345">
        <f t="shared" si="62"/>
        <v>1</v>
      </c>
    </row>
    <row r="1346" spans="13:17" x14ac:dyDescent="0.25">
      <c r="M1346">
        <v>78284741</v>
      </c>
      <c r="N1346" s="91">
        <v>45048</v>
      </c>
      <c r="O1346" s="183">
        <f t="shared" si="60"/>
        <v>1.9666666666666666</v>
      </c>
      <c r="P1346">
        <f t="shared" si="61"/>
        <v>0</v>
      </c>
      <c r="Q1346">
        <f t="shared" si="62"/>
        <v>1</v>
      </c>
    </row>
    <row r="1347" spans="13:17" x14ac:dyDescent="0.25">
      <c r="M1347">
        <v>78490416</v>
      </c>
      <c r="N1347" s="91">
        <v>45048</v>
      </c>
      <c r="O1347" s="183">
        <f t="shared" si="60"/>
        <v>1.9666666666666666</v>
      </c>
      <c r="P1347">
        <f t="shared" si="61"/>
        <v>0</v>
      </c>
      <c r="Q1347">
        <f t="shared" si="62"/>
        <v>1</v>
      </c>
    </row>
    <row r="1348" spans="13:17" x14ac:dyDescent="0.25">
      <c r="M1348">
        <v>77769954</v>
      </c>
      <c r="N1348" s="91">
        <v>45049</v>
      </c>
      <c r="O1348" s="183">
        <f t="shared" ref="O1348:O1411" si="63">($O$1-N1348)/30</f>
        <v>1.9333333333333333</v>
      </c>
      <c r="P1348">
        <f t="shared" ref="P1348:P1411" si="64">IF(O1348&gt;=$P$1,1,0)</f>
        <v>0</v>
      </c>
      <c r="Q1348">
        <f t="shared" ref="Q1348:Q1411" si="65">IF(N1348&lt;=$Q$1, 1,0)</f>
        <v>1</v>
      </c>
    </row>
    <row r="1349" spans="13:17" x14ac:dyDescent="0.25">
      <c r="M1349">
        <v>78528094</v>
      </c>
      <c r="N1349" s="91">
        <v>45049</v>
      </c>
      <c r="O1349" s="183">
        <f t="shared" si="63"/>
        <v>1.9333333333333333</v>
      </c>
      <c r="P1349">
        <f t="shared" si="64"/>
        <v>0</v>
      </c>
      <c r="Q1349">
        <f t="shared" si="65"/>
        <v>1</v>
      </c>
    </row>
    <row r="1350" spans="13:17" x14ac:dyDescent="0.25">
      <c r="M1350">
        <v>7745756</v>
      </c>
      <c r="N1350" s="91">
        <v>45050</v>
      </c>
      <c r="O1350" s="183">
        <f t="shared" si="63"/>
        <v>1.9</v>
      </c>
      <c r="P1350">
        <f t="shared" si="64"/>
        <v>0</v>
      </c>
      <c r="Q1350">
        <f t="shared" si="65"/>
        <v>1</v>
      </c>
    </row>
    <row r="1351" spans="13:17" x14ac:dyDescent="0.25">
      <c r="M1351">
        <v>78555730</v>
      </c>
      <c r="N1351" s="91">
        <v>45050</v>
      </c>
      <c r="O1351" s="183">
        <f t="shared" si="63"/>
        <v>1.9</v>
      </c>
      <c r="P1351">
        <f t="shared" si="64"/>
        <v>0</v>
      </c>
      <c r="Q1351">
        <f t="shared" si="65"/>
        <v>1</v>
      </c>
    </row>
    <row r="1352" spans="13:17" x14ac:dyDescent="0.25">
      <c r="M1352">
        <v>22360456</v>
      </c>
      <c r="N1352" s="91">
        <v>45050</v>
      </c>
      <c r="O1352" s="183">
        <f t="shared" si="63"/>
        <v>1.9</v>
      </c>
      <c r="P1352">
        <f t="shared" si="64"/>
        <v>0</v>
      </c>
      <c r="Q1352">
        <f t="shared" si="65"/>
        <v>1</v>
      </c>
    </row>
    <row r="1353" spans="13:17" x14ac:dyDescent="0.25">
      <c r="M1353">
        <v>78590176</v>
      </c>
      <c r="N1353" s="91">
        <v>45051</v>
      </c>
      <c r="O1353" s="183">
        <f t="shared" si="63"/>
        <v>1.8666666666666667</v>
      </c>
      <c r="P1353">
        <f t="shared" si="64"/>
        <v>0</v>
      </c>
      <c r="Q1353">
        <f t="shared" si="65"/>
        <v>1</v>
      </c>
    </row>
    <row r="1354" spans="13:17" x14ac:dyDescent="0.25">
      <c r="M1354">
        <v>78590179</v>
      </c>
      <c r="N1354" s="91">
        <v>45051</v>
      </c>
      <c r="O1354" s="183">
        <f t="shared" si="63"/>
        <v>1.8666666666666667</v>
      </c>
      <c r="P1354">
        <f t="shared" si="64"/>
        <v>0</v>
      </c>
      <c r="Q1354">
        <f t="shared" si="65"/>
        <v>1</v>
      </c>
    </row>
    <row r="1355" spans="13:17" x14ac:dyDescent="0.25">
      <c r="M1355">
        <v>77058102</v>
      </c>
      <c r="N1355" s="91">
        <v>45052</v>
      </c>
      <c r="O1355" s="183">
        <f t="shared" si="63"/>
        <v>1.8333333333333333</v>
      </c>
      <c r="P1355">
        <f t="shared" si="64"/>
        <v>0</v>
      </c>
      <c r="Q1355">
        <f t="shared" si="65"/>
        <v>1</v>
      </c>
    </row>
    <row r="1356" spans="13:17" x14ac:dyDescent="0.25">
      <c r="M1356">
        <v>77769958</v>
      </c>
      <c r="N1356" s="91">
        <v>45052</v>
      </c>
      <c r="O1356" s="183">
        <f t="shared" si="63"/>
        <v>1.8333333333333333</v>
      </c>
      <c r="P1356">
        <f t="shared" si="64"/>
        <v>0</v>
      </c>
      <c r="Q1356">
        <f t="shared" si="65"/>
        <v>1</v>
      </c>
    </row>
    <row r="1357" spans="13:17" x14ac:dyDescent="0.25">
      <c r="M1357">
        <v>78590173</v>
      </c>
      <c r="N1357" s="91">
        <v>45054</v>
      </c>
      <c r="O1357" s="183">
        <f t="shared" si="63"/>
        <v>1.7666666666666666</v>
      </c>
      <c r="P1357">
        <f t="shared" si="64"/>
        <v>0</v>
      </c>
      <c r="Q1357">
        <f t="shared" si="65"/>
        <v>1</v>
      </c>
    </row>
    <row r="1358" spans="13:17" x14ac:dyDescent="0.25">
      <c r="M1358">
        <v>78590177</v>
      </c>
      <c r="N1358" s="91">
        <v>45054</v>
      </c>
      <c r="O1358" s="183">
        <f t="shared" si="63"/>
        <v>1.7666666666666666</v>
      </c>
      <c r="P1358">
        <f t="shared" si="64"/>
        <v>0</v>
      </c>
      <c r="Q1358">
        <f t="shared" si="65"/>
        <v>1</v>
      </c>
    </row>
    <row r="1359" spans="13:17" x14ac:dyDescent="0.25">
      <c r="M1359">
        <v>78590181</v>
      </c>
      <c r="N1359" s="91">
        <v>45054</v>
      </c>
      <c r="O1359" s="183">
        <f t="shared" si="63"/>
        <v>1.7666666666666666</v>
      </c>
      <c r="P1359">
        <f t="shared" si="64"/>
        <v>0</v>
      </c>
      <c r="Q1359">
        <f t="shared" si="65"/>
        <v>1</v>
      </c>
    </row>
    <row r="1360" spans="13:17" x14ac:dyDescent="0.25">
      <c r="M1360">
        <v>78590178</v>
      </c>
      <c r="N1360" s="91">
        <v>45054</v>
      </c>
      <c r="O1360" s="183">
        <f t="shared" si="63"/>
        <v>1.7666666666666666</v>
      </c>
      <c r="P1360">
        <f t="shared" si="64"/>
        <v>0</v>
      </c>
      <c r="Q1360">
        <f t="shared" si="65"/>
        <v>1</v>
      </c>
    </row>
    <row r="1361" spans="13:17" x14ac:dyDescent="0.25">
      <c r="M1361">
        <v>78590175</v>
      </c>
      <c r="N1361" s="91">
        <v>45054</v>
      </c>
      <c r="O1361" s="183">
        <f t="shared" si="63"/>
        <v>1.7666666666666666</v>
      </c>
      <c r="P1361">
        <f t="shared" si="64"/>
        <v>0</v>
      </c>
      <c r="Q1361">
        <f t="shared" si="65"/>
        <v>1</v>
      </c>
    </row>
    <row r="1362" spans="13:17" x14ac:dyDescent="0.25">
      <c r="M1362">
        <v>78628625</v>
      </c>
      <c r="N1362" s="91">
        <v>45055</v>
      </c>
      <c r="O1362" s="183">
        <f t="shared" si="63"/>
        <v>1.7333333333333334</v>
      </c>
      <c r="P1362">
        <f t="shared" si="64"/>
        <v>0</v>
      </c>
      <c r="Q1362">
        <f t="shared" si="65"/>
        <v>1</v>
      </c>
    </row>
    <row r="1363" spans="13:17" x14ac:dyDescent="0.25">
      <c r="M1363">
        <v>78664984</v>
      </c>
      <c r="N1363" s="91">
        <v>45055</v>
      </c>
      <c r="O1363" s="183">
        <f t="shared" si="63"/>
        <v>1.7333333333333334</v>
      </c>
      <c r="P1363">
        <f t="shared" si="64"/>
        <v>0</v>
      </c>
      <c r="Q1363">
        <f t="shared" si="65"/>
        <v>1</v>
      </c>
    </row>
    <row r="1364" spans="13:17" x14ac:dyDescent="0.25">
      <c r="M1364">
        <v>78628626</v>
      </c>
      <c r="N1364" s="91">
        <v>45055</v>
      </c>
      <c r="O1364" s="183">
        <f t="shared" si="63"/>
        <v>1.7333333333333334</v>
      </c>
      <c r="P1364">
        <f t="shared" si="64"/>
        <v>0</v>
      </c>
      <c r="Q1364">
        <f t="shared" si="65"/>
        <v>1</v>
      </c>
    </row>
    <row r="1365" spans="13:17" x14ac:dyDescent="0.25">
      <c r="M1365">
        <v>78702755</v>
      </c>
      <c r="N1365" s="91">
        <v>45056</v>
      </c>
      <c r="O1365" s="183">
        <f t="shared" si="63"/>
        <v>1.7</v>
      </c>
      <c r="P1365">
        <f t="shared" si="64"/>
        <v>0</v>
      </c>
      <c r="Q1365">
        <f t="shared" si="65"/>
        <v>1</v>
      </c>
    </row>
    <row r="1366" spans="13:17" x14ac:dyDescent="0.25">
      <c r="M1366">
        <v>78702750</v>
      </c>
      <c r="N1366" s="91">
        <v>45057</v>
      </c>
      <c r="O1366" s="183">
        <f t="shared" si="63"/>
        <v>1.6666666666666667</v>
      </c>
      <c r="P1366">
        <f t="shared" si="64"/>
        <v>0</v>
      </c>
      <c r="Q1366">
        <f t="shared" si="65"/>
        <v>1</v>
      </c>
    </row>
    <row r="1367" spans="13:17" x14ac:dyDescent="0.25">
      <c r="M1367">
        <v>78744437</v>
      </c>
      <c r="N1367" s="91">
        <v>45057</v>
      </c>
      <c r="O1367" s="183">
        <f t="shared" si="63"/>
        <v>1.6666666666666667</v>
      </c>
      <c r="P1367">
        <f t="shared" si="64"/>
        <v>0</v>
      </c>
      <c r="Q1367">
        <f t="shared" si="65"/>
        <v>1</v>
      </c>
    </row>
    <row r="1368" spans="13:17" x14ac:dyDescent="0.25">
      <c r="M1368">
        <v>78744435</v>
      </c>
      <c r="N1368" s="91">
        <v>45057</v>
      </c>
      <c r="O1368" s="183">
        <f t="shared" si="63"/>
        <v>1.6666666666666667</v>
      </c>
      <c r="P1368">
        <f t="shared" si="64"/>
        <v>0</v>
      </c>
      <c r="Q1368">
        <f t="shared" si="65"/>
        <v>1</v>
      </c>
    </row>
    <row r="1369" spans="13:17" x14ac:dyDescent="0.25">
      <c r="M1369">
        <v>66573900</v>
      </c>
      <c r="N1369" s="91">
        <v>45061</v>
      </c>
      <c r="O1369" s="183">
        <f t="shared" si="63"/>
        <v>1.5333333333333334</v>
      </c>
      <c r="P1369">
        <f t="shared" si="64"/>
        <v>0</v>
      </c>
      <c r="Q1369">
        <f t="shared" si="65"/>
        <v>1</v>
      </c>
    </row>
    <row r="1370" spans="13:17" x14ac:dyDescent="0.25">
      <c r="M1370">
        <v>78853601</v>
      </c>
      <c r="N1370" s="91">
        <v>45061</v>
      </c>
      <c r="O1370" s="183">
        <f t="shared" si="63"/>
        <v>1.5333333333333334</v>
      </c>
      <c r="P1370">
        <f t="shared" si="64"/>
        <v>0</v>
      </c>
      <c r="Q1370">
        <f t="shared" si="65"/>
        <v>1</v>
      </c>
    </row>
    <row r="1371" spans="13:17" x14ac:dyDescent="0.25">
      <c r="M1371">
        <v>78815211</v>
      </c>
      <c r="N1371" s="91">
        <v>45061</v>
      </c>
      <c r="O1371" s="183">
        <f t="shared" si="63"/>
        <v>1.5333333333333334</v>
      </c>
      <c r="P1371">
        <f t="shared" si="64"/>
        <v>0</v>
      </c>
      <c r="Q1371">
        <f t="shared" si="65"/>
        <v>1</v>
      </c>
    </row>
    <row r="1372" spans="13:17" x14ac:dyDescent="0.25">
      <c r="M1372">
        <v>78777185</v>
      </c>
      <c r="N1372" s="91">
        <v>45061</v>
      </c>
      <c r="O1372" s="183">
        <f t="shared" si="63"/>
        <v>1.5333333333333334</v>
      </c>
      <c r="P1372">
        <f t="shared" si="64"/>
        <v>0</v>
      </c>
      <c r="Q1372">
        <f t="shared" si="65"/>
        <v>1</v>
      </c>
    </row>
    <row r="1373" spans="13:17" x14ac:dyDescent="0.25">
      <c r="M1373">
        <v>78391722</v>
      </c>
      <c r="N1373" s="91">
        <v>45061</v>
      </c>
      <c r="O1373" s="183">
        <f t="shared" si="63"/>
        <v>1.5333333333333334</v>
      </c>
      <c r="P1373">
        <f t="shared" si="64"/>
        <v>0</v>
      </c>
      <c r="Q1373">
        <f t="shared" si="65"/>
        <v>1</v>
      </c>
    </row>
    <row r="1374" spans="13:17" x14ac:dyDescent="0.25">
      <c r="M1374">
        <v>78777188</v>
      </c>
      <c r="N1374" s="91">
        <v>45061</v>
      </c>
      <c r="O1374" s="183">
        <f t="shared" si="63"/>
        <v>1.5333333333333334</v>
      </c>
      <c r="P1374">
        <f t="shared" si="64"/>
        <v>0</v>
      </c>
      <c r="Q1374">
        <f t="shared" si="65"/>
        <v>1</v>
      </c>
    </row>
    <row r="1375" spans="13:17" x14ac:dyDescent="0.25">
      <c r="M1375">
        <v>78815217</v>
      </c>
      <c r="N1375" s="91">
        <v>45061</v>
      </c>
      <c r="O1375" s="183">
        <f t="shared" si="63"/>
        <v>1.5333333333333334</v>
      </c>
      <c r="P1375">
        <f t="shared" si="64"/>
        <v>0</v>
      </c>
      <c r="Q1375">
        <f t="shared" si="65"/>
        <v>1</v>
      </c>
    </row>
    <row r="1376" spans="13:17" x14ac:dyDescent="0.25">
      <c r="M1376">
        <v>78853611</v>
      </c>
      <c r="N1376" s="91">
        <v>45062</v>
      </c>
      <c r="O1376" s="183">
        <f t="shared" si="63"/>
        <v>1.5</v>
      </c>
      <c r="P1376">
        <f t="shared" si="64"/>
        <v>0</v>
      </c>
      <c r="Q1376">
        <f t="shared" si="65"/>
        <v>1</v>
      </c>
    </row>
    <row r="1377" spans="13:17" x14ac:dyDescent="0.25">
      <c r="M1377">
        <v>77516273</v>
      </c>
      <c r="N1377" s="91">
        <v>45062</v>
      </c>
      <c r="O1377" s="183">
        <f t="shared" si="63"/>
        <v>1.5</v>
      </c>
      <c r="P1377">
        <f t="shared" si="64"/>
        <v>0</v>
      </c>
      <c r="Q1377">
        <f t="shared" si="65"/>
        <v>1</v>
      </c>
    </row>
    <row r="1378" spans="13:17" x14ac:dyDescent="0.25">
      <c r="M1378">
        <v>67184695</v>
      </c>
      <c r="N1378" s="91">
        <v>45062</v>
      </c>
      <c r="O1378" s="183">
        <f t="shared" si="63"/>
        <v>1.5</v>
      </c>
      <c r="P1378">
        <f t="shared" si="64"/>
        <v>0</v>
      </c>
      <c r="Q1378">
        <f t="shared" si="65"/>
        <v>1</v>
      </c>
    </row>
    <row r="1379" spans="13:17" x14ac:dyDescent="0.25">
      <c r="M1379">
        <v>71703362</v>
      </c>
      <c r="N1379" s="91">
        <v>45062</v>
      </c>
      <c r="O1379" s="183">
        <f t="shared" si="63"/>
        <v>1.5</v>
      </c>
      <c r="P1379">
        <f t="shared" si="64"/>
        <v>0</v>
      </c>
      <c r="Q1379">
        <f t="shared" si="65"/>
        <v>1</v>
      </c>
    </row>
    <row r="1380" spans="13:17" x14ac:dyDescent="0.25">
      <c r="M1380">
        <v>78161205</v>
      </c>
      <c r="N1380" s="91">
        <v>45063</v>
      </c>
      <c r="O1380" s="183">
        <f t="shared" si="63"/>
        <v>1.4666666666666666</v>
      </c>
      <c r="P1380">
        <f t="shared" si="64"/>
        <v>0</v>
      </c>
      <c r="Q1380">
        <f t="shared" si="65"/>
        <v>1</v>
      </c>
    </row>
    <row r="1381" spans="13:17" x14ac:dyDescent="0.25">
      <c r="M1381">
        <v>78889901</v>
      </c>
      <c r="N1381" s="91">
        <v>45063</v>
      </c>
      <c r="O1381" s="183">
        <f t="shared" si="63"/>
        <v>1.4666666666666666</v>
      </c>
      <c r="P1381">
        <f t="shared" si="64"/>
        <v>0</v>
      </c>
      <c r="Q1381">
        <f t="shared" si="65"/>
        <v>1</v>
      </c>
    </row>
    <row r="1382" spans="13:17" x14ac:dyDescent="0.25">
      <c r="M1382">
        <v>78889909</v>
      </c>
      <c r="N1382" s="91">
        <v>45063</v>
      </c>
      <c r="O1382" s="183">
        <f t="shared" si="63"/>
        <v>1.4666666666666666</v>
      </c>
      <c r="P1382">
        <f t="shared" si="64"/>
        <v>0</v>
      </c>
      <c r="Q1382">
        <f t="shared" si="65"/>
        <v>1</v>
      </c>
    </row>
    <row r="1383" spans="13:17" x14ac:dyDescent="0.25">
      <c r="M1383">
        <v>78889903</v>
      </c>
      <c r="N1383" s="91">
        <v>45063</v>
      </c>
      <c r="O1383" s="183">
        <f t="shared" si="63"/>
        <v>1.4666666666666666</v>
      </c>
      <c r="P1383">
        <f t="shared" si="64"/>
        <v>0</v>
      </c>
      <c r="Q1383">
        <f t="shared" si="65"/>
        <v>1</v>
      </c>
    </row>
    <row r="1384" spans="13:17" x14ac:dyDescent="0.25">
      <c r="M1384">
        <v>78889900</v>
      </c>
      <c r="N1384" s="91">
        <v>45063</v>
      </c>
      <c r="O1384" s="183">
        <f t="shared" si="63"/>
        <v>1.4666666666666666</v>
      </c>
      <c r="P1384">
        <f t="shared" si="64"/>
        <v>0</v>
      </c>
      <c r="Q1384">
        <f t="shared" si="65"/>
        <v>1</v>
      </c>
    </row>
    <row r="1385" spans="13:17" x14ac:dyDescent="0.25">
      <c r="M1385">
        <v>14232603</v>
      </c>
      <c r="N1385" s="91">
        <v>45064</v>
      </c>
      <c r="O1385" s="183">
        <f t="shared" si="63"/>
        <v>1.4333333333333333</v>
      </c>
      <c r="P1385">
        <f t="shared" si="64"/>
        <v>0</v>
      </c>
      <c r="Q1385">
        <f t="shared" si="65"/>
        <v>1</v>
      </c>
    </row>
    <row r="1386" spans="13:17" x14ac:dyDescent="0.25">
      <c r="M1386">
        <v>78889912</v>
      </c>
      <c r="N1386" s="91">
        <v>45064</v>
      </c>
      <c r="O1386" s="183">
        <f t="shared" si="63"/>
        <v>1.4333333333333333</v>
      </c>
      <c r="P1386">
        <f t="shared" si="64"/>
        <v>0</v>
      </c>
      <c r="Q1386">
        <f t="shared" si="65"/>
        <v>1</v>
      </c>
    </row>
    <row r="1387" spans="13:17" x14ac:dyDescent="0.25">
      <c r="M1387">
        <v>78930970</v>
      </c>
      <c r="N1387" s="91">
        <v>45064</v>
      </c>
      <c r="O1387" s="183">
        <f t="shared" si="63"/>
        <v>1.4333333333333333</v>
      </c>
      <c r="P1387">
        <f t="shared" si="64"/>
        <v>0</v>
      </c>
      <c r="Q1387">
        <f t="shared" si="65"/>
        <v>1</v>
      </c>
    </row>
    <row r="1388" spans="13:17" x14ac:dyDescent="0.25">
      <c r="M1388">
        <v>78889913</v>
      </c>
      <c r="N1388" s="91">
        <v>45064</v>
      </c>
      <c r="O1388" s="183">
        <f t="shared" si="63"/>
        <v>1.4333333333333333</v>
      </c>
      <c r="P1388">
        <f t="shared" si="64"/>
        <v>0</v>
      </c>
      <c r="Q1388">
        <f t="shared" si="65"/>
        <v>1</v>
      </c>
    </row>
    <row r="1389" spans="13:17" x14ac:dyDescent="0.25">
      <c r="M1389">
        <v>78930953</v>
      </c>
      <c r="N1389" s="91">
        <v>45064</v>
      </c>
      <c r="O1389" s="183">
        <f t="shared" si="63"/>
        <v>1.4333333333333333</v>
      </c>
      <c r="P1389">
        <f t="shared" si="64"/>
        <v>0</v>
      </c>
      <c r="Q1389">
        <f t="shared" si="65"/>
        <v>1</v>
      </c>
    </row>
    <row r="1390" spans="13:17" x14ac:dyDescent="0.25">
      <c r="M1390">
        <v>78930964</v>
      </c>
      <c r="N1390" s="91">
        <v>45064</v>
      </c>
      <c r="O1390" s="183">
        <f t="shared" si="63"/>
        <v>1.4333333333333333</v>
      </c>
      <c r="P1390">
        <f t="shared" si="64"/>
        <v>0</v>
      </c>
      <c r="Q1390">
        <f t="shared" si="65"/>
        <v>1</v>
      </c>
    </row>
    <row r="1391" spans="13:17" x14ac:dyDescent="0.25">
      <c r="M1391">
        <v>78974564</v>
      </c>
      <c r="N1391" s="91">
        <v>45065</v>
      </c>
      <c r="O1391" s="183">
        <f t="shared" si="63"/>
        <v>1.4</v>
      </c>
      <c r="P1391">
        <f t="shared" si="64"/>
        <v>0</v>
      </c>
      <c r="Q1391">
        <f t="shared" si="65"/>
        <v>1</v>
      </c>
    </row>
    <row r="1392" spans="13:17" x14ac:dyDescent="0.25">
      <c r="M1392">
        <v>78930961</v>
      </c>
      <c r="N1392" s="91">
        <v>45065</v>
      </c>
      <c r="O1392" s="183">
        <f t="shared" si="63"/>
        <v>1.4</v>
      </c>
      <c r="P1392">
        <f t="shared" si="64"/>
        <v>0</v>
      </c>
      <c r="Q1392">
        <f t="shared" si="65"/>
        <v>1</v>
      </c>
    </row>
    <row r="1393" spans="13:17" x14ac:dyDescent="0.25">
      <c r="M1393">
        <v>78974567</v>
      </c>
      <c r="N1393" s="91">
        <v>45065</v>
      </c>
      <c r="O1393" s="183">
        <f t="shared" si="63"/>
        <v>1.4</v>
      </c>
      <c r="P1393">
        <f t="shared" si="64"/>
        <v>0</v>
      </c>
      <c r="Q1393">
        <f t="shared" si="65"/>
        <v>1</v>
      </c>
    </row>
    <row r="1394" spans="13:17" x14ac:dyDescent="0.25">
      <c r="M1394">
        <v>78930954</v>
      </c>
      <c r="N1394" s="91">
        <v>45065</v>
      </c>
      <c r="O1394" s="183">
        <f t="shared" si="63"/>
        <v>1.4</v>
      </c>
      <c r="P1394">
        <f t="shared" si="64"/>
        <v>0</v>
      </c>
      <c r="Q1394">
        <f t="shared" si="65"/>
        <v>1</v>
      </c>
    </row>
    <row r="1395" spans="13:17" x14ac:dyDescent="0.25">
      <c r="M1395">
        <v>78930960</v>
      </c>
      <c r="N1395" s="91">
        <v>45065</v>
      </c>
      <c r="O1395" s="183">
        <f t="shared" si="63"/>
        <v>1.4</v>
      </c>
      <c r="P1395">
        <f t="shared" si="64"/>
        <v>0</v>
      </c>
      <c r="Q1395">
        <f t="shared" si="65"/>
        <v>1</v>
      </c>
    </row>
    <row r="1396" spans="13:17" x14ac:dyDescent="0.25">
      <c r="M1396">
        <v>78974550</v>
      </c>
      <c r="N1396" s="91">
        <v>45065</v>
      </c>
      <c r="O1396" s="183">
        <f t="shared" si="63"/>
        <v>1.4</v>
      </c>
      <c r="P1396">
        <f t="shared" si="64"/>
        <v>0</v>
      </c>
      <c r="Q1396">
        <f t="shared" si="65"/>
        <v>1</v>
      </c>
    </row>
    <row r="1397" spans="13:17" x14ac:dyDescent="0.25">
      <c r="M1397">
        <v>78930955</v>
      </c>
      <c r="N1397" s="91">
        <v>45065</v>
      </c>
      <c r="O1397" s="183">
        <f t="shared" si="63"/>
        <v>1.4</v>
      </c>
      <c r="P1397">
        <f t="shared" si="64"/>
        <v>0</v>
      </c>
      <c r="Q1397">
        <f t="shared" si="65"/>
        <v>1</v>
      </c>
    </row>
    <row r="1398" spans="13:17" x14ac:dyDescent="0.25">
      <c r="M1398">
        <v>31297220</v>
      </c>
      <c r="N1398" s="91">
        <v>45065</v>
      </c>
      <c r="O1398" s="183">
        <f t="shared" si="63"/>
        <v>1.4</v>
      </c>
      <c r="P1398">
        <f t="shared" si="64"/>
        <v>0</v>
      </c>
      <c r="Q1398">
        <f t="shared" si="65"/>
        <v>1</v>
      </c>
    </row>
    <row r="1399" spans="13:17" x14ac:dyDescent="0.25">
      <c r="M1399">
        <v>78974557</v>
      </c>
      <c r="N1399" s="91">
        <v>45068</v>
      </c>
      <c r="O1399" s="183">
        <f t="shared" si="63"/>
        <v>1.3</v>
      </c>
      <c r="P1399">
        <f t="shared" si="64"/>
        <v>0</v>
      </c>
      <c r="Q1399">
        <f t="shared" si="65"/>
        <v>1</v>
      </c>
    </row>
    <row r="1400" spans="13:17" x14ac:dyDescent="0.25">
      <c r="M1400">
        <v>79019391</v>
      </c>
      <c r="N1400" s="91">
        <v>45068</v>
      </c>
      <c r="O1400" s="183">
        <f t="shared" si="63"/>
        <v>1.3</v>
      </c>
      <c r="P1400">
        <f t="shared" si="64"/>
        <v>0</v>
      </c>
      <c r="Q1400">
        <f t="shared" si="65"/>
        <v>1</v>
      </c>
    </row>
    <row r="1401" spans="13:17" x14ac:dyDescent="0.25">
      <c r="M1401">
        <v>79019397</v>
      </c>
      <c r="N1401" s="91">
        <v>45068</v>
      </c>
      <c r="O1401" s="183">
        <f t="shared" si="63"/>
        <v>1.3</v>
      </c>
      <c r="P1401">
        <f t="shared" si="64"/>
        <v>0</v>
      </c>
      <c r="Q1401">
        <f t="shared" si="65"/>
        <v>1</v>
      </c>
    </row>
    <row r="1402" spans="13:17" x14ac:dyDescent="0.25">
      <c r="M1402">
        <v>79019386</v>
      </c>
      <c r="N1402" s="91">
        <v>45069</v>
      </c>
      <c r="O1402" s="183">
        <f t="shared" si="63"/>
        <v>1.2666666666666666</v>
      </c>
      <c r="P1402">
        <f t="shared" si="64"/>
        <v>0</v>
      </c>
      <c r="Q1402">
        <f t="shared" si="65"/>
        <v>1</v>
      </c>
    </row>
    <row r="1403" spans="13:17" x14ac:dyDescent="0.25">
      <c r="M1403">
        <v>79061744</v>
      </c>
      <c r="N1403" s="91">
        <v>45069</v>
      </c>
      <c r="O1403" s="183">
        <f t="shared" si="63"/>
        <v>1.2666666666666666</v>
      </c>
      <c r="P1403">
        <f t="shared" si="64"/>
        <v>0</v>
      </c>
      <c r="Q1403">
        <f t="shared" si="65"/>
        <v>1</v>
      </c>
    </row>
    <row r="1404" spans="13:17" x14ac:dyDescent="0.25">
      <c r="M1404">
        <v>79019385</v>
      </c>
      <c r="N1404" s="91">
        <v>45069</v>
      </c>
      <c r="O1404" s="183">
        <f t="shared" si="63"/>
        <v>1.2666666666666666</v>
      </c>
      <c r="P1404">
        <f t="shared" si="64"/>
        <v>0</v>
      </c>
      <c r="Q1404">
        <f t="shared" si="65"/>
        <v>1</v>
      </c>
    </row>
    <row r="1405" spans="13:17" x14ac:dyDescent="0.25">
      <c r="M1405">
        <v>5253203</v>
      </c>
      <c r="N1405" s="91">
        <v>45069</v>
      </c>
      <c r="O1405" s="183">
        <f t="shared" si="63"/>
        <v>1.2666666666666666</v>
      </c>
      <c r="P1405">
        <f t="shared" si="64"/>
        <v>0</v>
      </c>
      <c r="Q1405">
        <f t="shared" si="65"/>
        <v>1</v>
      </c>
    </row>
    <row r="1406" spans="13:17" x14ac:dyDescent="0.25">
      <c r="M1406">
        <v>79061735</v>
      </c>
      <c r="N1406" s="91">
        <v>45069</v>
      </c>
      <c r="O1406" s="183">
        <f t="shared" si="63"/>
        <v>1.2666666666666666</v>
      </c>
      <c r="P1406">
        <f t="shared" si="64"/>
        <v>0</v>
      </c>
      <c r="Q1406">
        <f t="shared" si="65"/>
        <v>1</v>
      </c>
    </row>
    <row r="1407" spans="13:17" x14ac:dyDescent="0.25">
      <c r="M1407">
        <v>79061740</v>
      </c>
      <c r="N1407" s="91">
        <v>45070</v>
      </c>
      <c r="O1407" s="183">
        <f t="shared" si="63"/>
        <v>1.2333333333333334</v>
      </c>
      <c r="P1407">
        <f t="shared" si="64"/>
        <v>0</v>
      </c>
      <c r="Q1407">
        <f t="shared" si="65"/>
        <v>1</v>
      </c>
    </row>
    <row r="1408" spans="13:17" x14ac:dyDescent="0.25">
      <c r="M1408">
        <v>79061751</v>
      </c>
      <c r="N1408" s="91">
        <v>45070</v>
      </c>
      <c r="O1408" s="183">
        <f t="shared" si="63"/>
        <v>1.2333333333333334</v>
      </c>
      <c r="P1408">
        <f t="shared" si="64"/>
        <v>0</v>
      </c>
      <c r="Q1408">
        <f t="shared" si="65"/>
        <v>1</v>
      </c>
    </row>
    <row r="1409" spans="13:17" x14ac:dyDescent="0.25">
      <c r="M1409">
        <v>74639664</v>
      </c>
      <c r="N1409" s="91">
        <v>45070</v>
      </c>
      <c r="O1409" s="183">
        <f t="shared" si="63"/>
        <v>1.2333333333333334</v>
      </c>
      <c r="P1409">
        <f t="shared" si="64"/>
        <v>0</v>
      </c>
      <c r="Q1409">
        <f t="shared" si="65"/>
        <v>1</v>
      </c>
    </row>
    <row r="1410" spans="13:17" x14ac:dyDescent="0.25">
      <c r="M1410">
        <v>79103231</v>
      </c>
      <c r="N1410" s="91">
        <v>45070</v>
      </c>
      <c r="O1410" s="183">
        <f t="shared" si="63"/>
        <v>1.2333333333333334</v>
      </c>
      <c r="P1410">
        <f t="shared" si="64"/>
        <v>0</v>
      </c>
      <c r="Q1410">
        <f t="shared" si="65"/>
        <v>1</v>
      </c>
    </row>
    <row r="1411" spans="13:17" x14ac:dyDescent="0.25">
      <c r="M1411">
        <v>79061754</v>
      </c>
      <c r="N1411" s="91">
        <v>45070</v>
      </c>
      <c r="O1411" s="183">
        <f t="shared" si="63"/>
        <v>1.2333333333333334</v>
      </c>
      <c r="P1411">
        <f t="shared" si="64"/>
        <v>0</v>
      </c>
      <c r="Q1411">
        <f t="shared" si="65"/>
        <v>1</v>
      </c>
    </row>
    <row r="1412" spans="13:17" x14ac:dyDescent="0.25">
      <c r="M1412">
        <v>79103256</v>
      </c>
      <c r="N1412" s="91">
        <v>45070</v>
      </c>
      <c r="O1412" s="183">
        <f t="shared" ref="O1412:O1475" si="66">($O$1-N1412)/30</f>
        <v>1.2333333333333334</v>
      </c>
      <c r="P1412">
        <f t="shared" ref="P1412:P1475" si="67">IF(O1412&gt;=$P$1,1,0)</f>
        <v>0</v>
      </c>
      <c r="Q1412">
        <f t="shared" ref="Q1412:Q1475" si="68">IF(N1412&lt;=$Q$1, 1,0)</f>
        <v>1</v>
      </c>
    </row>
    <row r="1413" spans="13:17" x14ac:dyDescent="0.25">
      <c r="M1413">
        <v>79061743</v>
      </c>
      <c r="N1413" s="91">
        <v>45070</v>
      </c>
      <c r="O1413" s="183">
        <f t="shared" si="66"/>
        <v>1.2333333333333334</v>
      </c>
      <c r="P1413">
        <f t="shared" si="67"/>
        <v>0</v>
      </c>
      <c r="Q1413">
        <f t="shared" si="68"/>
        <v>1</v>
      </c>
    </row>
    <row r="1414" spans="13:17" x14ac:dyDescent="0.25">
      <c r="M1414">
        <v>79103246</v>
      </c>
      <c r="N1414" s="91">
        <v>45070</v>
      </c>
      <c r="O1414" s="183">
        <f t="shared" si="66"/>
        <v>1.2333333333333334</v>
      </c>
      <c r="P1414">
        <f t="shared" si="67"/>
        <v>0</v>
      </c>
      <c r="Q1414">
        <f t="shared" si="68"/>
        <v>1</v>
      </c>
    </row>
    <row r="1415" spans="13:17" x14ac:dyDescent="0.25">
      <c r="M1415">
        <v>79061742</v>
      </c>
      <c r="N1415" s="91">
        <v>45070</v>
      </c>
      <c r="O1415" s="183">
        <f t="shared" si="66"/>
        <v>1.2333333333333334</v>
      </c>
      <c r="P1415">
        <f t="shared" si="67"/>
        <v>0</v>
      </c>
      <c r="Q1415">
        <f t="shared" si="68"/>
        <v>1</v>
      </c>
    </row>
    <row r="1416" spans="13:17" x14ac:dyDescent="0.25">
      <c r="M1416">
        <v>79061753</v>
      </c>
      <c r="N1416" s="91">
        <v>45070</v>
      </c>
      <c r="O1416" s="183">
        <f t="shared" si="66"/>
        <v>1.2333333333333334</v>
      </c>
      <c r="P1416">
        <f t="shared" si="67"/>
        <v>0</v>
      </c>
      <c r="Q1416">
        <f t="shared" si="68"/>
        <v>1</v>
      </c>
    </row>
    <row r="1417" spans="13:17" x14ac:dyDescent="0.25">
      <c r="M1417">
        <v>79103233</v>
      </c>
      <c r="N1417" s="91">
        <v>45070</v>
      </c>
      <c r="O1417" s="183">
        <f t="shared" si="66"/>
        <v>1.2333333333333334</v>
      </c>
      <c r="P1417">
        <f t="shared" si="67"/>
        <v>0</v>
      </c>
      <c r="Q1417">
        <f t="shared" si="68"/>
        <v>1</v>
      </c>
    </row>
    <row r="1418" spans="13:17" x14ac:dyDescent="0.25">
      <c r="M1418">
        <v>79147086</v>
      </c>
      <c r="N1418" s="91">
        <v>45071</v>
      </c>
      <c r="O1418" s="183">
        <f t="shared" si="66"/>
        <v>1.2</v>
      </c>
      <c r="P1418">
        <f t="shared" si="67"/>
        <v>0</v>
      </c>
      <c r="Q1418">
        <f t="shared" si="68"/>
        <v>1</v>
      </c>
    </row>
    <row r="1419" spans="13:17" x14ac:dyDescent="0.25">
      <c r="M1419">
        <v>79147077</v>
      </c>
      <c r="N1419" s="91">
        <v>45071</v>
      </c>
      <c r="O1419" s="183">
        <f t="shared" si="66"/>
        <v>1.2</v>
      </c>
      <c r="P1419">
        <f t="shared" si="67"/>
        <v>0</v>
      </c>
      <c r="Q1419">
        <f t="shared" si="68"/>
        <v>1</v>
      </c>
    </row>
    <row r="1420" spans="13:17" x14ac:dyDescent="0.25">
      <c r="M1420">
        <v>79147081</v>
      </c>
      <c r="N1420" s="91">
        <v>45071</v>
      </c>
      <c r="O1420" s="183">
        <f t="shared" si="66"/>
        <v>1.2</v>
      </c>
      <c r="P1420">
        <f t="shared" si="67"/>
        <v>0</v>
      </c>
      <c r="Q1420">
        <f t="shared" si="68"/>
        <v>1</v>
      </c>
    </row>
    <row r="1421" spans="13:17" x14ac:dyDescent="0.25">
      <c r="M1421">
        <v>1950619</v>
      </c>
      <c r="N1421" s="91">
        <v>45071</v>
      </c>
      <c r="O1421" s="183">
        <f t="shared" si="66"/>
        <v>1.2</v>
      </c>
      <c r="P1421">
        <f t="shared" si="67"/>
        <v>0</v>
      </c>
      <c r="Q1421">
        <f t="shared" si="68"/>
        <v>1</v>
      </c>
    </row>
    <row r="1422" spans="13:17" x14ac:dyDescent="0.25">
      <c r="M1422">
        <v>79147080</v>
      </c>
      <c r="N1422" s="91">
        <v>45071</v>
      </c>
      <c r="O1422" s="183">
        <f t="shared" si="66"/>
        <v>1.2</v>
      </c>
      <c r="P1422">
        <f t="shared" si="67"/>
        <v>0</v>
      </c>
      <c r="Q1422">
        <f t="shared" si="68"/>
        <v>1</v>
      </c>
    </row>
    <row r="1423" spans="13:17" x14ac:dyDescent="0.25">
      <c r="M1423">
        <v>79147082</v>
      </c>
      <c r="N1423" s="91">
        <v>45071</v>
      </c>
      <c r="O1423" s="183">
        <f t="shared" si="66"/>
        <v>1.2</v>
      </c>
      <c r="P1423">
        <f t="shared" si="67"/>
        <v>0</v>
      </c>
      <c r="Q1423">
        <f t="shared" si="68"/>
        <v>1</v>
      </c>
    </row>
    <row r="1424" spans="13:17" x14ac:dyDescent="0.25">
      <c r="M1424">
        <v>79103262</v>
      </c>
      <c r="N1424" s="91">
        <v>45071</v>
      </c>
      <c r="O1424" s="183">
        <f t="shared" si="66"/>
        <v>1.2</v>
      </c>
      <c r="P1424">
        <f t="shared" si="67"/>
        <v>0</v>
      </c>
      <c r="Q1424">
        <f t="shared" si="68"/>
        <v>1</v>
      </c>
    </row>
    <row r="1425" spans="13:17" x14ac:dyDescent="0.25">
      <c r="M1425">
        <v>79103260</v>
      </c>
      <c r="N1425" s="91">
        <v>45071</v>
      </c>
      <c r="O1425" s="183">
        <f t="shared" si="66"/>
        <v>1.2</v>
      </c>
      <c r="P1425">
        <f t="shared" si="67"/>
        <v>0</v>
      </c>
      <c r="Q1425">
        <f t="shared" si="68"/>
        <v>1</v>
      </c>
    </row>
    <row r="1426" spans="13:17" x14ac:dyDescent="0.25">
      <c r="M1426">
        <v>79193728</v>
      </c>
      <c r="N1426" s="91">
        <v>45071</v>
      </c>
      <c r="O1426" s="183">
        <f t="shared" si="66"/>
        <v>1.2</v>
      </c>
      <c r="P1426">
        <f t="shared" si="67"/>
        <v>0</v>
      </c>
      <c r="Q1426">
        <f t="shared" si="68"/>
        <v>1</v>
      </c>
    </row>
    <row r="1427" spans="13:17" x14ac:dyDescent="0.25">
      <c r="M1427">
        <v>79147079</v>
      </c>
      <c r="N1427" s="91">
        <v>45071</v>
      </c>
      <c r="O1427" s="183">
        <f t="shared" si="66"/>
        <v>1.2</v>
      </c>
      <c r="P1427">
        <f t="shared" si="67"/>
        <v>0</v>
      </c>
      <c r="Q1427">
        <f t="shared" si="68"/>
        <v>1</v>
      </c>
    </row>
    <row r="1428" spans="13:17" x14ac:dyDescent="0.25">
      <c r="M1428">
        <v>79147083</v>
      </c>
      <c r="N1428" s="91">
        <v>45071</v>
      </c>
      <c r="O1428" s="183">
        <f t="shared" si="66"/>
        <v>1.2</v>
      </c>
      <c r="P1428">
        <f t="shared" si="67"/>
        <v>0</v>
      </c>
      <c r="Q1428">
        <f t="shared" si="68"/>
        <v>1</v>
      </c>
    </row>
    <row r="1429" spans="13:17" x14ac:dyDescent="0.25">
      <c r="M1429">
        <v>79193711</v>
      </c>
      <c r="N1429" s="91">
        <v>45072</v>
      </c>
      <c r="O1429" s="183">
        <f t="shared" si="66"/>
        <v>1.1666666666666667</v>
      </c>
      <c r="P1429">
        <f t="shared" si="67"/>
        <v>0</v>
      </c>
      <c r="Q1429">
        <f t="shared" si="68"/>
        <v>1</v>
      </c>
    </row>
    <row r="1430" spans="13:17" x14ac:dyDescent="0.25">
      <c r="M1430">
        <v>79193723</v>
      </c>
      <c r="N1430" s="91">
        <v>45072</v>
      </c>
      <c r="O1430" s="183">
        <f t="shared" si="66"/>
        <v>1.1666666666666667</v>
      </c>
      <c r="P1430">
        <f t="shared" si="67"/>
        <v>0</v>
      </c>
      <c r="Q1430">
        <f t="shared" si="68"/>
        <v>1</v>
      </c>
    </row>
    <row r="1431" spans="13:17" x14ac:dyDescent="0.25">
      <c r="M1431">
        <v>79193705</v>
      </c>
      <c r="N1431" s="91">
        <v>45072</v>
      </c>
      <c r="O1431" s="183">
        <f t="shared" si="66"/>
        <v>1.1666666666666667</v>
      </c>
      <c r="P1431">
        <f t="shared" si="67"/>
        <v>0</v>
      </c>
      <c r="Q1431">
        <f t="shared" si="68"/>
        <v>1</v>
      </c>
    </row>
    <row r="1432" spans="13:17" x14ac:dyDescent="0.25">
      <c r="M1432">
        <v>79193707</v>
      </c>
      <c r="N1432" s="91">
        <v>45072</v>
      </c>
      <c r="O1432" s="183">
        <f t="shared" si="66"/>
        <v>1.1666666666666667</v>
      </c>
      <c r="P1432">
        <f t="shared" si="67"/>
        <v>0</v>
      </c>
      <c r="Q1432">
        <f t="shared" si="68"/>
        <v>1</v>
      </c>
    </row>
    <row r="1433" spans="13:17" x14ac:dyDescent="0.25">
      <c r="M1433">
        <v>79193706</v>
      </c>
      <c r="N1433" s="91">
        <v>45072</v>
      </c>
      <c r="O1433" s="183">
        <f t="shared" si="66"/>
        <v>1.1666666666666667</v>
      </c>
      <c r="P1433">
        <f t="shared" si="67"/>
        <v>0</v>
      </c>
      <c r="Q1433">
        <f t="shared" si="68"/>
        <v>1</v>
      </c>
    </row>
    <row r="1434" spans="13:17" x14ac:dyDescent="0.25">
      <c r="M1434">
        <v>79147108</v>
      </c>
      <c r="N1434" s="91">
        <v>45072</v>
      </c>
      <c r="O1434" s="183">
        <f t="shared" si="66"/>
        <v>1.1666666666666667</v>
      </c>
      <c r="P1434">
        <f t="shared" si="67"/>
        <v>0</v>
      </c>
      <c r="Q1434">
        <f t="shared" si="68"/>
        <v>1</v>
      </c>
    </row>
    <row r="1435" spans="13:17" x14ac:dyDescent="0.25">
      <c r="M1435">
        <v>79193708</v>
      </c>
      <c r="N1435" s="91">
        <v>45072</v>
      </c>
      <c r="O1435" s="183">
        <f t="shared" si="66"/>
        <v>1.1666666666666667</v>
      </c>
      <c r="P1435">
        <f t="shared" si="67"/>
        <v>0</v>
      </c>
      <c r="Q1435">
        <f t="shared" si="68"/>
        <v>1</v>
      </c>
    </row>
    <row r="1436" spans="13:17" x14ac:dyDescent="0.25">
      <c r="M1436">
        <v>79193713</v>
      </c>
      <c r="N1436" s="91">
        <v>45072</v>
      </c>
      <c r="O1436" s="183">
        <f t="shared" si="66"/>
        <v>1.1666666666666667</v>
      </c>
      <c r="P1436">
        <f t="shared" si="67"/>
        <v>0</v>
      </c>
      <c r="Q1436">
        <f t="shared" si="68"/>
        <v>1</v>
      </c>
    </row>
    <row r="1437" spans="13:17" x14ac:dyDescent="0.25">
      <c r="M1437">
        <v>79193717</v>
      </c>
      <c r="N1437" s="91">
        <v>45072</v>
      </c>
      <c r="O1437" s="183">
        <f t="shared" si="66"/>
        <v>1.1666666666666667</v>
      </c>
      <c r="P1437">
        <f t="shared" si="67"/>
        <v>0</v>
      </c>
      <c r="Q1437">
        <f t="shared" si="68"/>
        <v>1</v>
      </c>
    </row>
    <row r="1438" spans="13:17" x14ac:dyDescent="0.25">
      <c r="M1438">
        <v>79193727</v>
      </c>
      <c r="N1438" s="91">
        <v>45072</v>
      </c>
      <c r="O1438" s="183">
        <f t="shared" si="66"/>
        <v>1.1666666666666667</v>
      </c>
      <c r="P1438">
        <f t="shared" si="67"/>
        <v>0</v>
      </c>
      <c r="Q1438">
        <f t="shared" si="68"/>
        <v>1</v>
      </c>
    </row>
    <row r="1439" spans="13:17" x14ac:dyDescent="0.25">
      <c r="M1439">
        <v>79242277</v>
      </c>
      <c r="N1439" s="91">
        <v>45075</v>
      </c>
      <c r="O1439" s="183">
        <f t="shared" si="66"/>
        <v>1.0666666666666667</v>
      </c>
      <c r="P1439">
        <f t="shared" si="67"/>
        <v>0</v>
      </c>
      <c r="Q1439">
        <f t="shared" si="68"/>
        <v>1</v>
      </c>
    </row>
    <row r="1440" spans="13:17" x14ac:dyDescent="0.25">
      <c r="M1440">
        <v>79242301</v>
      </c>
      <c r="N1440" s="91">
        <v>45075</v>
      </c>
      <c r="O1440" s="183">
        <f t="shared" si="66"/>
        <v>1.0666666666666667</v>
      </c>
      <c r="P1440">
        <f t="shared" si="67"/>
        <v>0</v>
      </c>
      <c r="Q1440">
        <f t="shared" si="68"/>
        <v>1</v>
      </c>
    </row>
    <row r="1441" spans="13:17" x14ac:dyDescent="0.25">
      <c r="M1441">
        <v>79193722</v>
      </c>
      <c r="N1441" s="91">
        <v>45075</v>
      </c>
      <c r="O1441" s="183">
        <f t="shared" si="66"/>
        <v>1.0666666666666667</v>
      </c>
      <c r="P1441">
        <f t="shared" si="67"/>
        <v>0</v>
      </c>
      <c r="Q1441">
        <f t="shared" si="68"/>
        <v>1</v>
      </c>
    </row>
    <row r="1442" spans="13:17" x14ac:dyDescent="0.25">
      <c r="M1442">
        <v>79242290</v>
      </c>
      <c r="N1442" s="91">
        <v>45075</v>
      </c>
      <c r="O1442" s="183">
        <f t="shared" si="66"/>
        <v>1.0666666666666667</v>
      </c>
      <c r="P1442">
        <f t="shared" si="67"/>
        <v>0</v>
      </c>
      <c r="Q1442">
        <f t="shared" si="68"/>
        <v>1</v>
      </c>
    </row>
    <row r="1443" spans="13:17" x14ac:dyDescent="0.25">
      <c r="M1443">
        <v>79242306</v>
      </c>
      <c r="N1443" s="91">
        <v>45075</v>
      </c>
      <c r="O1443" s="183">
        <f t="shared" si="66"/>
        <v>1.0666666666666667</v>
      </c>
      <c r="P1443">
        <f t="shared" si="67"/>
        <v>0</v>
      </c>
      <c r="Q1443">
        <f t="shared" si="68"/>
        <v>1</v>
      </c>
    </row>
    <row r="1444" spans="13:17" x14ac:dyDescent="0.25">
      <c r="M1444">
        <v>79289050</v>
      </c>
      <c r="N1444" s="91">
        <v>45075</v>
      </c>
      <c r="O1444" s="183">
        <f t="shared" si="66"/>
        <v>1.0666666666666667</v>
      </c>
      <c r="P1444">
        <f t="shared" si="67"/>
        <v>0</v>
      </c>
      <c r="Q1444">
        <f t="shared" si="68"/>
        <v>1</v>
      </c>
    </row>
    <row r="1445" spans="13:17" x14ac:dyDescent="0.25">
      <c r="M1445">
        <v>79242315</v>
      </c>
      <c r="N1445" s="91">
        <v>45075</v>
      </c>
      <c r="O1445" s="183">
        <f t="shared" si="66"/>
        <v>1.0666666666666667</v>
      </c>
      <c r="P1445">
        <f t="shared" si="67"/>
        <v>0</v>
      </c>
      <c r="Q1445">
        <f t="shared" si="68"/>
        <v>1</v>
      </c>
    </row>
    <row r="1446" spans="13:17" x14ac:dyDescent="0.25">
      <c r="M1446">
        <v>79193725</v>
      </c>
      <c r="N1446" s="91">
        <v>45075</v>
      </c>
      <c r="O1446" s="183">
        <f t="shared" si="66"/>
        <v>1.0666666666666667</v>
      </c>
      <c r="P1446">
        <f t="shared" si="67"/>
        <v>0</v>
      </c>
      <c r="Q1446">
        <f t="shared" si="68"/>
        <v>1</v>
      </c>
    </row>
    <row r="1447" spans="13:17" x14ac:dyDescent="0.25">
      <c r="M1447">
        <v>79193739</v>
      </c>
      <c r="N1447" s="91">
        <v>45075</v>
      </c>
      <c r="O1447" s="183">
        <f t="shared" si="66"/>
        <v>1.0666666666666667</v>
      </c>
      <c r="P1447">
        <f t="shared" si="67"/>
        <v>0</v>
      </c>
      <c r="Q1447">
        <f t="shared" si="68"/>
        <v>1</v>
      </c>
    </row>
    <row r="1448" spans="13:17" x14ac:dyDescent="0.25">
      <c r="M1448">
        <v>79289048</v>
      </c>
      <c r="N1448" s="91">
        <v>45075</v>
      </c>
      <c r="O1448" s="183">
        <f t="shared" si="66"/>
        <v>1.0666666666666667</v>
      </c>
      <c r="P1448">
        <f t="shared" si="67"/>
        <v>0</v>
      </c>
      <c r="Q1448">
        <f t="shared" si="68"/>
        <v>1</v>
      </c>
    </row>
    <row r="1449" spans="13:17" x14ac:dyDescent="0.25">
      <c r="M1449">
        <v>79242279</v>
      </c>
      <c r="N1449" s="91">
        <v>45075</v>
      </c>
      <c r="O1449" s="183">
        <f t="shared" si="66"/>
        <v>1.0666666666666667</v>
      </c>
      <c r="P1449">
        <f t="shared" si="67"/>
        <v>0</v>
      </c>
      <c r="Q1449">
        <f t="shared" si="68"/>
        <v>1</v>
      </c>
    </row>
    <row r="1450" spans="13:17" x14ac:dyDescent="0.25">
      <c r="M1450">
        <v>79242281</v>
      </c>
      <c r="N1450" s="91">
        <v>45075</v>
      </c>
      <c r="O1450" s="183">
        <f t="shared" si="66"/>
        <v>1.0666666666666667</v>
      </c>
      <c r="P1450">
        <f t="shared" si="67"/>
        <v>0</v>
      </c>
      <c r="Q1450">
        <f t="shared" si="68"/>
        <v>1</v>
      </c>
    </row>
    <row r="1451" spans="13:17" x14ac:dyDescent="0.25">
      <c r="M1451">
        <v>79242307</v>
      </c>
      <c r="N1451" s="91">
        <v>45075</v>
      </c>
      <c r="O1451" s="183">
        <f t="shared" si="66"/>
        <v>1.0666666666666667</v>
      </c>
      <c r="P1451">
        <f t="shared" si="67"/>
        <v>0</v>
      </c>
      <c r="Q1451">
        <f t="shared" si="68"/>
        <v>1</v>
      </c>
    </row>
    <row r="1452" spans="13:17" x14ac:dyDescent="0.25">
      <c r="M1452">
        <v>79242308</v>
      </c>
      <c r="N1452" s="91">
        <v>45075</v>
      </c>
      <c r="O1452" s="183">
        <f t="shared" si="66"/>
        <v>1.0666666666666667</v>
      </c>
      <c r="P1452">
        <f t="shared" si="67"/>
        <v>0</v>
      </c>
      <c r="Q1452">
        <f t="shared" si="68"/>
        <v>1</v>
      </c>
    </row>
    <row r="1453" spans="13:17" x14ac:dyDescent="0.25">
      <c r="M1453">
        <v>79193724</v>
      </c>
      <c r="N1453" s="91">
        <v>45075</v>
      </c>
      <c r="O1453" s="183">
        <f t="shared" si="66"/>
        <v>1.0666666666666667</v>
      </c>
      <c r="P1453">
        <f t="shared" si="67"/>
        <v>0</v>
      </c>
      <c r="Q1453">
        <f t="shared" si="68"/>
        <v>1</v>
      </c>
    </row>
    <row r="1454" spans="13:17" x14ac:dyDescent="0.25">
      <c r="M1454">
        <v>79289049</v>
      </c>
      <c r="N1454" s="91">
        <v>45075</v>
      </c>
      <c r="O1454" s="183">
        <f t="shared" si="66"/>
        <v>1.0666666666666667</v>
      </c>
      <c r="P1454">
        <f t="shared" si="67"/>
        <v>0</v>
      </c>
      <c r="Q1454">
        <f t="shared" si="68"/>
        <v>1</v>
      </c>
    </row>
    <row r="1455" spans="13:17" x14ac:dyDescent="0.25">
      <c r="M1455">
        <v>79242272</v>
      </c>
      <c r="N1455" s="91">
        <v>45075</v>
      </c>
      <c r="O1455" s="183">
        <f t="shared" si="66"/>
        <v>1.0666666666666667</v>
      </c>
      <c r="P1455">
        <f t="shared" si="67"/>
        <v>0</v>
      </c>
      <c r="Q1455">
        <f t="shared" si="68"/>
        <v>1</v>
      </c>
    </row>
    <row r="1456" spans="13:17" x14ac:dyDescent="0.25">
      <c r="M1456">
        <v>79242305</v>
      </c>
      <c r="N1456" s="91">
        <v>45075</v>
      </c>
      <c r="O1456" s="183">
        <f t="shared" si="66"/>
        <v>1.0666666666666667</v>
      </c>
      <c r="P1456">
        <f t="shared" si="67"/>
        <v>0</v>
      </c>
      <c r="Q1456">
        <f t="shared" si="68"/>
        <v>1</v>
      </c>
    </row>
    <row r="1457" spans="13:17" x14ac:dyDescent="0.25">
      <c r="M1457">
        <v>79289046</v>
      </c>
      <c r="N1457" s="91">
        <v>45075</v>
      </c>
      <c r="O1457" s="183">
        <f t="shared" si="66"/>
        <v>1.0666666666666667</v>
      </c>
      <c r="P1457">
        <f t="shared" si="67"/>
        <v>0</v>
      </c>
      <c r="Q1457">
        <f t="shared" si="68"/>
        <v>1</v>
      </c>
    </row>
    <row r="1458" spans="13:17" x14ac:dyDescent="0.25">
      <c r="M1458">
        <v>79242254</v>
      </c>
      <c r="N1458" s="91">
        <v>45075</v>
      </c>
      <c r="O1458" s="183">
        <f t="shared" si="66"/>
        <v>1.0666666666666667</v>
      </c>
      <c r="P1458">
        <f t="shared" si="67"/>
        <v>0</v>
      </c>
      <c r="Q1458">
        <f t="shared" si="68"/>
        <v>1</v>
      </c>
    </row>
    <row r="1459" spans="13:17" x14ac:dyDescent="0.25">
      <c r="M1459">
        <v>79242291</v>
      </c>
      <c r="N1459" s="91">
        <v>45075</v>
      </c>
      <c r="O1459" s="183">
        <f t="shared" si="66"/>
        <v>1.0666666666666667</v>
      </c>
      <c r="P1459">
        <f t="shared" si="67"/>
        <v>0</v>
      </c>
      <c r="Q1459">
        <f t="shared" si="68"/>
        <v>1</v>
      </c>
    </row>
    <row r="1460" spans="13:17" x14ac:dyDescent="0.25">
      <c r="M1460">
        <v>79289625</v>
      </c>
      <c r="N1460" s="91">
        <v>45075</v>
      </c>
      <c r="O1460" s="183">
        <f t="shared" si="66"/>
        <v>1.0666666666666667</v>
      </c>
      <c r="P1460">
        <f t="shared" si="67"/>
        <v>0</v>
      </c>
      <c r="Q1460">
        <f t="shared" si="68"/>
        <v>1</v>
      </c>
    </row>
    <row r="1461" spans="13:17" x14ac:dyDescent="0.25">
      <c r="M1461">
        <v>53502150</v>
      </c>
      <c r="N1461" s="91">
        <v>45075</v>
      </c>
      <c r="O1461" s="183">
        <f t="shared" si="66"/>
        <v>1.0666666666666667</v>
      </c>
      <c r="P1461">
        <f t="shared" si="67"/>
        <v>0</v>
      </c>
      <c r="Q1461">
        <f t="shared" si="68"/>
        <v>1</v>
      </c>
    </row>
    <row r="1462" spans="13:17" x14ac:dyDescent="0.25">
      <c r="M1462">
        <v>34427992</v>
      </c>
      <c r="N1462" s="91">
        <v>45076</v>
      </c>
      <c r="O1462" s="183">
        <f t="shared" si="66"/>
        <v>1.0333333333333334</v>
      </c>
      <c r="P1462">
        <f t="shared" si="67"/>
        <v>0</v>
      </c>
      <c r="Q1462">
        <f t="shared" si="68"/>
        <v>1</v>
      </c>
    </row>
    <row r="1463" spans="13:17" x14ac:dyDescent="0.25">
      <c r="M1463">
        <v>45545460</v>
      </c>
      <c r="N1463" s="91">
        <v>45076</v>
      </c>
      <c r="O1463" s="183">
        <f t="shared" si="66"/>
        <v>1.0333333333333334</v>
      </c>
      <c r="P1463">
        <f t="shared" si="67"/>
        <v>0</v>
      </c>
      <c r="Q1463">
        <f t="shared" si="68"/>
        <v>1</v>
      </c>
    </row>
    <row r="1464" spans="13:17" x14ac:dyDescent="0.25">
      <c r="M1464">
        <v>55172779</v>
      </c>
      <c r="N1464" s="91">
        <v>45076</v>
      </c>
      <c r="O1464" s="183">
        <f t="shared" si="66"/>
        <v>1.0333333333333334</v>
      </c>
      <c r="P1464">
        <f t="shared" si="67"/>
        <v>0</v>
      </c>
      <c r="Q1464">
        <f t="shared" si="68"/>
        <v>1</v>
      </c>
    </row>
    <row r="1465" spans="13:17" x14ac:dyDescent="0.25">
      <c r="M1465">
        <v>65309822</v>
      </c>
      <c r="N1465" s="91">
        <v>45076</v>
      </c>
      <c r="O1465" s="183">
        <f t="shared" si="66"/>
        <v>1.0333333333333334</v>
      </c>
      <c r="P1465">
        <f t="shared" si="67"/>
        <v>0</v>
      </c>
      <c r="Q1465">
        <f t="shared" si="68"/>
        <v>1</v>
      </c>
    </row>
    <row r="1466" spans="13:17" x14ac:dyDescent="0.25">
      <c r="M1466">
        <v>71537513</v>
      </c>
      <c r="N1466" s="91">
        <v>45077</v>
      </c>
      <c r="O1466" s="183">
        <f t="shared" si="66"/>
        <v>1</v>
      </c>
      <c r="P1466">
        <f t="shared" si="67"/>
        <v>0</v>
      </c>
      <c r="Q1466">
        <f t="shared" si="68"/>
        <v>1</v>
      </c>
    </row>
    <row r="1467" spans="13:17" x14ac:dyDescent="0.25">
      <c r="M1467">
        <v>79435217</v>
      </c>
      <c r="N1467" s="91">
        <v>45077</v>
      </c>
      <c r="O1467" s="183">
        <f t="shared" si="66"/>
        <v>1</v>
      </c>
      <c r="P1467">
        <f t="shared" si="67"/>
        <v>0</v>
      </c>
      <c r="Q1467">
        <f t="shared" si="68"/>
        <v>1</v>
      </c>
    </row>
    <row r="1468" spans="13:17" x14ac:dyDescent="0.25">
      <c r="M1468">
        <v>47588284</v>
      </c>
      <c r="N1468" s="91">
        <v>45077</v>
      </c>
      <c r="O1468" s="183">
        <f t="shared" si="66"/>
        <v>1</v>
      </c>
      <c r="P1468">
        <f t="shared" si="67"/>
        <v>0</v>
      </c>
      <c r="Q1468">
        <f t="shared" si="68"/>
        <v>1</v>
      </c>
    </row>
    <row r="1469" spans="13:17" x14ac:dyDescent="0.25">
      <c r="M1469">
        <v>57784693</v>
      </c>
      <c r="N1469" s="91">
        <v>45077</v>
      </c>
      <c r="O1469" s="183">
        <f t="shared" si="66"/>
        <v>1</v>
      </c>
      <c r="P1469">
        <f t="shared" si="67"/>
        <v>0</v>
      </c>
      <c r="Q1469">
        <f t="shared" si="68"/>
        <v>1</v>
      </c>
    </row>
    <row r="1470" spans="13:17" x14ac:dyDescent="0.25">
      <c r="M1470">
        <v>40220915</v>
      </c>
      <c r="N1470" s="91">
        <v>45077</v>
      </c>
      <c r="O1470" s="183">
        <f t="shared" si="66"/>
        <v>1</v>
      </c>
      <c r="P1470">
        <f t="shared" si="67"/>
        <v>0</v>
      </c>
      <c r="Q1470">
        <f t="shared" si="68"/>
        <v>1</v>
      </c>
    </row>
    <row r="1471" spans="13:17" x14ac:dyDescent="0.25">
      <c r="M1471">
        <v>12556287</v>
      </c>
      <c r="N1471" s="91">
        <v>45077</v>
      </c>
      <c r="O1471" s="183">
        <f t="shared" si="66"/>
        <v>1</v>
      </c>
      <c r="P1471">
        <f t="shared" si="67"/>
        <v>0</v>
      </c>
      <c r="Q1471">
        <f t="shared" si="68"/>
        <v>1</v>
      </c>
    </row>
    <row r="1472" spans="13:17" x14ac:dyDescent="0.25">
      <c r="M1472">
        <v>13698759</v>
      </c>
      <c r="N1472" s="91">
        <v>45077</v>
      </c>
      <c r="O1472" s="183">
        <f t="shared" si="66"/>
        <v>1</v>
      </c>
      <c r="P1472">
        <f t="shared" si="67"/>
        <v>0</v>
      </c>
      <c r="Q1472">
        <f t="shared" si="68"/>
        <v>1</v>
      </c>
    </row>
    <row r="1473" spans="13:17" x14ac:dyDescent="0.25">
      <c r="M1473">
        <v>35811165</v>
      </c>
      <c r="N1473" s="91">
        <v>45077</v>
      </c>
      <c r="O1473" s="183">
        <f t="shared" si="66"/>
        <v>1</v>
      </c>
      <c r="P1473">
        <f t="shared" si="67"/>
        <v>0</v>
      </c>
      <c r="Q1473">
        <f t="shared" si="68"/>
        <v>1</v>
      </c>
    </row>
    <row r="1474" spans="13:17" x14ac:dyDescent="0.25">
      <c r="M1474">
        <v>13945070</v>
      </c>
      <c r="N1474" s="91">
        <v>45077</v>
      </c>
      <c r="O1474" s="183">
        <f t="shared" si="66"/>
        <v>1</v>
      </c>
      <c r="P1474">
        <f t="shared" si="67"/>
        <v>0</v>
      </c>
      <c r="Q1474">
        <f t="shared" si="68"/>
        <v>1</v>
      </c>
    </row>
    <row r="1475" spans="13:17" x14ac:dyDescent="0.25">
      <c r="M1475">
        <v>9924614</v>
      </c>
      <c r="N1475" s="91">
        <v>45078</v>
      </c>
      <c r="O1475" s="183">
        <f t="shared" si="66"/>
        <v>0.96666666666666667</v>
      </c>
      <c r="P1475">
        <f t="shared" si="67"/>
        <v>0</v>
      </c>
      <c r="Q1475">
        <f t="shared" si="68"/>
        <v>1</v>
      </c>
    </row>
    <row r="1476" spans="13:17" x14ac:dyDescent="0.25">
      <c r="M1476">
        <v>78284722</v>
      </c>
      <c r="N1476" s="91">
        <v>45078</v>
      </c>
      <c r="O1476" s="183">
        <f t="shared" ref="O1476:O1539" si="69">($O$1-N1476)/30</f>
        <v>0.96666666666666667</v>
      </c>
      <c r="P1476">
        <f t="shared" ref="P1476:P1539" si="70">IF(O1476&gt;=$P$1,1,0)</f>
        <v>0</v>
      </c>
      <c r="Q1476">
        <f t="shared" ref="Q1476:Q1539" si="71">IF(N1476&lt;=$Q$1, 1,0)</f>
        <v>1</v>
      </c>
    </row>
    <row r="1477" spans="13:17" x14ac:dyDescent="0.25">
      <c r="M1477">
        <v>8706078</v>
      </c>
      <c r="N1477" s="91">
        <v>45078</v>
      </c>
      <c r="O1477" s="183">
        <f t="shared" si="69"/>
        <v>0.96666666666666667</v>
      </c>
      <c r="P1477">
        <f t="shared" si="70"/>
        <v>0</v>
      </c>
      <c r="Q1477">
        <f t="shared" si="71"/>
        <v>1</v>
      </c>
    </row>
    <row r="1478" spans="13:17" x14ac:dyDescent="0.25">
      <c r="M1478">
        <v>9219683</v>
      </c>
      <c r="N1478" s="91">
        <v>45078</v>
      </c>
      <c r="O1478" s="183">
        <f t="shared" si="69"/>
        <v>0.96666666666666667</v>
      </c>
      <c r="P1478">
        <f t="shared" si="70"/>
        <v>0</v>
      </c>
      <c r="Q1478">
        <f t="shared" si="71"/>
        <v>1</v>
      </c>
    </row>
    <row r="1479" spans="13:17" x14ac:dyDescent="0.25">
      <c r="M1479">
        <v>78333345</v>
      </c>
      <c r="N1479" s="91">
        <v>45079</v>
      </c>
      <c r="O1479" s="183">
        <f t="shared" si="69"/>
        <v>0.93333333333333335</v>
      </c>
      <c r="P1479">
        <f t="shared" si="70"/>
        <v>0</v>
      </c>
      <c r="Q1479">
        <f t="shared" si="71"/>
        <v>1</v>
      </c>
    </row>
    <row r="1480" spans="13:17" x14ac:dyDescent="0.25">
      <c r="M1480">
        <v>79468009</v>
      </c>
      <c r="N1480" s="91">
        <v>45079</v>
      </c>
      <c r="O1480" s="183">
        <f t="shared" si="69"/>
        <v>0.93333333333333335</v>
      </c>
      <c r="P1480">
        <f t="shared" si="70"/>
        <v>0</v>
      </c>
      <c r="Q1480">
        <f t="shared" si="71"/>
        <v>1</v>
      </c>
    </row>
    <row r="1481" spans="13:17" x14ac:dyDescent="0.25">
      <c r="M1481">
        <v>78974561</v>
      </c>
      <c r="N1481" s="91">
        <v>45079</v>
      </c>
      <c r="O1481" s="183">
        <f t="shared" si="69"/>
        <v>0.93333333333333335</v>
      </c>
      <c r="P1481">
        <f t="shared" si="70"/>
        <v>0</v>
      </c>
      <c r="Q1481">
        <f t="shared" si="71"/>
        <v>1</v>
      </c>
    </row>
    <row r="1482" spans="13:17" x14ac:dyDescent="0.25">
      <c r="M1482">
        <v>79532520</v>
      </c>
      <c r="N1482" s="91">
        <v>45083</v>
      </c>
      <c r="O1482" s="183">
        <f t="shared" si="69"/>
        <v>0.8</v>
      </c>
      <c r="P1482">
        <f t="shared" si="70"/>
        <v>0</v>
      </c>
      <c r="Q1482">
        <f t="shared" si="71"/>
        <v>1</v>
      </c>
    </row>
    <row r="1483" spans="13:17" x14ac:dyDescent="0.25">
      <c r="M1483">
        <v>79532522</v>
      </c>
      <c r="N1483" s="91">
        <v>45083</v>
      </c>
      <c r="O1483" s="183">
        <f t="shared" si="69"/>
        <v>0.8</v>
      </c>
      <c r="P1483">
        <f t="shared" si="70"/>
        <v>0</v>
      </c>
      <c r="Q1483">
        <f t="shared" si="71"/>
        <v>1</v>
      </c>
    </row>
    <row r="1484" spans="13:17" x14ac:dyDescent="0.25">
      <c r="M1484">
        <v>79604597</v>
      </c>
      <c r="N1484" s="91">
        <v>45084</v>
      </c>
      <c r="O1484" s="183">
        <f t="shared" si="69"/>
        <v>0.76666666666666672</v>
      </c>
      <c r="P1484">
        <f t="shared" si="70"/>
        <v>0</v>
      </c>
      <c r="Q1484">
        <f t="shared" si="71"/>
        <v>1</v>
      </c>
    </row>
    <row r="1485" spans="13:17" x14ac:dyDescent="0.25">
      <c r="M1485">
        <v>79532521</v>
      </c>
      <c r="N1485" s="91">
        <v>45084</v>
      </c>
      <c r="O1485" s="183">
        <f t="shared" si="69"/>
        <v>0.76666666666666672</v>
      </c>
      <c r="P1485">
        <f t="shared" si="70"/>
        <v>0</v>
      </c>
      <c r="Q1485">
        <f t="shared" si="71"/>
        <v>1</v>
      </c>
    </row>
    <row r="1486" spans="13:17" x14ac:dyDescent="0.25">
      <c r="M1486">
        <v>79604606</v>
      </c>
      <c r="N1486" s="91">
        <v>45085</v>
      </c>
      <c r="O1486" s="183">
        <f t="shared" si="69"/>
        <v>0.73333333333333328</v>
      </c>
      <c r="P1486">
        <f t="shared" si="70"/>
        <v>0</v>
      </c>
      <c r="Q1486">
        <f t="shared" si="71"/>
        <v>1</v>
      </c>
    </row>
    <row r="1487" spans="13:17" x14ac:dyDescent="0.25">
      <c r="M1487">
        <v>79566144</v>
      </c>
      <c r="N1487" s="91">
        <v>45086</v>
      </c>
      <c r="O1487" s="183">
        <f t="shared" si="69"/>
        <v>0.7</v>
      </c>
      <c r="P1487">
        <f t="shared" si="70"/>
        <v>0</v>
      </c>
      <c r="Q1487">
        <f t="shared" si="71"/>
        <v>1</v>
      </c>
    </row>
    <row r="1488" spans="13:17" x14ac:dyDescent="0.25">
      <c r="M1488">
        <v>79566146</v>
      </c>
      <c r="N1488" s="91">
        <v>45086</v>
      </c>
      <c r="O1488" s="183">
        <f t="shared" si="69"/>
        <v>0.7</v>
      </c>
      <c r="P1488">
        <f t="shared" si="70"/>
        <v>0</v>
      </c>
      <c r="Q1488">
        <f t="shared" si="71"/>
        <v>1</v>
      </c>
    </row>
    <row r="1489" spans="13:17" x14ac:dyDescent="0.25">
      <c r="M1489">
        <v>79644084</v>
      </c>
      <c r="N1489" s="91">
        <v>45089</v>
      </c>
      <c r="O1489" s="183">
        <f t="shared" si="69"/>
        <v>0.6</v>
      </c>
      <c r="P1489">
        <f t="shared" si="70"/>
        <v>0</v>
      </c>
      <c r="Q1489">
        <f t="shared" si="71"/>
        <v>1</v>
      </c>
    </row>
    <row r="1490" spans="13:17" x14ac:dyDescent="0.25">
      <c r="M1490">
        <v>79644079</v>
      </c>
      <c r="N1490" s="91">
        <v>45089</v>
      </c>
      <c r="O1490" s="183">
        <f t="shared" si="69"/>
        <v>0.6</v>
      </c>
      <c r="P1490">
        <f t="shared" si="70"/>
        <v>0</v>
      </c>
      <c r="Q1490">
        <f t="shared" si="71"/>
        <v>1</v>
      </c>
    </row>
    <row r="1491" spans="13:17" x14ac:dyDescent="0.25">
      <c r="M1491">
        <v>79724323</v>
      </c>
      <c r="N1491" s="91">
        <v>45089</v>
      </c>
      <c r="O1491" s="183">
        <f t="shared" si="69"/>
        <v>0.6</v>
      </c>
      <c r="P1491">
        <f t="shared" si="70"/>
        <v>0</v>
      </c>
      <c r="Q1491">
        <f t="shared" si="71"/>
        <v>1</v>
      </c>
    </row>
    <row r="1492" spans="13:17" x14ac:dyDescent="0.25">
      <c r="M1492">
        <v>79761908</v>
      </c>
      <c r="N1492" s="91">
        <v>45090</v>
      </c>
      <c r="O1492" s="183">
        <f t="shared" si="69"/>
        <v>0.56666666666666665</v>
      </c>
      <c r="P1492">
        <f t="shared" si="70"/>
        <v>0</v>
      </c>
      <c r="Q1492">
        <f t="shared" si="71"/>
        <v>1</v>
      </c>
    </row>
    <row r="1493" spans="13:17" x14ac:dyDescent="0.25">
      <c r="M1493">
        <v>79761900</v>
      </c>
      <c r="N1493" s="91">
        <v>45090</v>
      </c>
      <c r="O1493" s="183">
        <f t="shared" si="69"/>
        <v>0.56666666666666665</v>
      </c>
      <c r="P1493">
        <f t="shared" si="70"/>
        <v>0</v>
      </c>
      <c r="Q1493">
        <f t="shared" si="71"/>
        <v>1</v>
      </c>
    </row>
    <row r="1494" spans="13:17" x14ac:dyDescent="0.25">
      <c r="M1494">
        <v>41834015</v>
      </c>
      <c r="N1494" s="91">
        <v>45090</v>
      </c>
      <c r="O1494" s="183">
        <f t="shared" si="69"/>
        <v>0.56666666666666665</v>
      </c>
      <c r="P1494">
        <f t="shared" si="70"/>
        <v>0</v>
      </c>
      <c r="Q1494">
        <f t="shared" si="71"/>
        <v>1</v>
      </c>
    </row>
    <row r="1495" spans="13:17" x14ac:dyDescent="0.25">
      <c r="M1495">
        <v>77360051</v>
      </c>
      <c r="N1495" s="91">
        <v>45090</v>
      </c>
      <c r="O1495" s="183">
        <f t="shared" si="69"/>
        <v>0.56666666666666665</v>
      </c>
      <c r="P1495">
        <f t="shared" si="70"/>
        <v>0</v>
      </c>
      <c r="Q1495">
        <f t="shared" si="71"/>
        <v>1</v>
      </c>
    </row>
    <row r="1496" spans="13:17" x14ac:dyDescent="0.25">
      <c r="M1496">
        <v>79724324</v>
      </c>
      <c r="N1496" s="91">
        <v>45090</v>
      </c>
      <c r="O1496" s="183">
        <f t="shared" si="69"/>
        <v>0.56666666666666665</v>
      </c>
      <c r="P1496">
        <f t="shared" si="70"/>
        <v>0</v>
      </c>
      <c r="Q1496">
        <f t="shared" si="71"/>
        <v>1</v>
      </c>
    </row>
    <row r="1497" spans="13:17" x14ac:dyDescent="0.25">
      <c r="M1497">
        <v>79724340</v>
      </c>
      <c r="N1497" s="91">
        <v>45090</v>
      </c>
      <c r="O1497" s="183">
        <f t="shared" si="69"/>
        <v>0.56666666666666665</v>
      </c>
      <c r="P1497">
        <f t="shared" si="70"/>
        <v>0</v>
      </c>
      <c r="Q1497">
        <f t="shared" si="71"/>
        <v>1</v>
      </c>
    </row>
    <row r="1498" spans="13:17" x14ac:dyDescent="0.25">
      <c r="M1498">
        <v>79724338</v>
      </c>
      <c r="N1498" s="91">
        <v>45090</v>
      </c>
      <c r="O1498" s="183">
        <f t="shared" si="69"/>
        <v>0.56666666666666665</v>
      </c>
      <c r="P1498">
        <f t="shared" si="70"/>
        <v>0</v>
      </c>
      <c r="Q1498">
        <f t="shared" si="71"/>
        <v>1</v>
      </c>
    </row>
    <row r="1499" spans="13:17" x14ac:dyDescent="0.25">
      <c r="M1499">
        <v>74917662</v>
      </c>
      <c r="N1499" s="91">
        <v>45090</v>
      </c>
      <c r="O1499" s="183">
        <f t="shared" si="69"/>
        <v>0.56666666666666665</v>
      </c>
      <c r="P1499">
        <f t="shared" si="70"/>
        <v>0</v>
      </c>
      <c r="Q1499">
        <f t="shared" si="71"/>
        <v>1</v>
      </c>
    </row>
    <row r="1500" spans="13:17" x14ac:dyDescent="0.25">
      <c r="M1500">
        <v>79724327</v>
      </c>
      <c r="N1500" s="91">
        <v>45091</v>
      </c>
      <c r="O1500" s="183">
        <f t="shared" si="69"/>
        <v>0.53333333333333333</v>
      </c>
      <c r="P1500">
        <f t="shared" si="70"/>
        <v>0</v>
      </c>
      <c r="Q1500">
        <f t="shared" si="71"/>
        <v>1</v>
      </c>
    </row>
    <row r="1501" spans="13:17" x14ac:dyDescent="0.25">
      <c r="M1501">
        <v>79802053</v>
      </c>
      <c r="N1501" s="91">
        <v>45091</v>
      </c>
      <c r="O1501" s="183">
        <f t="shared" si="69"/>
        <v>0.53333333333333333</v>
      </c>
      <c r="P1501">
        <f t="shared" si="70"/>
        <v>0</v>
      </c>
      <c r="Q1501">
        <f t="shared" si="71"/>
        <v>1</v>
      </c>
    </row>
    <row r="1502" spans="13:17" x14ac:dyDescent="0.25">
      <c r="M1502">
        <v>79724329</v>
      </c>
      <c r="N1502" s="91">
        <v>45091</v>
      </c>
      <c r="O1502" s="183">
        <f t="shared" si="69"/>
        <v>0.53333333333333333</v>
      </c>
      <c r="P1502">
        <f t="shared" si="70"/>
        <v>0</v>
      </c>
      <c r="Q1502">
        <f t="shared" si="71"/>
        <v>1</v>
      </c>
    </row>
    <row r="1503" spans="13:17" x14ac:dyDescent="0.25">
      <c r="M1503">
        <v>8223910</v>
      </c>
      <c r="N1503" s="91">
        <v>45092</v>
      </c>
      <c r="O1503" s="183">
        <f t="shared" si="69"/>
        <v>0.5</v>
      </c>
      <c r="P1503">
        <f t="shared" si="70"/>
        <v>0</v>
      </c>
      <c r="Q1503">
        <f t="shared" si="71"/>
        <v>1</v>
      </c>
    </row>
    <row r="1504" spans="13:17" x14ac:dyDescent="0.25">
      <c r="M1504">
        <v>9219721</v>
      </c>
      <c r="N1504" s="91">
        <v>45092</v>
      </c>
      <c r="O1504" s="183">
        <f t="shared" si="69"/>
        <v>0.5</v>
      </c>
      <c r="P1504">
        <f t="shared" si="70"/>
        <v>0</v>
      </c>
      <c r="Q1504">
        <f t="shared" si="71"/>
        <v>1</v>
      </c>
    </row>
    <row r="1505" spans="13:17" x14ac:dyDescent="0.25">
      <c r="M1505">
        <v>79802063</v>
      </c>
      <c r="N1505" s="91">
        <v>45093</v>
      </c>
      <c r="O1505" s="183">
        <f t="shared" si="69"/>
        <v>0.46666666666666667</v>
      </c>
      <c r="P1505">
        <f t="shared" si="70"/>
        <v>0</v>
      </c>
      <c r="Q1505">
        <f t="shared" si="71"/>
        <v>1</v>
      </c>
    </row>
    <row r="1506" spans="13:17" x14ac:dyDescent="0.25">
      <c r="M1506">
        <v>79802064</v>
      </c>
      <c r="N1506" s="91">
        <v>45093</v>
      </c>
      <c r="O1506" s="183">
        <f t="shared" si="69"/>
        <v>0.46666666666666667</v>
      </c>
      <c r="P1506">
        <f t="shared" si="70"/>
        <v>0</v>
      </c>
      <c r="Q1506">
        <f t="shared" si="71"/>
        <v>1</v>
      </c>
    </row>
    <row r="1507" spans="13:17" x14ac:dyDescent="0.25">
      <c r="M1507">
        <v>63401793</v>
      </c>
      <c r="N1507" s="91">
        <v>45093</v>
      </c>
      <c r="O1507" s="183">
        <f t="shared" si="69"/>
        <v>0.46666666666666667</v>
      </c>
      <c r="P1507">
        <f t="shared" si="70"/>
        <v>0</v>
      </c>
      <c r="Q1507">
        <f t="shared" si="71"/>
        <v>1</v>
      </c>
    </row>
    <row r="1508" spans="13:17" x14ac:dyDescent="0.25">
      <c r="M1508">
        <v>78284762</v>
      </c>
      <c r="N1508" s="91">
        <v>45093</v>
      </c>
      <c r="O1508" s="183">
        <f t="shared" si="69"/>
        <v>0.46666666666666667</v>
      </c>
      <c r="P1508">
        <f t="shared" si="70"/>
        <v>0</v>
      </c>
      <c r="Q1508">
        <f t="shared" si="71"/>
        <v>1</v>
      </c>
    </row>
    <row r="1509" spans="13:17" x14ac:dyDescent="0.25">
      <c r="M1509">
        <v>79844720</v>
      </c>
      <c r="N1509" s="91">
        <v>45093</v>
      </c>
      <c r="O1509" s="183">
        <f t="shared" si="69"/>
        <v>0.46666666666666667</v>
      </c>
      <c r="P1509">
        <f t="shared" si="70"/>
        <v>0</v>
      </c>
      <c r="Q1509">
        <f t="shared" si="71"/>
        <v>1</v>
      </c>
    </row>
    <row r="1510" spans="13:17" x14ac:dyDescent="0.25">
      <c r="M1510">
        <v>14177987</v>
      </c>
      <c r="N1510" s="91">
        <v>45096</v>
      </c>
      <c r="O1510" s="183">
        <f t="shared" si="69"/>
        <v>0.36666666666666664</v>
      </c>
      <c r="P1510">
        <f t="shared" si="70"/>
        <v>0</v>
      </c>
      <c r="Q1510">
        <f t="shared" si="71"/>
        <v>1</v>
      </c>
    </row>
    <row r="1511" spans="13:17" x14ac:dyDescent="0.25">
      <c r="M1511">
        <v>79925250</v>
      </c>
      <c r="N1511" s="91">
        <v>45096</v>
      </c>
      <c r="O1511" s="183">
        <f t="shared" si="69"/>
        <v>0.36666666666666664</v>
      </c>
      <c r="P1511">
        <f t="shared" si="70"/>
        <v>0</v>
      </c>
      <c r="Q1511">
        <f t="shared" si="71"/>
        <v>1</v>
      </c>
    </row>
    <row r="1512" spans="13:17" x14ac:dyDescent="0.25">
      <c r="M1512">
        <v>48405724</v>
      </c>
      <c r="N1512" s="91">
        <v>45096</v>
      </c>
      <c r="O1512" s="183">
        <f t="shared" si="69"/>
        <v>0.36666666666666664</v>
      </c>
      <c r="P1512">
        <f t="shared" si="70"/>
        <v>0</v>
      </c>
      <c r="Q1512">
        <f t="shared" si="71"/>
        <v>1</v>
      </c>
    </row>
    <row r="1513" spans="13:17" x14ac:dyDescent="0.25">
      <c r="M1513">
        <v>79925228</v>
      </c>
      <c r="N1513" s="91">
        <v>45096</v>
      </c>
      <c r="O1513" s="183">
        <f t="shared" si="69"/>
        <v>0.36666666666666664</v>
      </c>
      <c r="P1513">
        <f t="shared" si="70"/>
        <v>0</v>
      </c>
      <c r="Q1513">
        <f t="shared" si="71"/>
        <v>1</v>
      </c>
    </row>
    <row r="1514" spans="13:17" x14ac:dyDescent="0.25">
      <c r="M1514">
        <v>21001681</v>
      </c>
      <c r="N1514" s="91">
        <v>45097</v>
      </c>
      <c r="O1514" s="183">
        <f t="shared" si="69"/>
        <v>0.33333333333333331</v>
      </c>
      <c r="P1514">
        <f t="shared" si="70"/>
        <v>0</v>
      </c>
      <c r="Q1514">
        <f t="shared" si="71"/>
        <v>1</v>
      </c>
    </row>
    <row r="1515" spans="13:17" x14ac:dyDescent="0.25">
      <c r="M1515">
        <v>79962623</v>
      </c>
      <c r="N1515" s="91">
        <v>45097</v>
      </c>
      <c r="O1515" s="183">
        <f t="shared" si="69"/>
        <v>0.33333333333333331</v>
      </c>
      <c r="P1515">
        <f t="shared" si="70"/>
        <v>0</v>
      </c>
      <c r="Q1515">
        <f t="shared" si="71"/>
        <v>1</v>
      </c>
    </row>
    <row r="1516" spans="13:17" x14ac:dyDescent="0.25">
      <c r="M1516">
        <v>79925257</v>
      </c>
      <c r="N1516" s="91">
        <v>45097</v>
      </c>
      <c r="O1516" s="183">
        <f t="shared" si="69"/>
        <v>0.33333333333333331</v>
      </c>
      <c r="P1516">
        <f t="shared" si="70"/>
        <v>0</v>
      </c>
      <c r="Q1516">
        <f t="shared" si="71"/>
        <v>1</v>
      </c>
    </row>
    <row r="1517" spans="13:17" x14ac:dyDescent="0.25">
      <c r="M1517">
        <v>80002715</v>
      </c>
      <c r="N1517" s="91">
        <v>45098</v>
      </c>
      <c r="O1517" s="183">
        <f t="shared" si="69"/>
        <v>0.3</v>
      </c>
      <c r="P1517">
        <f t="shared" si="70"/>
        <v>0</v>
      </c>
      <c r="Q1517">
        <f t="shared" si="71"/>
        <v>1</v>
      </c>
    </row>
    <row r="1518" spans="13:17" x14ac:dyDescent="0.25">
      <c r="M1518">
        <v>80002722</v>
      </c>
      <c r="N1518" s="91">
        <v>45098</v>
      </c>
      <c r="O1518" s="183">
        <f t="shared" si="69"/>
        <v>0.3</v>
      </c>
      <c r="P1518">
        <f t="shared" si="70"/>
        <v>0</v>
      </c>
      <c r="Q1518">
        <f t="shared" si="71"/>
        <v>1</v>
      </c>
    </row>
    <row r="1519" spans="13:17" x14ac:dyDescent="0.25">
      <c r="M1519">
        <v>80002718</v>
      </c>
      <c r="N1519" s="91">
        <v>45098</v>
      </c>
      <c r="O1519" s="183">
        <f t="shared" si="69"/>
        <v>0.3</v>
      </c>
      <c r="P1519">
        <f t="shared" si="70"/>
        <v>0</v>
      </c>
      <c r="Q1519">
        <f t="shared" si="71"/>
        <v>1</v>
      </c>
    </row>
    <row r="1520" spans="13:17" x14ac:dyDescent="0.25">
      <c r="M1520">
        <v>79962624</v>
      </c>
      <c r="N1520" s="91">
        <v>45099</v>
      </c>
      <c r="O1520" s="183">
        <f t="shared" si="69"/>
        <v>0.26666666666666666</v>
      </c>
      <c r="P1520">
        <f t="shared" si="70"/>
        <v>0</v>
      </c>
      <c r="Q1520">
        <f t="shared" si="71"/>
        <v>1</v>
      </c>
    </row>
    <row r="1521" spans="13:17" x14ac:dyDescent="0.25">
      <c r="M1521">
        <v>80045503</v>
      </c>
      <c r="N1521" s="91">
        <v>45099</v>
      </c>
      <c r="O1521" s="183">
        <f t="shared" si="69"/>
        <v>0.26666666666666666</v>
      </c>
      <c r="P1521">
        <f t="shared" si="70"/>
        <v>0</v>
      </c>
      <c r="Q1521">
        <f t="shared" si="71"/>
        <v>1</v>
      </c>
    </row>
    <row r="1522" spans="13:17" x14ac:dyDescent="0.25">
      <c r="M1522">
        <v>80132689</v>
      </c>
      <c r="N1522" s="91">
        <v>45103</v>
      </c>
      <c r="O1522" s="183">
        <f t="shared" si="69"/>
        <v>0.13333333333333333</v>
      </c>
      <c r="P1522">
        <f t="shared" si="70"/>
        <v>0</v>
      </c>
      <c r="Q1522">
        <f t="shared" si="71"/>
        <v>1</v>
      </c>
    </row>
    <row r="1523" spans="13:17" x14ac:dyDescent="0.25">
      <c r="M1523">
        <v>23491820</v>
      </c>
      <c r="N1523" s="91">
        <v>45103</v>
      </c>
      <c r="O1523" s="183">
        <f t="shared" si="69"/>
        <v>0.13333333333333333</v>
      </c>
      <c r="P1523">
        <f t="shared" si="70"/>
        <v>0</v>
      </c>
      <c r="Q1523">
        <f t="shared" si="71"/>
        <v>1</v>
      </c>
    </row>
    <row r="1524" spans="13:17" x14ac:dyDescent="0.25">
      <c r="M1524">
        <v>80132697</v>
      </c>
      <c r="N1524" s="91">
        <v>45103</v>
      </c>
      <c r="O1524" s="183">
        <f t="shared" si="69"/>
        <v>0.13333333333333333</v>
      </c>
      <c r="P1524">
        <f t="shared" si="70"/>
        <v>0</v>
      </c>
      <c r="Q1524">
        <f t="shared" si="71"/>
        <v>1</v>
      </c>
    </row>
    <row r="1525" spans="13:17" x14ac:dyDescent="0.25">
      <c r="M1525">
        <v>80179273</v>
      </c>
      <c r="N1525" s="91">
        <v>45104</v>
      </c>
      <c r="O1525" s="183">
        <f t="shared" si="69"/>
        <v>0.1</v>
      </c>
      <c r="P1525">
        <f t="shared" si="70"/>
        <v>0</v>
      </c>
      <c r="Q1525">
        <f t="shared" si="71"/>
        <v>1</v>
      </c>
    </row>
    <row r="1526" spans="13:17" x14ac:dyDescent="0.25">
      <c r="M1526">
        <v>80132710</v>
      </c>
      <c r="N1526" s="91">
        <v>45104</v>
      </c>
      <c r="O1526" s="183">
        <f t="shared" si="69"/>
        <v>0.1</v>
      </c>
      <c r="P1526">
        <f t="shared" si="70"/>
        <v>0</v>
      </c>
      <c r="Q1526">
        <f t="shared" si="71"/>
        <v>1</v>
      </c>
    </row>
    <row r="1527" spans="13:17" x14ac:dyDescent="0.25">
      <c r="M1527">
        <v>80179300</v>
      </c>
      <c r="N1527" s="91">
        <v>45104</v>
      </c>
      <c r="O1527" s="183">
        <f t="shared" si="69"/>
        <v>0.1</v>
      </c>
      <c r="P1527">
        <f t="shared" si="70"/>
        <v>0</v>
      </c>
      <c r="Q1527">
        <f t="shared" si="71"/>
        <v>1</v>
      </c>
    </row>
    <row r="1528" spans="13:17" x14ac:dyDescent="0.25">
      <c r="M1528">
        <v>80091091</v>
      </c>
      <c r="N1528" s="91">
        <v>45104</v>
      </c>
      <c r="O1528" s="183">
        <f t="shared" si="69"/>
        <v>0.1</v>
      </c>
      <c r="P1528">
        <f t="shared" si="70"/>
        <v>0</v>
      </c>
      <c r="Q1528">
        <f t="shared" si="71"/>
        <v>1</v>
      </c>
    </row>
    <row r="1529" spans="13:17" x14ac:dyDescent="0.25">
      <c r="M1529">
        <v>80132711</v>
      </c>
      <c r="N1529" s="91">
        <v>45104</v>
      </c>
      <c r="O1529" s="183">
        <f t="shared" si="69"/>
        <v>0.1</v>
      </c>
      <c r="P1529">
        <f t="shared" si="70"/>
        <v>0</v>
      </c>
      <c r="Q1529">
        <f t="shared" si="71"/>
        <v>1</v>
      </c>
    </row>
    <row r="1530" spans="13:17" x14ac:dyDescent="0.25">
      <c r="M1530">
        <v>80132713</v>
      </c>
      <c r="N1530" s="91">
        <v>45104</v>
      </c>
      <c r="O1530" s="183">
        <f t="shared" si="69"/>
        <v>0.1</v>
      </c>
      <c r="P1530">
        <f t="shared" si="70"/>
        <v>0</v>
      </c>
      <c r="Q1530">
        <f t="shared" si="71"/>
        <v>1</v>
      </c>
    </row>
    <row r="1531" spans="13:17" x14ac:dyDescent="0.25">
      <c r="M1531">
        <v>80179289</v>
      </c>
      <c r="N1531" s="91">
        <v>45105</v>
      </c>
      <c r="O1531" s="183">
        <f t="shared" si="69"/>
        <v>6.6666666666666666E-2</v>
      </c>
      <c r="P1531">
        <f t="shared" si="70"/>
        <v>0</v>
      </c>
      <c r="Q1531">
        <f t="shared" si="71"/>
        <v>1</v>
      </c>
    </row>
    <row r="1532" spans="13:17" x14ac:dyDescent="0.25">
      <c r="M1532">
        <v>80179270</v>
      </c>
      <c r="N1532" s="91">
        <v>45105</v>
      </c>
      <c r="O1532" s="183">
        <f t="shared" si="69"/>
        <v>6.6666666666666666E-2</v>
      </c>
      <c r="P1532">
        <f t="shared" si="70"/>
        <v>0</v>
      </c>
      <c r="Q1532">
        <f t="shared" si="71"/>
        <v>1</v>
      </c>
    </row>
    <row r="1533" spans="13:17" x14ac:dyDescent="0.25">
      <c r="M1533">
        <v>80179281</v>
      </c>
      <c r="N1533" s="91">
        <v>45105</v>
      </c>
      <c r="O1533" s="183">
        <f t="shared" si="69"/>
        <v>6.6666666666666666E-2</v>
      </c>
      <c r="P1533">
        <f t="shared" si="70"/>
        <v>0</v>
      </c>
      <c r="Q1533">
        <f t="shared" si="71"/>
        <v>1</v>
      </c>
    </row>
    <row r="1534" spans="13:17" x14ac:dyDescent="0.25">
      <c r="M1534">
        <v>80179304</v>
      </c>
      <c r="N1534" s="91">
        <v>45105</v>
      </c>
      <c r="O1534" s="183">
        <f t="shared" si="69"/>
        <v>6.6666666666666666E-2</v>
      </c>
      <c r="P1534">
        <f t="shared" si="70"/>
        <v>0</v>
      </c>
      <c r="Q1534">
        <f t="shared" si="71"/>
        <v>1</v>
      </c>
    </row>
    <row r="1535" spans="13:17" x14ac:dyDescent="0.25">
      <c r="M1535">
        <v>48831527</v>
      </c>
      <c r="N1535" s="91">
        <v>45105</v>
      </c>
      <c r="O1535" s="183">
        <f t="shared" si="69"/>
        <v>6.6666666666666666E-2</v>
      </c>
      <c r="P1535">
        <f t="shared" si="70"/>
        <v>0</v>
      </c>
      <c r="Q1535">
        <f t="shared" si="71"/>
        <v>1</v>
      </c>
    </row>
    <row r="1536" spans="13:17" x14ac:dyDescent="0.25">
      <c r="M1536">
        <v>80132745</v>
      </c>
      <c r="N1536" s="91">
        <v>45105</v>
      </c>
      <c r="O1536" s="183">
        <f t="shared" si="69"/>
        <v>6.6666666666666666E-2</v>
      </c>
      <c r="P1536">
        <f t="shared" si="70"/>
        <v>0</v>
      </c>
      <c r="Q1536">
        <f t="shared" si="71"/>
        <v>1</v>
      </c>
    </row>
    <row r="1537" spans="13:17" x14ac:dyDescent="0.25">
      <c r="M1537">
        <v>80179292</v>
      </c>
      <c r="N1537" s="91">
        <v>45105</v>
      </c>
      <c r="O1537" s="183">
        <f t="shared" si="69"/>
        <v>6.6666666666666666E-2</v>
      </c>
      <c r="P1537">
        <f t="shared" si="70"/>
        <v>0</v>
      </c>
      <c r="Q1537">
        <f t="shared" si="71"/>
        <v>1</v>
      </c>
    </row>
    <row r="1538" spans="13:17" x14ac:dyDescent="0.25">
      <c r="M1538">
        <v>80179286</v>
      </c>
      <c r="N1538" s="91">
        <v>45105</v>
      </c>
      <c r="O1538" s="183">
        <f t="shared" si="69"/>
        <v>6.6666666666666666E-2</v>
      </c>
      <c r="P1538">
        <f t="shared" si="70"/>
        <v>0</v>
      </c>
      <c r="Q1538">
        <f t="shared" si="71"/>
        <v>1</v>
      </c>
    </row>
    <row r="1539" spans="13:17" x14ac:dyDescent="0.25">
      <c r="M1539">
        <v>76994202</v>
      </c>
      <c r="N1539" s="91">
        <v>45106</v>
      </c>
      <c r="O1539" s="183">
        <f t="shared" si="69"/>
        <v>3.3333333333333333E-2</v>
      </c>
      <c r="P1539">
        <f t="shared" si="70"/>
        <v>0</v>
      </c>
      <c r="Q1539">
        <f t="shared" si="71"/>
        <v>1</v>
      </c>
    </row>
    <row r="1540" spans="13:17" x14ac:dyDescent="0.25">
      <c r="M1540">
        <v>14643885</v>
      </c>
      <c r="N1540" s="91">
        <v>45106</v>
      </c>
      <c r="O1540" s="183">
        <f t="shared" ref="O1540:O1603" si="72">($O$1-N1540)/30</f>
        <v>3.3333333333333333E-2</v>
      </c>
      <c r="P1540">
        <f t="shared" ref="P1540:P1603" si="73">IF(O1540&gt;=$P$1,1,0)</f>
        <v>0</v>
      </c>
      <c r="Q1540">
        <f t="shared" ref="Q1540:Q1603" si="74">IF(N1540&lt;=$Q$1, 1,0)</f>
        <v>1</v>
      </c>
    </row>
    <row r="1541" spans="13:17" x14ac:dyDescent="0.25">
      <c r="M1541">
        <v>22976592</v>
      </c>
      <c r="N1541" s="91">
        <v>45106</v>
      </c>
      <c r="O1541" s="183">
        <f t="shared" si="72"/>
        <v>3.3333333333333333E-2</v>
      </c>
      <c r="P1541">
        <f t="shared" si="73"/>
        <v>0</v>
      </c>
      <c r="Q1541">
        <f t="shared" si="74"/>
        <v>1</v>
      </c>
    </row>
    <row r="1542" spans="13:17" x14ac:dyDescent="0.25">
      <c r="M1542">
        <v>66027315</v>
      </c>
      <c r="N1542" s="91">
        <v>45106</v>
      </c>
      <c r="O1542" s="183">
        <f t="shared" si="72"/>
        <v>3.3333333333333333E-2</v>
      </c>
      <c r="P1542">
        <f t="shared" si="73"/>
        <v>0</v>
      </c>
      <c r="Q1542">
        <f t="shared" si="74"/>
        <v>1</v>
      </c>
    </row>
    <row r="1543" spans="13:17" x14ac:dyDescent="0.25">
      <c r="M1543">
        <v>37026060</v>
      </c>
      <c r="N1543" s="91">
        <v>45106</v>
      </c>
      <c r="O1543" s="183">
        <f t="shared" si="72"/>
        <v>3.3333333333333333E-2</v>
      </c>
      <c r="P1543">
        <f t="shared" si="73"/>
        <v>0</v>
      </c>
      <c r="Q1543">
        <f t="shared" si="74"/>
        <v>1</v>
      </c>
    </row>
    <row r="1544" spans="13:17" x14ac:dyDescent="0.25">
      <c r="M1544">
        <v>40529432</v>
      </c>
      <c r="N1544" s="91">
        <v>45107</v>
      </c>
      <c r="O1544" s="183">
        <f t="shared" si="72"/>
        <v>0</v>
      </c>
      <c r="P1544">
        <f t="shared" si="73"/>
        <v>0</v>
      </c>
      <c r="Q1544">
        <f t="shared" si="74"/>
        <v>1</v>
      </c>
    </row>
    <row r="1545" spans="13:17" x14ac:dyDescent="0.25">
      <c r="M1545">
        <v>19044775</v>
      </c>
      <c r="N1545" s="91">
        <v>45107</v>
      </c>
      <c r="O1545" s="183">
        <f t="shared" si="72"/>
        <v>0</v>
      </c>
      <c r="P1545">
        <f t="shared" si="73"/>
        <v>0</v>
      </c>
      <c r="Q1545">
        <f t="shared" si="74"/>
        <v>1</v>
      </c>
    </row>
    <row r="1546" spans="13:17" x14ac:dyDescent="0.25">
      <c r="M1546">
        <v>37004188</v>
      </c>
      <c r="N1546" s="91">
        <v>45107</v>
      </c>
      <c r="O1546" s="183">
        <f t="shared" si="72"/>
        <v>0</v>
      </c>
      <c r="P1546">
        <f t="shared" si="73"/>
        <v>0</v>
      </c>
      <c r="Q1546">
        <f t="shared" si="74"/>
        <v>1</v>
      </c>
    </row>
    <row r="1547" spans="13:17" x14ac:dyDescent="0.25">
      <c r="M1547">
        <v>73811892</v>
      </c>
      <c r="N1547" s="91">
        <v>45107</v>
      </c>
      <c r="O1547" s="183">
        <f t="shared" si="72"/>
        <v>0</v>
      </c>
      <c r="P1547">
        <f t="shared" si="73"/>
        <v>0</v>
      </c>
      <c r="Q1547">
        <f t="shared" si="74"/>
        <v>1</v>
      </c>
    </row>
    <row r="1548" spans="13:17" x14ac:dyDescent="0.25">
      <c r="M1548">
        <v>6818671</v>
      </c>
      <c r="N1548" s="91">
        <v>45107</v>
      </c>
      <c r="O1548" s="183">
        <f t="shared" si="72"/>
        <v>0</v>
      </c>
      <c r="P1548">
        <f t="shared" si="73"/>
        <v>0</v>
      </c>
      <c r="Q1548">
        <f t="shared" si="74"/>
        <v>1</v>
      </c>
    </row>
    <row r="1549" spans="13:17" x14ac:dyDescent="0.25">
      <c r="M1549">
        <v>39024665</v>
      </c>
      <c r="N1549" s="91">
        <v>45107</v>
      </c>
      <c r="O1549" s="183">
        <f t="shared" si="72"/>
        <v>0</v>
      </c>
      <c r="P1549">
        <f t="shared" si="73"/>
        <v>0</v>
      </c>
      <c r="Q1549">
        <f t="shared" si="74"/>
        <v>1</v>
      </c>
    </row>
    <row r="1550" spans="13:17" x14ac:dyDescent="0.25">
      <c r="M1550">
        <v>16105036</v>
      </c>
      <c r="N1550" s="91">
        <v>45107</v>
      </c>
      <c r="O1550" s="183">
        <f t="shared" si="72"/>
        <v>0</v>
      </c>
      <c r="P1550">
        <f t="shared" si="73"/>
        <v>0</v>
      </c>
      <c r="Q1550">
        <f t="shared" si="74"/>
        <v>1</v>
      </c>
    </row>
    <row r="1551" spans="13:17" x14ac:dyDescent="0.25">
      <c r="M1551">
        <v>19689047</v>
      </c>
      <c r="N1551" s="91">
        <v>45107</v>
      </c>
      <c r="O1551" s="183">
        <f t="shared" si="72"/>
        <v>0</v>
      </c>
      <c r="P1551">
        <f t="shared" si="73"/>
        <v>0</v>
      </c>
      <c r="Q1551">
        <f t="shared" si="74"/>
        <v>1</v>
      </c>
    </row>
    <row r="1552" spans="13:17" x14ac:dyDescent="0.25">
      <c r="M1552">
        <v>8594884</v>
      </c>
      <c r="N1552" s="91">
        <v>45107</v>
      </c>
      <c r="O1552" s="183">
        <f t="shared" si="72"/>
        <v>0</v>
      </c>
      <c r="P1552">
        <f t="shared" si="73"/>
        <v>0</v>
      </c>
      <c r="Q1552">
        <f t="shared" si="74"/>
        <v>1</v>
      </c>
    </row>
    <row r="1553" spans="13:17" x14ac:dyDescent="0.25">
      <c r="M1553">
        <v>27797983</v>
      </c>
      <c r="N1553" s="91">
        <v>45107</v>
      </c>
      <c r="O1553" s="183">
        <f t="shared" si="72"/>
        <v>0</v>
      </c>
      <c r="P1553">
        <f t="shared" si="73"/>
        <v>0</v>
      </c>
      <c r="Q1553">
        <f t="shared" si="74"/>
        <v>1</v>
      </c>
    </row>
    <row r="1554" spans="13:17" x14ac:dyDescent="0.25">
      <c r="M1554">
        <v>78889902</v>
      </c>
      <c r="N1554" s="91">
        <v>45110</v>
      </c>
      <c r="O1554" s="183">
        <f t="shared" si="72"/>
        <v>-0.1</v>
      </c>
      <c r="P1554">
        <f t="shared" si="73"/>
        <v>0</v>
      </c>
      <c r="Q1554">
        <f t="shared" si="74"/>
        <v>0</v>
      </c>
    </row>
    <row r="1555" spans="13:17" x14ac:dyDescent="0.25">
      <c r="M1555">
        <v>67270285</v>
      </c>
      <c r="N1555" s="91">
        <v>45110</v>
      </c>
      <c r="O1555" s="183">
        <f t="shared" si="72"/>
        <v>-0.1</v>
      </c>
      <c r="P1555">
        <f t="shared" si="73"/>
        <v>0</v>
      </c>
      <c r="Q1555">
        <f t="shared" si="74"/>
        <v>0</v>
      </c>
    </row>
    <row r="1556" spans="13:17" x14ac:dyDescent="0.25">
      <c r="M1556">
        <v>38962308</v>
      </c>
      <c r="N1556" s="91">
        <v>45110</v>
      </c>
      <c r="O1556" s="183">
        <f t="shared" si="72"/>
        <v>-0.1</v>
      </c>
      <c r="P1556">
        <f t="shared" si="73"/>
        <v>0</v>
      </c>
      <c r="Q1556">
        <f t="shared" si="74"/>
        <v>0</v>
      </c>
    </row>
    <row r="1557" spans="13:17" x14ac:dyDescent="0.25">
      <c r="M1557">
        <v>80392853</v>
      </c>
      <c r="N1557" s="91">
        <v>45110</v>
      </c>
      <c r="O1557" s="183">
        <f t="shared" si="72"/>
        <v>-0.1</v>
      </c>
      <c r="P1557">
        <f t="shared" si="73"/>
        <v>0</v>
      </c>
      <c r="Q1557">
        <f t="shared" si="74"/>
        <v>0</v>
      </c>
    </row>
    <row r="1558" spans="13:17" x14ac:dyDescent="0.25">
      <c r="M1558">
        <v>80392854</v>
      </c>
      <c r="N1558" s="91">
        <v>45110</v>
      </c>
      <c r="O1558" s="183">
        <f t="shared" si="72"/>
        <v>-0.1</v>
      </c>
      <c r="P1558">
        <f t="shared" si="73"/>
        <v>0</v>
      </c>
      <c r="Q1558">
        <f t="shared" si="74"/>
        <v>0</v>
      </c>
    </row>
    <row r="1559" spans="13:17" x14ac:dyDescent="0.25">
      <c r="M1559">
        <v>3040220</v>
      </c>
      <c r="N1559" s="91">
        <v>45110</v>
      </c>
      <c r="O1559" s="183">
        <f t="shared" si="72"/>
        <v>-0.1</v>
      </c>
      <c r="P1559">
        <f t="shared" si="73"/>
        <v>0</v>
      </c>
      <c r="Q1559">
        <f t="shared" si="74"/>
        <v>0</v>
      </c>
    </row>
    <row r="1560" spans="13:17" x14ac:dyDescent="0.25">
      <c r="M1560">
        <v>80419696</v>
      </c>
      <c r="N1560" s="91">
        <v>45111</v>
      </c>
      <c r="O1560" s="183">
        <f t="shared" si="72"/>
        <v>-0.13333333333333333</v>
      </c>
      <c r="P1560">
        <f t="shared" si="73"/>
        <v>0</v>
      </c>
      <c r="Q1560">
        <f t="shared" si="74"/>
        <v>0</v>
      </c>
    </row>
    <row r="1561" spans="13:17" x14ac:dyDescent="0.25">
      <c r="M1561">
        <v>80419700</v>
      </c>
      <c r="N1561" s="91">
        <v>45112</v>
      </c>
      <c r="O1561" s="183">
        <f t="shared" si="72"/>
        <v>-0.16666666666666666</v>
      </c>
      <c r="P1561">
        <f t="shared" si="73"/>
        <v>0</v>
      </c>
      <c r="Q1561">
        <f t="shared" si="74"/>
        <v>0</v>
      </c>
    </row>
    <row r="1562" spans="13:17" x14ac:dyDescent="0.25">
      <c r="M1562">
        <v>80419698</v>
      </c>
      <c r="N1562" s="91">
        <v>45112</v>
      </c>
      <c r="O1562" s="183">
        <f t="shared" si="72"/>
        <v>-0.16666666666666666</v>
      </c>
      <c r="P1562">
        <f t="shared" si="73"/>
        <v>0</v>
      </c>
      <c r="Q1562">
        <f t="shared" si="74"/>
        <v>0</v>
      </c>
    </row>
    <row r="1563" spans="13:17" x14ac:dyDescent="0.25">
      <c r="M1563">
        <v>29687267</v>
      </c>
      <c r="N1563" s="91">
        <v>45112</v>
      </c>
      <c r="O1563" s="183">
        <f t="shared" si="72"/>
        <v>-0.16666666666666666</v>
      </c>
      <c r="P1563">
        <f t="shared" si="73"/>
        <v>0</v>
      </c>
      <c r="Q1563">
        <f t="shared" si="74"/>
        <v>0</v>
      </c>
    </row>
    <row r="1564" spans="13:17" x14ac:dyDescent="0.25">
      <c r="M1564">
        <v>80445475</v>
      </c>
      <c r="N1564" s="91">
        <v>45112</v>
      </c>
      <c r="O1564" s="183">
        <f t="shared" si="72"/>
        <v>-0.16666666666666666</v>
      </c>
      <c r="P1564">
        <f t="shared" si="73"/>
        <v>0</v>
      </c>
      <c r="Q1564">
        <f t="shared" si="74"/>
        <v>0</v>
      </c>
    </row>
    <row r="1565" spans="13:17" x14ac:dyDescent="0.25">
      <c r="M1565">
        <v>73532248</v>
      </c>
      <c r="N1565" s="91">
        <v>45112</v>
      </c>
      <c r="O1565" s="183">
        <f t="shared" si="72"/>
        <v>-0.16666666666666666</v>
      </c>
      <c r="P1565">
        <f t="shared" si="73"/>
        <v>0</v>
      </c>
      <c r="Q1565">
        <f t="shared" si="74"/>
        <v>0</v>
      </c>
    </row>
    <row r="1566" spans="13:17" x14ac:dyDescent="0.25">
      <c r="M1566">
        <v>72569739</v>
      </c>
      <c r="N1566" s="91">
        <v>45112</v>
      </c>
      <c r="O1566" s="183">
        <f t="shared" si="72"/>
        <v>-0.16666666666666666</v>
      </c>
      <c r="P1566">
        <f t="shared" si="73"/>
        <v>0</v>
      </c>
      <c r="Q1566">
        <f t="shared" si="74"/>
        <v>0</v>
      </c>
    </row>
    <row r="1567" spans="13:17" x14ac:dyDescent="0.25">
      <c r="M1567">
        <v>80445474</v>
      </c>
      <c r="N1567" s="91">
        <v>45113</v>
      </c>
      <c r="O1567" s="183">
        <f t="shared" si="72"/>
        <v>-0.2</v>
      </c>
      <c r="P1567">
        <f t="shared" si="73"/>
        <v>0</v>
      </c>
      <c r="Q1567">
        <f t="shared" si="74"/>
        <v>0</v>
      </c>
    </row>
    <row r="1568" spans="13:17" x14ac:dyDescent="0.25">
      <c r="M1568">
        <v>80445470</v>
      </c>
      <c r="N1568" s="91">
        <v>45113</v>
      </c>
      <c r="O1568" s="183">
        <f t="shared" si="72"/>
        <v>-0.2</v>
      </c>
      <c r="P1568">
        <f t="shared" si="73"/>
        <v>0</v>
      </c>
      <c r="Q1568">
        <f t="shared" si="74"/>
        <v>0</v>
      </c>
    </row>
    <row r="1569" spans="13:17" x14ac:dyDescent="0.25">
      <c r="M1569">
        <v>80477321</v>
      </c>
      <c r="N1569" s="91">
        <v>45113</v>
      </c>
      <c r="O1569" s="183">
        <f t="shared" si="72"/>
        <v>-0.2</v>
      </c>
      <c r="P1569">
        <f t="shared" si="73"/>
        <v>0</v>
      </c>
      <c r="Q1569">
        <f t="shared" si="74"/>
        <v>0</v>
      </c>
    </row>
    <row r="1570" spans="13:17" x14ac:dyDescent="0.25">
      <c r="M1570">
        <v>80445473</v>
      </c>
      <c r="N1570" s="91">
        <v>45113</v>
      </c>
      <c r="O1570" s="183">
        <f t="shared" si="72"/>
        <v>-0.2</v>
      </c>
      <c r="P1570">
        <f t="shared" si="73"/>
        <v>0</v>
      </c>
      <c r="Q1570">
        <f t="shared" si="74"/>
        <v>0</v>
      </c>
    </row>
    <row r="1571" spans="13:17" x14ac:dyDescent="0.25">
      <c r="M1571">
        <v>78204380</v>
      </c>
      <c r="N1571" s="91">
        <v>45114</v>
      </c>
      <c r="O1571" s="183">
        <f t="shared" si="72"/>
        <v>-0.23333333333333334</v>
      </c>
      <c r="P1571">
        <f t="shared" si="73"/>
        <v>0</v>
      </c>
      <c r="Q1571">
        <f t="shared" si="74"/>
        <v>0</v>
      </c>
    </row>
    <row r="1572" spans="13:17" x14ac:dyDescent="0.25">
      <c r="M1572">
        <v>78284692</v>
      </c>
      <c r="N1572" s="91">
        <v>45114</v>
      </c>
      <c r="O1572" s="183">
        <f t="shared" si="72"/>
        <v>-0.23333333333333334</v>
      </c>
      <c r="P1572">
        <f t="shared" si="73"/>
        <v>0</v>
      </c>
      <c r="Q1572">
        <f t="shared" si="74"/>
        <v>0</v>
      </c>
    </row>
    <row r="1573" spans="13:17" x14ac:dyDescent="0.25">
      <c r="M1573">
        <v>80545996</v>
      </c>
      <c r="N1573" s="91">
        <v>45117</v>
      </c>
      <c r="O1573" s="183">
        <f t="shared" si="72"/>
        <v>-0.33333333333333331</v>
      </c>
      <c r="P1573">
        <f t="shared" si="73"/>
        <v>0</v>
      </c>
      <c r="Q1573">
        <f t="shared" si="74"/>
        <v>0</v>
      </c>
    </row>
    <row r="1574" spans="13:17" x14ac:dyDescent="0.25">
      <c r="M1574">
        <v>80579147</v>
      </c>
      <c r="N1574" s="91">
        <v>45118</v>
      </c>
      <c r="O1574" s="183">
        <f t="shared" si="72"/>
        <v>-0.36666666666666664</v>
      </c>
      <c r="P1574">
        <f t="shared" si="73"/>
        <v>0</v>
      </c>
      <c r="Q1574">
        <f t="shared" si="74"/>
        <v>0</v>
      </c>
    </row>
    <row r="1575" spans="13:17" x14ac:dyDescent="0.25">
      <c r="M1575">
        <v>79242298</v>
      </c>
      <c r="N1575" s="91">
        <v>45119</v>
      </c>
      <c r="O1575" s="183">
        <f t="shared" si="72"/>
        <v>-0.4</v>
      </c>
      <c r="P1575">
        <f t="shared" si="73"/>
        <v>0</v>
      </c>
      <c r="Q1575">
        <f t="shared" si="74"/>
        <v>0</v>
      </c>
    </row>
    <row r="1576" spans="13:17" x14ac:dyDescent="0.25">
      <c r="M1576">
        <v>51302543</v>
      </c>
      <c r="N1576" s="91">
        <v>45119</v>
      </c>
      <c r="O1576" s="183">
        <f t="shared" si="72"/>
        <v>-0.4</v>
      </c>
      <c r="P1576">
        <f t="shared" si="73"/>
        <v>0</v>
      </c>
      <c r="Q1576">
        <f t="shared" si="74"/>
        <v>0</v>
      </c>
    </row>
    <row r="1577" spans="13:17" x14ac:dyDescent="0.25">
      <c r="M1577">
        <v>63362703</v>
      </c>
      <c r="N1577" s="91">
        <v>45121</v>
      </c>
      <c r="O1577" s="183">
        <f t="shared" si="72"/>
        <v>-0.46666666666666667</v>
      </c>
      <c r="P1577">
        <f t="shared" si="73"/>
        <v>0</v>
      </c>
      <c r="Q1577">
        <f t="shared" si="74"/>
        <v>0</v>
      </c>
    </row>
    <row r="1578" spans="13:17" x14ac:dyDescent="0.25">
      <c r="M1578">
        <v>80652345</v>
      </c>
      <c r="N1578" s="91">
        <v>45121</v>
      </c>
      <c r="O1578" s="183">
        <f t="shared" si="72"/>
        <v>-0.46666666666666667</v>
      </c>
      <c r="P1578">
        <f t="shared" si="73"/>
        <v>0</v>
      </c>
      <c r="Q1578">
        <f t="shared" si="74"/>
        <v>0</v>
      </c>
    </row>
    <row r="1579" spans="13:17" x14ac:dyDescent="0.25">
      <c r="M1579">
        <v>79802051</v>
      </c>
      <c r="N1579" s="91">
        <v>45123</v>
      </c>
      <c r="O1579" s="183">
        <f t="shared" si="72"/>
        <v>-0.53333333333333333</v>
      </c>
      <c r="P1579">
        <f t="shared" si="73"/>
        <v>0</v>
      </c>
      <c r="Q1579">
        <f t="shared" si="74"/>
        <v>0</v>
      </c>
    </row>
    <row r="1580" spans="13:17" x14ac:dyDescent="0.25">
      <c r="M1580">
        <v>80179308</v>
      </c>
      <c r="N1580" s="91">
        <v>45123</v>
      </c>
      <c r="O1580" s="183">
        <f t="shared" si="72"/>
        <v>-0.53333333333333333</v>
      </c>
      <c r="P1580">
        <f t="shared" si="73"/>
        <v>0</v>
      </c>
      <c r="Q1580">
        <f t="shared" si="74"/>
        <v>0</v>
      </c>
    </row>
    <row r="1581" spans="13:17" x14ac:dyDescent="0.25">
      <c r="M1581">
        <v>7775734</v>
      </c>
      <c r="N1581" s="91">
        <v>45124</v>
      </c>
      <c r="O1581" s="183">
        <f t="shared" si="72"/>
        <v>-0.56666666666666665</v>
      </c>
      <c r="P1581">
        <f t="shared" si="73"/>
        <v>0</v>
      </c>
      <c r="Q1581">
        <f t="shared" si="74"/>
        <v>0</v>
      </c>
    </row>
    <row r="1582" spans="13:17" x14ac:dyDescent="0.25">
      <c r="M1582">
        <v>22956201</v>
      </c>
      <c r="N1582" s="91">
        <v>45124</v>
      </c>
      <c r="O1582" s="183">
        <f t="shared" si="72"/>
        <v>-0.56666666666666665</v>
      </c>
      <c r="P1582">
        <f t="shared" si="73"/>
        <v>0</v>
      </c>
      <c r="Q1582">
        <f t="shared" si="74"/>
        <v>0</v>
      </c>
    </row>
    <row r="1583" spans="13:17" x14ac:dyDescent="0.25">
      <c r="M1583">
        <v>80726238</v>
      </c>
      <c r="N1583" s="91">
        <v>45124</v>
      </c>
      <c r="O1583" s="183">
        <f t="shared" si="72"/>
        <v>-0.56666666666666665</v>
      </c>
      <c r="P1583">
        <f t="shared" si="73"/>
        <v>0</v>
      </c>
      <c r="Q1583">
        <f t="shared" si="74"/>
        <v>0</v>
      </c>
    </row>
    <row r="1584" spans="13:17" x14ac:dyDescent="0.25">
      <c r="M1584">
        <v>4623531</v>
      </c>
      <c r="N1584" s="91">
        <v>45124</v>
      </c>
      <c r="O1584" s="183">
        <f t="shared" si="72"/>
        <v>-0.56666666666666665</v>
      </c>
      <c r="P1584">
        <f t="shared" si="73"/>
        <v>0</v>
      </c>
      <c r="Q1584">
        <f t="shared" si="74"/>
        <v>0</v>
      </c>
    </row>
    <row r="1585" spans="13:17" x14ac:dyDescent="0.25">
      <c r="M1585">
        <v>0</v>
      </c>
      <c r="N1585" s="91">
        <v>45124</v>
      </c>
      <c r="O1585" s="183">
        <f t="shared" si="72"/>
        <v>-0.56666666666666665</v>
      </c>
      <c r="P1585">
        <f t="shared" si="73"/>
        <v>0</v>
      </c>
      <c r="Q1585">
        <f t="shared" si="74"/>
        <v>0</v>
      </c>
    </row>
    <row r="1586" spans="13:17" x14ac:dyDescent="0.25">
      <c r="M1586">
        <v>80796323</v>
      </c>
      <c r="N1586" s="91">
        <v>45126</v>
      </c>
      <c r="O1586" s="183">
        <f t="shared" si="72"/>
        <v>-0.6333333333333333</v>
      </c>
      <c r="P1586">
        <f t="shared" si="73"/>
        <v>0</v>
      </c>
      <c r="Q1586">
        <f t="shared" si="74"/>
        <v>0</v>
      </c>
    </row>
    <row r="1587" spans="13:17" x14ac:dyDescent="0.25">
      <c r="M1587">
        <v>80796329</v>
      </c>
      <c r="N1587" s="91">
        <v>45126</v>
      </c>
      <c r="O1587" s="183">
        <f t="shared" si="72"/>
        <v>-0.6333333333333333</v>
      </c>
      <c r="P1587">
        <f t="shared" si="73"/>
        <v>0</v>
      </c>
      <c r="Q1587">
        <f t="shared" si="74"/>
        <v>0</v>
      </c>
    </row>
    <row r="1588" spans="13:17" x14ac:dyDescent="0.25">
      <c r="M1588">
        <v>80834366</v>
      </c>
      <c r="N1588" s="91">
        <v>45126</v>
      </c>
      <c r="O1588" s="183">
        <f t="shared" si="72"/>
        <v>-0.6333333333333333</v>
      </c>
      <c r="P1588">
        <f t="shared" si="73"/>
        <v>0</v>
      </c>
      <c r="Q1588">
        <f t="shared" si="74"/>
        <v>0</v>
      </c>
    </row>
    <row r="1589" spans="13:17" x14ac:dyDescent="0.25">
      <c r="M1589">
        <v>80834368</v>
      </c>
      <c r="N1589" s="91">
        <v>45126</v>
      </c>
      <c r="O1589" s="183">
        <f t="shared" si="72"/>
        <v>-0.6333333333333333</v>
      </c>
      <c r="P1589">
        <f t="shared" si="73"/>
        <v>0</v>
      </c>
      <c r="Q1589">
        <f t="shared" si="74"/>
        <v>0</v>
      </c>
    </row>
    <row r="1590" spans="13:17" x14ac:dyDescent="0.25">
      <c r="M1590">
        <v>80834382</v>
      </c>
      <c r="N1590" s="91">
        <v>45127</v>
      </c>
      <c r="O1590" s="183">
        <f t="shared" si="72"/>
        <v>-0.66666666666666663</v>
      </c>
      <c r="P1590">
        <f t="shared" si="73"/>
        <v>0</v>
      </c>
      <c r="Q1590">
        <f t="shared" si="74"/>
        <v>0</v>
      </c>
    </row>
    <row r="1591" spans="13:17" x14ac:dyDescent="0.25">
      <c r="M1591">
        <v>80876091</v>
      </c>
      <c r="N1591" s="91">
        <v>45128</v>
      </c>
      <c r="O1591" s="183">
        <f t="shared" si="72"/>
        <v>-0.7</v>
      </c>
      <c r="P1591">
        <f t="shared" si="73"/>
        <v>0</v>
      </c>
      <c r="Q1591">
        <f t="shared" si="74"/>
        <v>0</v>
      </c>
    </row>
    <row r="1592" spans="13:17" x14ac:dyDescent="0.25">
      <c r="M1592">
        <v>8033803</v>
      </c>
      <c r="N1592" s="91">
        <v>45131</v>
      </c>
      <c r="O1592" s="183">
        <f t="shared" si="72"/>
        <v>-0.8</v>
      </c>
      <c r="P1592">
        <f t="shared" si="73"/>
        <v>0</v>
      </c>
      <c r="Q1592">
        <f t="shared" si="74"/>
        <v>0</v>
      </c>
    </row>
    <row r="1593" spans="13:17" x14ac:dyDescent="0.25">
      <c r="M1593">
        <v>80918247</v>
      </c>
      <c r="N1593" s="91">
        <v>45131</v>
      </c>
      <c r="O1593" s="183">
        <f t="shared" si="72"/>
        <v>-0.8</v>
      </c>
      <c r="P1593">
        <f t="shared" si="73"/>
        <v>0</v>
      </c>
      <c r="Q1593">
        <f t="shared" si="74"/>
        <v>0</v>
      </c>
    </row>
    <row r="1594" spans="13:17" x14ac:dyDescent="0.25">
      <c r="M1594">
        <v>80957256</v>
      </c>
      <c r="N1594" s="91">
        <v>45132</v>
      </c>
      <c r="O1594" s="183">
        <f t="shared" si="72"/>
        <v>-0.83333333333333337</v>
      </c>
      <c r="P1594">
        <f t="shared" si="73"/>
        <v>0</v>
      </c>
      <c r="Q1594">
        <f t="shared" si="74"/>
        <v>0</v>
      </c>
    </row>
    <row r="1595" spans="13:17" x14ac:dyDescent="0.25">
      <c r="M1595">
        <v>80957254</v>
      </c>
      <c r="N1595" s="91">
        <v>45132</v>
      </c>
      <c r="O1595" s="183">
        <f t="shared" si="72"/>
        <v>-0.83333333333333337</v>
      </c>
      <c r="P1595">
        <f t="shared" si="73"/>
        <v>0</v>
      </c>
      <c r="Q1595">
        <f t="shared" si="74"/>
        <v>0</v>
      </c>
    </row>
    <row r="1596" spans="13:17" x14ac:dyDescent="0.25">
      <c r="M1596">
        <v>80998799</v>
      </c>
      <c r="N1596" s="91">
        <v>45133</v>
      </c>
      <c r="O1596" s="183">
        <f t="shared" si="72"/>
        <v>-0.8666666666666667</v>
      </c>
      <c r="P1596">
        <f t="shared" si="73"/>
        <v>0</v>
      </c>
      <c r="Q1596">
        <f t="shared" si="74"/>
        <v>0</v>
      </c>
    </row>
    <row r="1597" spans="13:17" x14ac:dyDescent="0.25">
      <c r="M1597">
        <v>80998798</v>
      </c>
      <c r="N1597" s="91">
        <v>45133</v>
      </c>
      <c r="O1597" s="183">
        <f t="shared" si="72"/>
        <v>-0.8666666666666667</v>
      </c>
      <c r="P1597">
        <f t="shared" si="73"/>
        <v>0</v>
      </c>
      <c r="Q1597">
        <f t="shared" si="74"/>
        <v>0</v>
      </c>
    </row>
    <row r="1598" spans="13:17" x14ac:dyDescent="0.25">
      <c r="M1598">
        <v>80998735</v>
      </c>
      <c r="N1598" s="91">
        <v>45133</v>
      </c>
      <c r="O1598" s="183">
        <f t="shared" si="72"/>
        <v>-0.8666666666666667</v>
      </c>
      <c r="P1598">
        <f t="shared" si="73"/>
        <v>0</v>
      </c>
      <c r="Q1598">
        <f t="shared" si="74"/>
        <v>0</v>
      </c>
    </row>
    <row r="1599" spans="13:17" x14ac:dyDescent="0.25">
      <c r="M1599">
        <v>80998748</v>
      </c>
      <c r="N1599" s="91">
        <v>45133</v>
      </c>
      <c r="O1599" s="183">
        <f t="shared" si="72"/>
        <v>-0.8666666666666667</v>
      </c>
      <c r="P1599">
        <f t="shared" si="73"/>
        <v>0</v>
      </c>
      <c r="Q1599">
        <f t="shared" si="74"/>
        <v>0</v>
      </c>
    </row>
    <row r="1600" spans="13:17" x14ac:dyDescent="0.25">
      <c r="M1600">
        <v>80998786</v>
      </c>
      <c r="N1600" s="91">
        <v>45133</v>
      </c>
      <c r="O1600" s="183">
        <f t="shared" si="72"/>
        <v>-0.8666666666666667</v>
      </c>
      <c r="P1600">
        <f t="shared" si="73"/>
        <v>0</v>
      </c>
      <c r="Q1600">
        <f t="shared" si="74"/>
        <v>0</v>
      </c>
    </row>
    <row r="1601" spans="13:17" x14ac:dyDescent="0.25">
      <c r="M1601">
        <v>80998805</v>
      </c>
      <c r="N1601" s="91">
        <v>45133</v>
      </c>
      <c r="O1601" s="183">
        <f t="shared" si="72"/>
        <v>-0.8666666666666667</v>
      </c>
      <c r="P1601">
        <f t="shared" si="73"/>
        <v>0</v>
      </c>
      <c r="Q1601">
        <f t="shared" si="74"/>
        <v>0</v>
      </c>
    </row>
    <row r="1602" spans="13:17" x14ac:dyDescent="0.25">
      <c r="M1602">
        <v>80998757</v>
      </c>
      <c r="N1602" s="91">
        <v>45133</v>
      </c>
      <c r="O1602" s="183">
        <f t="shared" si="72"/>
        <v>-0.8666666666666667</v>
      </c>
      <c r="P1602">
        <f t="shared" si="73"/>
        <v>0</v>
      </c>
      <c r="Q1602">
        <f t="shared" si="74"/>
        <v>0</v>
      </c>
    </row>
    <row r="1603" spans="13:17" x14ac:dyDescent="0.25">
      <c r="M1603">
        <v>80998796</v>
      </c>
      <c r="N1603" s="91">
        <v>45133</v>
      </c>
      <c r="O1603" s="183">
        <f t="shared" si="72"/>
        <v>-0.8666666666666667</v>
      </c>
      <c r="P1603">
        <f t="shared" si="73"/>
        <v>0</v>
      </c>
      <c r="Q1603">
        <f t="shared" si="74"/>
        <v>0</v>
      </c>
    </row>
    <row r="1604" spans="13:17" x14ac:dyDescent="0.25">
      <c r="M1604">
        <v>81045790</v>
      </c>
      <c r="N1604" s="91">
        <v>45133</v>
      </c>
      <c r="O1604" s="183">
        <f t="shared" ref="O1604:O1667" si="75">($O$1-N1604)/30</f>
        <v>-0.8666666666666667</v>
      </c>
      <c r="P1604">
        <f t="shared" ref="P1604:P1667" si="76">IF(O1604&gt;=$P$1,1,0)</f>
        <v>0</v>
      </c>
      <c r="Q1604">
        <f t="shared" ref="Q1604:Q1667" si="77">IF(N1604&lt;=$Q$1, 1,0)</f>
        <v>0</v>
      </c>
    </row>
    <row r="1605" spans="13:17" x14ac:dyDescent="0.25">
      <c r="M1605">
        <v>80998772</v>
      </c>
      <c r="N1605" s="91">
        <v>45133</v>
      </c>
      <c r="O1605" s="183">
        <f t="shared" si="75"/>
        <v>-0.8666666666666667</v>
      </c>
      <c r="P1605">
        <f t="shared" si="76"/>
        <v>0</v>
      </c>
      <c r="Q1605">
        <f t="shared" si="77"/>
        <v>0</v>
      </c>
    </row>
    <row r="1606" spans="13:17" x14ac:dyDescent="0.25">
      <c r="M1606">
        <v>80998730</v>
      </c>
      <c r="N1606" s="91">
        <v>45133</v>
      </c>
      <c r="O1606" s="183">
        <f t="shared" si="75"/>
        <v>-0.8666666666666667</v>
      </c>
      <c r="P1606">
        <f t="shared" si="76"/>
        <v>0</v>
      </c>
      <c r="Q1606">
        <f t="shared" si="77"/>
        <v>0</v>
      </c>
    </row>
    <row r="1607" spans="13:17" x14ac:dyDescent="0.25">
      <c r="M1607">
        <v>80998778</v>
      </c>
      <c r="N1607" s="91">
        <v>45133</v>
      </c>
      <c r="O1607" s="183">
        <f t="shared" si="75"/>
        <v>-0.8666666666666667</v>
      </c>
      <c r="P1607">
        <f t="shared" si="76"/>
        <v>0</v>
      </c>
      <c r="Q1607">
        <f t="shared" si="77"/>
        <v>0</v>
      </c>
    </row>
    <row r="1608" spans="13:17" x14ac:dyDescent="0.25">
      <c r="M1608">
        <v>56052634</v>
      </c>
      <c r="N1608" s="91">
        <v>45134</v>
      </c>
      <c r="O1608" s="183">
        <f t="shared" si="75"/>
        <v>-0.9</v>
      </c>
      <c r="P1608">
        <f t="shared" si="76"/>
        <v>0</v>
      </c>
      <c r="Q1608">
        <f t="shared" si="77"/>
        <v>0</v>
      </c>
    </row>
    <row r="1609" spans="13:17" x14ac:dyDescent="0.25">
      <c r="M1609">
        <v>3222162</v>
      </c>
      <c r="N1609" s="91">
        <v>45134</v>
      </c>
      <c r="O1609" s="183">
        <f t="shared" si="75"/>
        <v>-0.9</v>
      </c>
      <c r="P1609">
        <f t="shared" si="76"/>
        <v>0</v>
      </c>
      <c r="Q1609">
        <f t="shared" si="77"/>
        <v>0</v>
      </c>
    </row>
    <row r="1610" spans="13:17" x14ac:dyDescent="0.25">
      <c r="M1610">
        <v>6686858</v>
      </c>
      <c r="N1610" s="91">
        <v>45135</v>
      </c>
      <c r="O1610" s="183">
        <f t="shared" si="75"/>
        <v>-0.93333333333333335</v>
      </c>
      <c r="P1610">
        <f t="shared" si="76"/>
        <v>0</v>
      </c>
      <c r="Q1610">
        <f t="shared" si="77"/>
        <v>0</v>
      </c>
    </row>
    <row r="1611" spans="13:17" x14ac:dyDescent="0.25">
      <c r="M1611">
        <v>71876887</v>
      </c>
      <c r="N1611" s="91">
        <v>45138</v>
      </c>
      <c r="O1611" s="183">
        <f t="shared" si="75"/>
        <v>-1.0333333333333334</v>
      </c>
      <c r="P1611">
        <f t="shared" si="76"/>
        <v>0</v>
      </c>
      <c r="Q1611">
        <f t="shared" si="77"/>
        <v>0</v>
      </c>
    </row>
    <row r="1612" spans="13:17" x14ac:dyDescent="0.25">
      <c r="M1612">
        <v>66445720</v>
      </c>
      <c r="N1612" s="91">
        <v>45138</v>
      </c>
      <c r="O1612" s="183">
        <f t="shared" si="75"/>
        <v>-1.0333333333333334</v>
      </c>
      <c r="P1612">
        <f t="shared" si="76"/>
        <v>0</v>
      </c>
      <c r="Q1612">
        <f t="shared" si="77"/>
        <v>0</v>
      </c>
    </row>
    <row r="1613" spans="13:17" x14ac:dyDescent="0.25">
      <c r="M1613">
        <v>76662552</v>
      </c>
      <c r="N1613" s="91">
        <v>45138</v>
      </c>
      <c r="O1613" s="183">
        <f t="shared" si="75"/>
        <v>-1.0333333333333334</v>
      </c>
      <c r="P1613">
        <f t="shared" si="76"/>
        <v>0</v>
      </c>
      <c r="Q1613">
        <f t="shared" si="77"/>
        <v>0</v>
      </c>
    </row>
    <row r="1614" spans="13:17" x14ac:dyDescent="0.25">
      <c r="M1614">
        <v>14740030</v>
      </c>
      <c r="N1614" s="91">
        <v>45138</v>
      </c>
      <c r="O1614" s="183">
        <f t="shared" si="75"/>
        <v>-1.0333333333333334</v>
      </c>
      <c r="P1614">
        <f t="shared" si="76"/>
        <v>0</v>
      </c>
      <c r="Q1614">
        <f t="shared" si="77"/>
        <v>0</v>
      </c>
    </row>
    <row r="1615" spans="13:17" x14ac:dyDescent="0.25">
      <c r="M1615">
        <v>50857282</v>
      </c>
      <c r="N1615" s="91">
        <v>45139</v>
      </c>
      <c r="O1615" s="183">
        <f t="shared" si="75"/>
        <v>-1.0666666666666667</v>
      </c>
      <c r="P1615">
        <f t="shared" si="76"/>
        <v>0</v>
      </c>
      <c r="Q1615">
        <f t="shared" si="77"/>
        <v>0</v>
      </c>
    </row>
    <row r="1616" spans="13:17" x14ac:dyDescent="0.25">
      <c r="M1616">
        <v>78242857</v>
      </c>
      <c r="N1616" s="91">
        <v>45139</v>
      </c>
      <c r="O1616" s="183">
        <f t="shared" si="75"/>
        <v>-1.0666666666666667</v>
      </c>
      <c r="P1616">
        <f t="shared" si="76"/>
        <v>0</v>
      </c>
      <c r="Q1616">
        <f t="shared" si="77"/>
        <v>0</v>
      </c>
    </row>
    <row r="1617" spans="13:17" x14ac:dyDescent="0.25">
      <c r="M1617">
        <v>61968125</v>
      </c>
      <c r="N1617" s="91">
        <v>45139</v>
      </c>
      <c r="O1617" s="183">
        <f t="shared" si="75"/>
        <v>-1.0666666666666667</v>
      </c>
      <c r="P1617">
        <f t="shared" si="76"/>
        <v>0</v>
      </c>
      <c r="Q1617">
        <f t="shared" si="77"/>
        <v>0</v>
      </c>
    </row>
    <row r="1618" spans="13:17" x14ac:dyDescent="0.25">
      <c r="M1618">
        <v>81261769</v>
      </c>
      <c r="N1618" s="91">
        <v>45139</v>
      </c>
      <c r="O1618" s="183">
        <f t="shared" si="75"/>
        <v>-1.0666666666666667</v>
      </c>
      <c r="P1618">
        <f t="shared" si="76"/>
        <v>0</v>
      </c>
      <c r="Q1618">
        <f t="shared" si="77"/>
        <v>0</v>
      </c>
    </row>
    <row r="1619" spans="13:17" x14ac:dyDescent="0.25">
      <c r="M1619">
        <v>73061021</v>
      </c>
      <c r="N1619" s="91">
        <v>45139</v>
      </c>
      <c r="O1619" s="183">
        <f t="shared" si="75"/>
        <v>-1.0666666666666667</v>
      </c>
      <c r="P1619">
        <f t="shared" si="76"/>
        <v>0</v>
      </c>
      <c r="Q1619">
        <f t="shared" si="77"/>
        <v>0</v>
      </c>
    </row>
    <row r="1620" spans="13:17" x14ac:dyDescent="0.25">
      <c r="M1620">
        <v>67682878</v>
      </c>
      <c r="N1620" s="91">
        <v>45139</v>
      </c>
      <c r="O1620" s="183">
        <f t="shared" si="75"/>
        <v>-1.0666666666666667</v>
      </c>
      <c r="P1620">
        <f t="shared" si="76"/>
        <v>0</v>
      </c>
      <c r="Q1620">
        <f t="shared" si="77"/>
        <v>0</v>
      </c>
    </row>
    <row r="1621" spans="13:17" x14ac:dyDescent="0.25">
      <c r="M1621">
        <v>31732665</v>
      </c>
      <c r="N1621" s="91">
        <v>45139</v>
      </c>
      <c r="O1621" s="183">
        <f t="shared" si="75"/>
        <v>-1.0666666666666667</v>
      </c>
      <c r="P1621">
        <f t="shared" si="76"/>
        <v>0</v>
      </c>
      <c r="Q1621">
        <f t="shared" si="77"/>
        <v>0</v>
      </c>
    </row>
    <row r="1622" spans="13:17" x14ac:dyDescent="0.25">
      <c r="M1622">
        <v>9283441</v>
      </c>
      <c r="N1622" s="91">
        <v>45139</v>
      </c>
      <c r="O1622" s="183">
        <f t="shared" si="75"/>
        <v>-1.0666666666666667</v>
      </c>
      <c r="P1622">
        <f t="shared" si="76"/>
        <v>0</v>
      </c>
      <c r="Q1622">
        <f t="shared" si="77"/>
        <v>0</v>
      </c>
    </row>
    <row r="1623" spans="13:17" x14ac:dyDescent="0.25">
      <c r="M1623">
        <v>73983967</v>
      </c>
      <c r="N1623" s="91">
        <v>45139</v>
      </c>
      <c r="O1623" s="183">
        <f t="shared" si="75"/>
        <v>-1.0666666666666667</v>
      </c>
      <c r="P1623">
        <f t="shared" si="76"/>
        <v>0</v>
      </c>
      <c r="Q1623">
        <f t="shared" si="77"/>
        <v>0</v>
      </c>
    </row>
    <row r="1624" spans="13:17" x14ac:dyDescent="0.25">
      <c r="M1624">
        <v>76198684</v>
      </c>
      <c r="N1624" s="91">
        <v>45139</v>
      </c>
      <c r="O1624" s="183">
        <f t="shared" si="75"/>
        <v>-1.0666666666666667</v>
      </c>
      <c r="P1624">
        <f t="shared" si="76"/>
        <v>0</v>
      </c>
      <c r="Q1624">
        <f t="shared" si="77"/>
        <v>0</v>
      </c>
    </row>
    <row r="1625" spans="13:17" x14ac:dyDescent="0.25">
      <c r="M1625">
        <v>65993133</v>
      </c>
      <c r="N1625" s="91">
        <v>45139</v>
      </c>
      <c r="O1625" s="183">
        <f t="shared" si="75"/>
        <v>-1.0666666666666667</v>
      </c>
      <c r="P1625">
        <f t="shared" si="76"/>
        <v>0</v>
      </c>
      <c r="Q1625">
        <f t="shared" si="77"/>
        <v>0</v>
      </c>
    </row>
    <row r="1626" spans="13:17" x14ac:dyDescent="0.25">
      <c r="M1626">
        <v>13945081</v>
      </c>
      <c r="N1626" s="91">
        <v>45139</v>
      </c>
      <c r="O1626" s="183">
        <f t="shared" si="75"/>
        <v>-1.0666666666666667</v>
      </c>
      <c r="P1626">
        <f t="shared" si="76"/>
        <v>0</v>
      </c>
      <c r="Q1626">
        <f t="shared" si="77"/>
        <v>0</v>
      </c>
    </row>
    <row r="1627" spans="13:17" x14ac:dyDescent="0.25">
      <c r="M1627">
        <v>7391892</v>
      </c>
      <c r="N1627" s="91">
        <v>45139</v>
      </c>
      <c r="O1627" s="183">
        <f t="shared" si="75"/>
        <v>-1.0666666666666667</v>
      </c>
      <c r="P1627">
        <f t="shared" si="76"/>
        <v>0</v>
      </c>
      <c r="Q1627">
        <f t="shared" si="77"/>
        <v>0</v>
      </c>
    </row>
    <row r="1628" spans="13:17" x14ac:dyDescent="0.25">
      <c r="M1628">
        <v>16382448</v>
      </c>
      <c r="N1628" s="91">
        <v>45139</v>
      </c>
      <c r="O1628" s="183">
        <f t="shared" si="75"/>
        <v>-1.0666666666666667</v>
      </c>
      <c r="P1628">
        <f t="shared" si="76"/>
        <v>0</v>
      </c>
      <c r="Q1628">
        <f t="shared" si="77"/>
        <v>0</v>
      </c>
    </row>
    <row r="1629" spans="13:17" x14ac:dyDescent="0.25">
      <c r="M1629">
        <v>78519028</v>
      </c>
      <c r="N1629" s="91">
        <v>45139</v>
      </c>
      <c r="O1629" s="183">
        <f t="shared" si="75"/>
        <v>-1.0666666666666667</v>
      </c>
      <c r="P1629">
        <f t="shared" si="76"/>
        <v>0</v>
      </c>
      <c r="Q1629">
        <f t="shared" si="77"/>
        <v>0</v>
      </c>
    </row>
    <row r="1630" spans="13:17" x14ac:dyDescent="0.25">
      <c r="M1630">
        <v>67404904</v>
      </c>
      <c r="N1630" s="91">
        <v>45139</v>
      </c>
      <c r="O1630" s="183">
        <f t="shared" si="75"/>
        <v>-1.0666666666666667</v>
      </c>
      <c r="P1630">
        <f t="shared" si="76"/>
        <v>0</v>
      </c>
      <c r="Q1630">
        <f t="shared" si="77"/>
        <v>0</v>
      </c>
    </row>
    <row r="1631" spans="13:17" x14ac:dyDescent="0.25">
      <c r="M1631">
        <v>75812685</v>
      </c>
      <c r="N1631" s="91">
        <v>45139</v>
      </c>
      <c r="O1631" s="183">
        <f t="shared" si="75"/>
        <v>-1.0666666666666667</v>
      </c>
      <c r="P1631">
        <f t="shared" si="76"/>
        <v>0</v>
      </c>
      <c r="Q1631">
        <f t="shared" si="77"/>
        <v>0</v>
      </c>
    </row>
    <row r="1632" spans="13:17" x14ac:dyDescent="0.25">
      <c r="M1632">
        <v>81261777</v>
      </c>
      <c r="N1632" s="91">
        <v>45139</v>
      </c>
      <c r="O1632" s="183">
        <f t="shared" si="75"/>
        <v>-1.0666666666666667</v>
      </c>
      <c r="P1632">
        <f t="shared" si="76"/>
        <v>0</v>
      </c>
      <c r="Q1632">
        <f t="shared" si="77"/>
        <v>0</v>
      </c>
    </row>
    <row r="1633" spans="13:17" x14ac:dyDescent="0.25">
      <c r="M1633">
        <v>81261773</v>
      </c>
      <c r="N1633" s="91">
        <v>45139</v>
      </c>
      <c r="O1633" s="183">
        <f t="shared" si="75"/>
        <v>-1.0666666666666667</v>
      </c>
      <c r="P1633">
        <f t="shared" si="76"/>
        <v>0</v>
      </c>
      <c r="Q1633">
        <f t="shared" si="77"/>
        <v>0</v>
      </c>
    </row>
    <row r="1634" spans="13:17" x14ac:dyDescent="0.25">
      <c r="M1634">
        <v>78664989</v>
      </c>
      <c r="N1634" s="91">
        <v>45139</v>
      </c>
      <c r="O1634" s="183">
        <f t="shared" si="75"/>
        <v>-1.0666666666666667</v>
      </c>
      <c r="P1634">
        <f t="shared" si="76"/>
        <v>0</v>
      </c>
      <c r="Q1634">
        <f t="shared" si="77"/>
        <v>0</v>
      </c>
    </row>
    <row r="1635" spans="13:17" x14ac:dyDescent="0.25">
      <c r="M1635">
        <v>11948447</v>
      </c>
      <c r="N1635" s="91">
        <v>45139</v>
      </c>
      <c r="O1635" s="183">
        <f t="shared" si="75"/>
        <v>-1.0666666666666667</v>
      </c>
      <c r="P1635">
        <f t="shared" si="76"/>
        <v>0</v>
      </c>
      <c r="Q1635">
        <f t="shared" si="77"/>
        <v>0</v>
      </c>
    </row>
    <row r="1636" spans="13:17" x14ac:dyDescent="0.25">
      <c r="M1636">
        <v>45454067</v>
      </c>
      <c r="N1636" s="91">
        <v>45139</v>
      </c>
      <c r="O1636" s="183">
        <f t="shared" si="75"/>
        <v>-1.0666666666666667</v>
      </c>
      <c r="P1636">
        <f t="shared" si="76"/>
        <v>0</v>
      </c>
      <c r="Q1636">
        <f t="shared" si="77"/>
        <v>0</v>
      </c>
    </row>
    <row r="1637" spans="13:17" x14ac:dyDescent="0.25">
      <c r="M1637">
        <v>81159507</v>
      </c>
      <c r="N1637" s="91">
        <v>45139</v>
      </c>
      <c r="O1637" s="183">
        <f t="shared" si="75"/>
        <v>-1.0666666666666667</v>
      </c>
      <c r="P1637">
        <f t="shared" si="76"/>
        <v>0</v>
      </c>
      <c r="Q1637">
        <f t="shared" si="77"/>
        <v>0</v>
      </c>
    </row>
    <row r="1638" spans="13:17" x14ac:dyDescent="0.25">
      <c r="M1638">
        <v>81159506</v>
      </c>
      <c r="N1638" s="91">
        <v>45139</v>
      </c>
      <c r="O1638" s="183">
        <f t="shared" si="75"/>
        <v>-1.0666666666666667</v>
      </c>
      <c r="P1638">
        <f t="shared" si="76"/>
        <v>0</v>
      </c>
      <c r="Q1638">
        <f t="shared" si="77"/>
        <v>0</v>
      </c>
    </row>
    <row r="1639" spans="13:17" x14ac:dyDescent="0.25">
      <c r="M1639">
        <v>81261758</v>
      </c>
      <c r="N1639" s="91">
        <v>45139</v>
      </c>
      <c r="O1639" s="183">
        <f t="shared" si="75"/>
        <v>-1.0666666666666667</v>
      </c>
      <c r="P1639">
        <f t="shared" si="76"/>
        <v>0</v>
      </c>
      <c r="Q1639">
        <f t="shared" si="77"/>
        <v>0</v>
      </c>
    </row>
    <row r="1640" spans="13:17" x14ac:dyDescent="0.25">
      <c r="M1640">
        <v>81159505</v>
      </c>
      <c r="N1640" s="91">
        <v>45139</v>
      </c>
      <c r="O1640" s="183">
        <f t="shared" si="75"/>
        <v>-1.0666666666666667</v>
      </c>
      <c r="P1640">
        <f t="shared" si="76"/>
        <v>0</v>
      </c>
      <c r="Q1640">
        <f t="shared" si="77"/>
        <v>0</v>
      </c>
    </row>
    <row r="1641" spans="13:17" x14ac:dyDescent="0.25">
      <c r="M1641">
        <v>9933472</v>
      </c>
      <c r="N1641" s="91">
        <v>45139</v>
      </c>
      <c r="O1641" s="183">
        <f t="shared" si="75"/>
        <v>-1.0666666666666667</v>
      </c>
      <c r="P1641">
        <f t="shared" si="76"/>
        <v>0</v>
      </c>
      <c r="Q1641">
        <f t="shared" si="77"/>
        <v>0</v>
      </c>
    </row>
    <row r="1642" spans="13:17" x14ac:dyDescent="0.25">
      <c r="M1642">
        <v>81261772</v>
      </c>
      <c r="N1642" s="91">
        <v>45139</v>
      </c>
      <c r="O1642" s="183">
        <f t="shared" si="75"/>
        <v>-1.0666666666666667</v>
      </c>
      <c r="P1642">
        <f t="shared" si="76"/>
        <v>0</v>
      </c>
      <c r="Q1642">
        <f t="shared" si="77"/>
        <v>0</v>
      </c>
    </row>
    <row r="1643" spans="13:17" x14ac:dyDescent="0.25">
      <c r="M1643">
        <v>69649987</v>
      </c>
      <c r="N1643" s="91">
        <v>45139</v>
      </c>
      <c r="O1643" s="183">
        <f t="shared" si="75"/>
        <v>-1.0666666666666667</v>
      </c>
      <c r="P1643">
        <f t="shared" si="76"/>
        <v>0</v>
      </c>
      <c r="Q1643">
        <f t="shared" si="77"/>
        <v>0</v>
      </c>
    </row>
    <row r="1644" spans="13:17" x14ac:dyDescent="0.25">
      <c r="M1644">
        <v>55668826</v>
      </c>
      <c r="N1644" s="91">
        <v>45140</v>
      </c>
      <c r="O1644" s="183">
        <f t="shared" si="75"/>
        <v>-1.1000000000000001</v>
      </c>
      <c r="P1644">
        <f t="shared" si="76"/>
        <v>0</v>
      </c>
      <c r="Q1644">
        <f t="shared" si="77"/>
        <v>0</v>
      </c>
    </row>
    <row r="1645" spans="13:17" x14ac:dyDescent="0.25">
      <c r="M1645">
        <v>81288290</v>
      </c>
      <c r="N1645" s="91">
        <v>45140</v>
      </c>
      <c r="O1645" s="183">
        <f t="shared" si="75"/>
        <v>-1.1000000000000001</v>
      </c>
      <c r="P1645">
        <f t="shared" si="76"/>
        <v>0</v>
      </c>
      <c r="Q1645">
        <f t="shared" si="77"/>
        <v>0</v>
      </c>
    </row>
    <row r="1646" spans="13:17" x14ac:dyDescent="0.25">
      <c r="M1646">
        <v>81288292</v>
      </c>
      <c r="N1646" s="91">
        <v>45140</v>
      </c>
      <c r="O1646" s="183">
        <f t="shared" si="75"/>
        <v>-1.1000000000000001</v>
      </c>
      <c r="P1646">
        <f t="shared" si="76"/>
        <v>0</v>
      </c>
      <c r="Q1646">
        <f t="shared" si="77"/>
        <v>0</v>
      </c>
    </row>
    <row r="1647" spans="13:17" x14ac:dyDescent="0.25">
      <c r="M1647">
        <v>7670484</v>
      </c>
      <c r="N1647" s="91">
        <v>45140</v>
      </c>
      <c r="O1647" s="183">
        <f t="shared" si="75"/>
        <v>-1.1000000000000001</v>
      </c>
      <c r="P1647">
        <f t="shared" si="76"/>
        <v>0</v>
      </c>
      <c r="Q1647">
        <f t="shared" si="77"/>
        <v>0</v>
      </c>
    </row>
    <row r="1648" spans="13:17" x14ac:dyDescent="0.25">
      <c r="M1648">
        <v>72249178</v>
      </c>
      <c r="N1648" s="91">
        <v>45140</v>
      </c>
      <c r="O1648" s="183">
        <f t="shared" si="75"/>
        <v>-1.1000000000000001</v>
      </c>
      <c r="P1648">
        <f t="shared" si="76"/>
        <v>0</v>
      </c>
      <c r="Q1648">
        <f t="shared" si="77"/>
        <v>0</v>
      </c>
    </row>
    <row r="1649" spans="13:17" x14ac:dyDescent="0.25">
      <c r="M1649">
        <v>26164673</v>
      </c>
      <c r="N1649" s="91">
        <v>45140</v>
      </c>
      <c r="O1649" s="183">
        <f t="shared" si="75"/>
        <v>-1.1000000000000001</v>
      </c>
      <c r="P1649">
        <f t="shared" si="76"/>
        <v>0</v>
      </c>
      <c r="Q1649">
        <f t="shared" si="77"/>
        <v>0</v>
      </c>
    </row>
    <row r="1650" spans="13:17" x14ac:dyDescent="0.25">
      <c r="M1650">
        <v>81317630</v>
      </c>
      <c r="N1650" s="91">
        <v>45141</v>
      </c>
      <c r="O1650" s="183">
        <f t="shared" si="75"/>
        <v>-1.1333333333333333</v>
      </c>
      <c r="P1650">
        <f t="shared" si="76"/>
        <v>0</v>
      </c>
      <c r="Q1650">
        <f t="shared" si="77"/>
        <v>0</v>
      </c>
    </row>
    <row r="1651" spans="13:17" x14ac:dyDescent="0.25">
      <c r="M1651">
        <v>81317626</v>
      </c>
      <c r="N1651" s="91">
        <v>45141</v>
      </c>
      <c r="O1651" s="183">
        <f t="shared" si="75"/>
        <v>-1.1333333333333333</v>
      </c>
      <c r="P1651">
        <f t="shared" si="76"/>
        <v>0</v>
      </c>
      <c r="Q1651">
        <f t="shared" si="77"/>
        <v>0</v>
      </c>
    </row>
    <row r="1652" spans="13:17" x14ac:dyDescent="0.25">
      <c r="M1652">
        <v>81351412</v>
      </c>
      <c r="N1652" s="91">
        <v>45141</v>
      </c>
      <c r="O1652" s="183">
        <f t="shared" si="75"/>
        <v>-1.1333333333333333</v>
      </c>
      <c r="P1652">
        <f t="shared" si="76"/>
        <v>0</v>
      </c>
      <c r="Q1652">
        <f t="shared" si="77"/>
        <v>0</v>
      </c>
    </row>
    <row r="1653" spans="13:17" x14ac:dyDescent="0.25">
      <c r="M1653">
        <v>76397238</v>
      </c>
      <c r="N1653" s="91">
        <v>45142</v>
      </c>
      <c r="O1653" s="183">
        <f t="shared" si="75"/>
        <v>-1.1666666666666667</v>
      </c>
      <c r="P1653">
        <f t="shared" si="76"/>
        <v>0</v>
      </c>
      <c r="Q1653">
        <f t="shared" si="77"/>
        <v>0</v>
      </c>
    </row>
    <row r="1654" spans="13:17" x14ac:dyDescent="0.25">
      <c r="M1654">
        <v>81351407</v>
      </c>
      <c r="N1654" s="91">
        <v>45142</v>
      </c>
      <c r="O1654" s="183">
        <f t="shared" si="75"/>
        <v>-1.1666666666666667</v>
      </c>
      <c r="P1654">
        <f t="shared" si="76"/>
        <v>0</v>
      </c>
      <c r="Q1654">
        <f t="shared" si="77"/>
        <v>0</v>
      </c>
    </row>
    <row r="1655" spans="13:17" x14ac:dyDescent="0.25">
      <c r="M1655">
        <v>81387942</v>
      </c>
      <c r="N1655" s="91">
        <v>45145</v>
      </c>
      <c r="O1655" s="183">
        <f t="shared" si="75"/>
        <v>-1.2666666666666666</v>
      </c>
      <c r="P1655">
        <f t="shared" si="76"/>
        <v>0</v>
      </c>
      <c r="Q1655">
        <f t="shared" si="77"/>
        <v>0</v>
      </c>
    </row>
    <row r="1656" spans="13:17" x14ac:dyDescent="0.25">
      <c r="M1656">
        <v>81422095</v>
      </c>
      <c r="N1656" s="91">
        <v>45146</v>
      </c>
      <c r="O1656" s="183">
        <f t="shared" si="75"/>
        <v>-1.3</v>
      </c>
      <c r="P1656">
        <f t="shared" si="76"/>
        <v>0</v>
      </c>
      <c r="Q1656">
        <f t="shared" si="77"/>
        <v>0</v>
      </c>
    </row>
    <row r="1657" spans="13:17" x14ac:dyDescent="0.25">
      <c r="M1657">
        <v>14740062</v>
      </c>
      <c r="N1657" s="91">
        <v>45147</v>
      </c>
      <c r="O1657" s="183">
        <f t="shared" si="75"/>
        <v>-1.3333333333333333</v>
      </c>
      <c r="P1657">
        <f t="shared" si="76"/>
        <v>0</v>
      </c>
      <c r="Q1657">
        <f t="shared" si="77"/>
        <v>0</v>
      </c>
    </row>
    <row r="1658" spans="13:17" x14ac:dyDescent="0.25">
      <c r="M1658">
        <v>81497066</v>
      </c>
      <c r="N1658" s="91">
        <v>45147</v>
      </c>
      <c r="O1658" s="183">
        <f t="shared" si="75"/>
        <v>-1.3333333333333333</v>
      </c>
      <c r="P1658">
        <f t="shared" si="76"/>
        <v>0</v>
      </c>
      <c r="Q1658">
        <f t="shared" si="77"/>
        <v>0</v>
      </c>
    </row>
    <row r="1659" spans="13:17" x14ac:dyDescent="0.25">
      <c r="M1659">
        <v>81422092</v>
      </c>
      <c r="N1659" s="91">
        <v>45147</v>
      </c>
      <c r="O1659" s="183">
        <f t="shared" si="75"/>
        <v>-1.3333333333333333</v>
      </c>
      <c r="P1659">
        <f t="shared" si="76"/>
        <v>0</v>
      </c>
      <c r="Q1659">
        <f t="shared" si="77"/>
        <v>0</v>
      </c>
    </row>
    <row r="1660" spans="13:17" x14ac:dyDescent="0.25">
      <c r="M1660">
        <v>78590188</v>
      </c>
      <c r="N1660" s="91">
        <v>45148</v>
      </c>
      <c r="O1660" s="183">
        <f t="shared" si="75"/>
        <v>-1.3666666666666667</v>
      </c>
      <c r="P1660">
        <f t="shared" si="76"/>
        <v>0</v>
      </c>
      <c r="Q1660">
        <f t="shared" si="77"/>
        <v>0</v>
      </c>
    </row>
    <row r="1661" spans="13:17" x14ac:dyDescent="0.25">
      <c r="M1661">
        <v>81497062</v>
      </c>
      <c r="N1661" s="91">
        <v>45148</v>
      </c>
      <c r="O1661" s="183">
        <f t="shared" si="75"/>
        <v>-1.3666666666666667</v>
      </c>
      <c r="P1661">
        <f t="shared" si="76"/>
        <v>0</v>
      </c>
      <c r="Q1661">
        <f t="shared" si="77"/>
        <v>0</v>
      </c>
    </row>
    <row r="1662" spans="13:17" x14ac:dyDescent="0.25">
      <c r="M1662">
        <v>81497060</v>
      </c>
      <c r="N1662" s="91">
        <v>45148</v>
      </c>
      <c r="O1662" s="183">
        <f t="shared" si="75"/>
        <v>-1.3666666666666667</v>
      </c>
      <c r="P1662">
        <f t="shared" si="76"/>
        <v>0</v>
      </c>
      <c r="Q1662">
        <f t="shared" si="77"/>
        <v>0</v>
      </c>
    </row>
    <row r="1663" spans="13:17" x14ac:dyDescent="0.25">
      <c r="M1663">
        <v>81497071</v>
      </c>
      <c r="N1663" s="91">
        <v>45148</v>
      </c>
      <c r="O1663" s="183">
        <f t="shared" si="75"/>
        <v>-1.3666666666666667</v>
      </c>
      <c r="P1663">
        <f t="shared" si="76"/>
        <v>0</v>
      </c>
      <c r="Q1663">
        <f t="shared" si="77"/>
        <v>0</v>
      </c>
    </row>
    <row r="1664" spans="13:17" x14ac:dyDescent="0.25">
      <c r="M1664">
        <v>81497059</v>
      </c>
      <c r="N1664" s="91">
        <v>45148</v>
      </c>
      <c r="O1664" s="183">
        <f t="shared" si="75"/>
        <v>-1.3666666666666667</v>
      </c>
      <c r="P1664">
        <f t="shared" si="76"/>
        <v>0</v>
      </c>
      <c r="Q1664">
        <f t="shared" si="77"/>
        <v>0</v>
      </c>
    </row>
    <row r="1665" spans="13:17" x14ac:dyDescent="0.25">
      <c r="M1665">
        <v>81497065</v>
      </c>
      <c r="N1665" s="91">
        <v>45148</v>
      </c>
      <c r="O1665" s="183">
        <f t="shared" si="75"/>
        <v>-1.3666666666666667</v>
      </c>
      <c r="P1665">
        <f t="shared" si="76"/>
        <v>0</v>
      </c>
      <c r="Q1665">
        <f t="shared" si="77"/>
        <v>0</v>
      </c>
    </row>
    <row r="1666" spans="13:17" x14ac:dyDescent="0.25">
      <c r="M1666">
        <v>72762198</v>
      </c>
      <c r="N1666" s="91">
        <v>45149</v>
      </c>
      <c r="O1666" s="183">
        <f t="shared" si="75"/>
        <v>-1.4</v>
      </c>
      <c r="P1666">
        <f t="shared" si="76"/>
        <v>0</v>
      </c>
      <c r="Q1666">
        <f t="shared" si="77"/>
        <v>0</v>
      </c>
    </row>
    <row r="1667" spans="13:17" x14ac:dyDescent="0.25">
      <c r="M1667">
        <v>81540096</v>
      </c>
      <c r="N1667" s="91">
        <v>45152</v>
      </c>
      <c r="O1667" s="183">
        <f t="shared" si="75"/>
        <v>-1.5</v>
      </c>
      <c r="P1667">
        <f t="shared" si="76"/>
        <v>0</v>
      </c>
      <c r="Q1667">
        <f t="shared" si="77"/>
        <v>0</v>
      </c>
    </row>
    <row r="1668" spans="13:17" x14ac:dyDescent="0.25">
      <c r="M1668">
        <v>9576402</v>
      </c>
      <c r="N1668" s="91">
        <v>45152</v>
      </c>
      <c r="O1668" s="183">
        <f t="shared" ref="O1668:O1731" si="78">($O$1-N1668)/30</f>
        <v>-1.5</v>
      </c>
      <c r="P1668">
        <f t="shared" ref="P1668:P1731" si="79">IF(O1668&gt;=$P$1,1,0)</f>
        <v>0</v>
      </c>
      <c r="Q1668">
        <f t="shared" ref="Q1668:Q1731" si="80">IF(N1668&lt;=$Q$1, 1,0)</f>
        <v>0</v>
      </c>
    </row>
    <row r="1669" spans="13:17" x14ac:dyDescent="0.25">
      <c r="M1669">
        <v>72344201</v>
      </c>
      <c r="N1669" s="91">
        <v>45153</v>
      </c>
      <c r="O1669" s="183">
        <f t="shared" si="78"/>
        <v>-1.5333333333333334</v>
      </c>
      <c r="P1669">
        <f t="shared" si="79"/>
        <v>0</v>
      </c>
      <c r="Q1669">
        <f t="shared" si="80"/>
        <v>0</v>
      </c>
    </row>
    <row r="1670" spans="13:17" x14ac:dyDescent="0.25">
      <c r="M1670">
        <v>81625383</v>
      </c>
      <c r="N1670" s="91">
        <v>45153</v>
      </c>
      <c r="O1670" s="183">
        <f t="shared" si="78"/>
        <v>-1.5333333333333334</v>
      </c>
      <c r="P1670">
        <f t="shared" si="79"/>
        <v>0</v>
      </c>
      <c r="Q1670">
        <f t="shared" si="80"/>
        <v>0</v>
      </c>
    </row>
    <row r="1671" spans="13:17" x14ac:dyDescent="0.25">
      <c r="M1671">
        <v>34522296</v>
      </c>
      <c r="N1671" s="91">
        <v>45153</v>
      </c>
      <c r="O1671" s="183">
        <f t="shared" si="78"/>
        <v>-1.5333333333333334</v>
      </c>
      <c r="P1671">
        <f t="shared" si="79"/>
        <v>0</v>
      </c>
      <c r="Q1671">
        <f t="shared" si="80"/>
        <v>0</v>
      </c>
    </row>
    <row r="1672" spans="13:17" x14ac:dyDescent="0.25">
      <c r="M1672">
        <v>81625387</v>
      </c>
      <c r="N1672" s="91">
        <v>45153</v>
      </c>
      <c r="O1672" s="183">
        <f t="shared" si="78"/>
        <v>-1.5333333333333334</v>
      </c>
      <c r="P1672">
        <f t="shared" si="79"/>
        <v>0</v>
      </c>
      <c r="Q1672">
        <f t="shared" si="80"/>
        <v>0</v>
      </c>
    </row>
    <row r="1673" spans="13:17" x14ac:dyDescent="0.25">
      <c r="M1673">
        <v>46497523</v>
      </c>
      <c r="N1673" s="91">
        <v>45153</v>
      </c>
      <c r="O1673" s="183">
        <f t="shared" si="78"/>
        <v>-1.5333333333333334</v>
      </c>
      <c r="P1673">
        <f t="shared" si="79"/>
        <v>0</v>
      </c>
      <c r="Q1673">
        <f t="shared" si="80"/>
        <v>0</v>
      </c>
    </row>
    <row r="1674" spans="13:17" x14ac:dyDescent="0.25">
      <c r="M1674">
        <v>81665184</v>
      </c>
      <c r="N1674" s="91">
        <v>45154</v>
      </c>
      <c r="O1674" s="183">
        <f t="shared" si="78"/>
        <v>-1.5666666666666667</v>
      </c>
      <c r="P1674">
        <f t="shared" si="79"/>
        <v>0</v>
      </c>
      <c r="Q1674">
        <f t="shared" si="80"/>
        <v>0</v>
      </c>
    </row>
    <row r="1675" spans="13:17" x14ac:dyDescent="0.25">
      <c r="M1675">
        <v>80918236</v>
      </c>
      <c r="N1675" s="91">
        <v>45154</v>
      </c>
      <c r="O1675" s="183">
        <f t="shared" si="78"/>
        <v>-1.5666666666666667</v>
      </c>
      <c r="P1675">
        <f t="shared" si="79"/>
        <v>0</v>
      </c>
      <c r="Q1675">
        <f t="shared" si="80"/>
        <v>0</v>
      </c>
    </row>
    <row r="1676" spans="13:17" x14ac:dyDescent="0.25">
      <c r="M1676">
        <v>81665187</v>
      </c>
      <c r="N1676" s="91">
        <v>45154</v>
      </c>
      <c r="O1676" s="183">
        <f t="shared" si="78"/>
        <v>-1.5666666666666667</v>
      </c>
      <c r="P1676">
        <f t="shared" si="79"/>
        <v>0</v>
      </c>
      <c r="Q1676">
        <f t="shared" si="80"/>
        <v>0</v>
      </c>
    </row>
    <row r="1677" spans="13:17" x14ac:dyDescent="0.25">
      <c r="M1677">
        <v>81708077</v>
      </c>
      <c r="N1677" s="91">
        <v>45154</v>
      </c>
      <c r="O1677" s="183">
        <f t="shared" si="78"/>
        <v>-1.5666666666666667</v>
      </c>
      <c r="P1677">
        <f t="shared" si="79"/>
        <v>0</v>
      </c>
      <c r="Q1677">
        <f t="shared" si="80"/>
        <v>0</v>
      </c>
    </row>
    <row r="1678" spans="13:17" x14ac:dyDescent="0.25">
      <c r="M1678">
        <v>81665180</v>
      </c>
      <c r="N1678" s="91">
        <v>45154</v>
      </c>
      <c r="O1678" s="183">
        <f t="shared" si="78"/>
        <v>-1.5666666666666667</v>
      </c>
      <c r="P1678">
        <f t="shared" si="79"/>
        <v>0</v>
      </c>
      <c r="Q1678">
        <f t="shared" si="80"/>
        <v>0</v>
      </c>
    </row>
    <row r="1679" spans="13:17" x14ac:dyDescent="0.25">
      <c r="M1679">
        <v>31297228</v>
      </c>
      <c r="N1679" s="91">
        <v>45154</v>
      </c>
      <c r="O1679" s="183">
        <f t="shared" si="78"/>
        <v>-1.5666666666666667</v>
      </c>
      <c r="P1679">
        <f t="shared" si="79"/>
        <v>0</v>
      </c>
      <c r="Q1679">
        <f t="shared" si="80"/>
        <v>0</v>
      </c>
    </row>
    <row r="1680" spans="13:17" x14ac:dyDescent="0.25">
      <c r="M1680">
        <v>81665181</v>
      </c>
      <c r="N1680" s="91">
        <v>45155</v>
      </c>
      <c r="O1680" s="183">
        <f t="shared" si="78"/>
        <v>-1.6</v>
      </c>
      <c r="P1680">
        <f t="shared" si="79"/>
        <v>0</v>
      </c>
      <c r="Q1680">
        <f t="shared" si="80"/>
        <v>0</v>
      </c>
    </row>
    <row r="1681" spans="13:17" x14ac:dyDescent="0.25">
      <c r="M1681">
        <v>81754246</v>
      </c>
      <c r="N1681" s="91">
        <v>45155</v>
      </c>
      <c r="O1681" s="183">
        <f t="shared" si="78"/>
        <v>-1.6</v>
      </c>
      <c r="P1681">
        <f t="shared" si="79"/>
        <v>0</v>
      </c>
      <c r="Q1681">
        <f t="shared" si="80"/>
        <v>0</v>
      </c>
    </row>
    <row r="1682" spans="13:17" x14ac:dyDescent="0.25">
      <c r="M1682">
        <v>81754251</v>
      </c>
      <c r="N1682" s="91">
        <v>45155</v>
      </c>
      <c r="O1682" s="183">
        <f t="shared" si="78"/>
        <v>-1.6</v>
      </c>
      <c r="P1682">
        <f t="shared" si="79"/>
        <v>0</v>
      </c>
      <c r="Q1682">
        <f t="shared" si="80"/>
        <v>0</v>
      </c>
    </row>
    <row r="1683" spans="13:17" x14ac:dyDescent="0.25">
      <c r="M1683">
        <v>81754255</v>
      </c>
      <c r="N1683" s="91">
        <v>45155</v>
      </c>
      <c r="O1683" s="183">
        <f t="shared" si="78"/>
        <v>-1.6</v>
      </c>
      <c r="P1683">
        <f t="shared" si="79"/>
        <v>0</v>
      </c>
      <c r="Q1683">
        <f t="shared" si="80"/>
        <v>0</v>
      </c>
    </row>
    <row r="1684" spans="13:17" x14ac:dyDescent="0.25">
      <c r="M1684">
        <v>24249071</v>
      </c>
      <c r="N1684" s="91">
        <v>45155</v>
      </c>
      <c r="O1684" s="183">
        <f t="shared" si="78"/>
        <v>-1.6</v>
      </c>
      <c r="P1684">
        <f t="shared" si="79"/>
        <v>0</v>
      </c>
      <c r="Q1684">
        <f t="shared" si="80"/>
        <v>0</v>
      </c>
    </row>
    <row r="1685" spans="13:17" x14ac:dyDescent="0.25">
      <c r="M1685">
        <v>5610996</v>
      </c>
      <c r="N1685" s="91">
        <v>45157</v>
      </c>
      <c r="O1685" s="183">
        <f t="shared" si="78"/>
        <v>-1.6666666666666667</v>
      </c>
      <c r="P1685">
        <f t="shared" si="79"/>
        <v>0</v>
      </c>
      <c r="Q1685">
        <f t="shared" si="80"/>
        <v>0</v>
      </c>
    </row>
    <row r="1686" spans="13:17" x14ac:dyDescent="0.25">
      <c r="M1686">
        <v>81497057</v>
      </c>
      <c r="N1686" s="91">
        <v>45157</v>
      </c>
      <c r="O1686" s="183">
        <f t="shared" si="78"/>
        <v>-1.6666666666666667</v>
      </c>
      <c r="P1686">
        <f t="shared" si="79"/>
        <v>0</v>
      </c>
      <c r="Q1686">
        <f t="shared" si="80"/>
        <v>0</v>
      </c>
    </row>
    <row r="1687" spans="13:17" x14ac:dyDescent="0.25">
      <c r="M1687">
        <v>32945928</v>
      </c>
      <c r="N1687" s="91">
        <v>45159</v>
      </c>
      <c r="O1687" s="183">
        <f t="shared" si="78"/>
        <v>-1.7333333333333334</v>
      </c>
      <c r="P1687">
        <f t="shared" si="79"/>
        <v>0</v>
      </c>
      <c r="Q1687">
        <f t="shared" si="80"/>
        <v>0</v>
      </c>
    </row>
    <row r="1688" spans="13:17" x14ac:dyDescent="0.25">
      <c r="M1688">
        <v>81754244</v>
      </c>
      <c r="N1688" s="91">
        <v>45159</v>
      </c>
      <c r="O1688" s="183">
        <f t="shared" si="78"/>
        <v>-1.7333333333333334</v>
      </c>
      <c r="P1688">
        <f t="shared" si="79"/>
        <v>0</v>
      </c>
      <c r="Q1688">
        <f t="shared" si="80"/>
        <v>0</v>
      </c>
    </row>
    <row r="1689" spans="13:17" x14ac:dyDescent="0.25">
      <c r="M1689">
        <v>79193720</v>
      </c>
      <c r="N1689" s="91">
        <v>45159</v>
      </c>
      <c r="O1689" s="183">
        <f t="shared" si="78"/>
        <v>-1.7333333333333334</v>
      </c>
      <c r="P1689">
        <f t="shared" si="79"/>
        <v>0</v>
      </c>
      <c r="Q1689">
        <f t="shared" si="80"/>
        <v>0</v>
      </c>
    </row>
    <row r="1690" spans="13:17" x14ac:dyDescent="0.25">
      <c r="M1690">
        <v>81840741</v>
      </c>
      <c r="N1690" s="91">
        <v>45160</v>
      </c>
      <c r="O1690" s="183">
        <f t="shared" si="78"/>
        <v>-1.7666666666666666</v>
      </c>
      <c r="P1690">
        <f t="shared" si="79"/>
        <v>0</v>
      </c>
      <c r="Q1690">
        <f t="shared" si="80"/>
        <v>0</v>
      </c>
    </row>
    <row r="1691" spans="13:17" x14ac:dyDescent="0.25">
      <c r="M1691">
        <v>81840745</v>
      </c>
      <c r="N1691" s="91">
        <v>45160</v>
      </c>
      <c r="O1691" s="183">
        <f t="shared" si="78"/>
        <v>-1.7666666666666666</v>
      </c>
      <c r="P1691">
        <f t="shared" si="79"/>
        <v>0</v>
      </c>
      <c r="Q1691">
        <f t="shared" si="80"/>
        <v>0</v>
      </c>
    </row>
    <row r="1692" spans="13:17" x14ac:dyDescent="0.25">
      <c r="M1692">
        <v>81840740</v>
      </c>
      <c r="N1692" s="91">
        <v>45160</v>
      </c>
      <c r="O1692" s="183">
        <f t="shared" si="78"/>
        <v>-1.7666666666666666</v>
      </c>
      <c r="P1692">
        <f t="shared" si="79"/>
        <v>0</v>
      </c>
      <c r="Q1692">
        <f t="shared" si="80"/>
        <v>0</v>
      </c>
    </row>
    <row r="1693" spans="13:17" x14ac:dyDescent="0.25">
      <c r="M1693">
        <v>70091288</v>
      </c>
      <c r="N1693" s="91">
        <v>45160</v>
      </c>
      <c r="O1693" s="183">
        <f t="shared" si="78"/>
        <v>-1.7666666666666666</v>
      </c>
      <c r="P1693">
        <f t="shared" si="79"/>
        <v>0</v>
      </c>
      <c r="Q1693">
        <f t="shared" si="80"/>
        <v>0</v>
      </c>
    </row>
    <row r="1694" spans="13:17" x14ac:dyDescent="0.25">
      <c r="M1694">
        <v>81880583</v>
      </c>
      <c r="N1694" s="91">
        <v>45161</v>
      </c>
      <c r="O1694" s="183">
        <f t="shared" si="78"/>
        <v>-1.8</v>
      </c>
      <c r="P1694">
        <f t="shared" si="79"/>
        <v>0</v>
      </c>
      <c r="Q1694">
        <f t="shared" si="80"/>
        <v>0</v>
      </c>
    </row>
    <row r="1695" spans="13:17" x14ac:dyDescent="0.25">
      <c r="M1695">
        <v>81880584</v>
      </c>
      <c r="N1695" s="91">
        <v>45161</v>
      </c>
      <c r="O1695" s="183">
        <f t="shared" si="78"/>
        <v>-1.8</v>
      </c>
      <c r="P1695">
        <f t="shared" si="79"/>
        <v>0</v>
      </c>
      <c r="Q1695">
        <f t="shared" si="80"/>
        <v>0</v>
      </c>
    </row>
    <row r="1696" spans="13:17" x14ac:dyDescent="0.25">
      <c r="M1696">
        <v>81924726</v>
      </c>
      <c r="N1696" s="91">
        <v>45162</v>
      </c>
      <c r="O1696" s="183">
        <f t="shared" si="78"/>
        <v>-1.8333333333333333</v>
      </c>
      <c r="P1696">
        <f t="shared" si="79"/>
        <v>0</v>
      </c>
      <c r="Q1696">
        <f t="shared" si="80"/>
        <v>0</v>
      </c>
    </row>
    <row r="1697" spans="13:17" x14ac:dyDescent="0.25">
      <c r="M1697">
        <v>81971393</v>
      </c>
      <c r="N1697" s="91">
        <v>45163</v>
      </c>
      <c r="O1697" s="183">
        <f t="shared" si="78"/>
        <v>-1.8666666666666667</v>
      </c>
      <c r="P1697">
        <f t="shared" si="79"/>
        <v>0</v>
      </c>
      <c r="Q1697">
        <f t="shared" si="80"/>
        <v>0</v>
      </c>
    </row>
    <row r="1698" spans="13:17" x14ac:dyDescent="0.25">
      <c r="M1698">
        <v>81971388</v>
      </c>
      <c r="N1698" s="91">
        <v>45163</v>
      </c>
      <c r="O1698" s="183">
        <f t="shared" si="78"/>
        <v>-1.8666666666666667</v>
      </c>
      <c r="P1698">
        <f t="shared" si="79"/>
        <v>0</v>
      </c>
      <c r="Q1698">
        <f t="shared" si="80"/>
        <v>0</v>
      </c>
    </row>
    <row r="1699" spans="13:17" x14ac:dyDescent="0.25">
      <c r="M1699">
        <v>81971397</v>
      </c>
      <c r="N1699" s="91">
        <v>45163</v>
      </c>
      <c r="O1699" s="183">
        <f t="shared" si="78"/>
        <v>-1.8666666666666667</v>
      </c>
      <c r="P1699">
        <f t="shared" si="79"/>
        <v>0</v>
      </c>
      <c r="Q1699">
        <f t="shared" si="80"/>
        <v>0</v>
      </c>
    </row>
    <row r="1700" spans="13:17" x14ac:dyDescent="0.25">
      <c r="M1700">
        <v>81924733</v>
      </c>
      <c r="N1700" s="91">
        <v>45163</v>
      </c>
      <c r="O1700" s="183">
        <f t="shared" si="78"/>
        <v>-1.8666666666666667</v>
      </c>
      <c r="P1700">
        <f t="shared" si="79"/>
        <v>0</v>
      </c>
      <c r="Q1700">
        <f t="shared" si="80"/>
        <v>0</v>
      </c>
    </row>
    <row r="1701" spans="13:17" x14ac:dyDescent="0.25">
      <c r="M1701">
        <v>82022734</v>
      </c>
      <c r="N1701" s="91">
        <v>45166</v>
      </c>
      <c r="O1701" s="183">
        <f t="shared" si="78"/>
        <v>-1.9666666666666666</v>
      </c>
      <c r="P1701">
        <f t="shared" si="79"/>
        <v>0</v>
      </c>
      <c r="Q1701">
        <f t="shared" si="80"/>
        <v>0</v>
      </c>
    </row>
    <row r="1702" spans="13:17" x14ac:dyDescent="0.25">
      <c r="M1702">
        <v>82069999</v>
      </c>
      <c r="N1702" s="91">
        <v>45166</v>
      </c>
      <c r="O1702" s="183">
        <f t="shared" si="78"/>
        <v>-1.9666666666666666</v>
      </c>
      <c r="P1702">
        <f t="shared" si="79"/>
        <v>0</v>
      </c>
      <c r="Q1702">
        <f t="shared" si="80"/>
        <v>0</v>
      </c>
    </row>
    <row r="1703" spans="13:17" x14ac:dyDescent="0.25">
      <c r="M1703">
        <v>82069998</v>
      </c>
      <c r="N1703" s="91">
        <v>45166</v>
      </c>
      <c r="O1703" s="183">
        <f t="shared" si="78"/>
        <v>-1.9666666666666666</v>
      </c>
      <c r="P1703">
        <f t="shared" si="79"/>
        <v>0</v>
      </c>
      <c r="Q1703">
        <f t="shared" si="80"/>
        <v>0</v>
      </c>
    </row>
    <row r="1704" spans="13:17" x14ac:dyDescent="0.25">
      <c r="M1704">
        <v>82069985</v>
      </c>
      <c r="N1704" s="91">
        <v>45166</v>
      </c>
      <c r="O1704" s="183">
        <f t="shared" si="78"/>
        <v>-1.9666666666666666</v>
      </c>
      <c r="P1704">
        <f t="shared" si="79"/>
        <v>0</v>
      </c>
      <c r="Q1704">
        <f t="shared" si="80"/>
        <v>0</v>
      </c>
    </row>
    <row r="1705" spans="13:17" x14ac:dyDescent="0.25">
      <c r="M1705">
        <v>82069988</v>
      </c>
      <c r="N1705" s="91">
        <v>45166</v>
      </c>
      <c r="O1705" s="183">
        <f t="shared" si="78"/>
        <v>-1.9666666666666666</v>
      </c>
      <c r="P1705">
        <f t="shared" si="79"/>
        <v>0</v>
      </c>
      <c r="Q1705">
        <f t="shared" si="80"/>
        <v>0</v>
      </c>
    </row>
    <row r="1706" spans="13:17" x14ac:dyDescent="0.25">
      <c r="M1706">
        <v>82069990</v>
      </c>
      <c r="N1706" s="91">
        <v>45166</v>
      </c>
      <c r="O1706" s="183">
        <f t="shared" si="78"/>
        <v>-1.9666666666666666</v>
      </c>
      <c r="P1706">
        <f t="shared" si="79"/>
        <v>0</v>
      </c>
      <c r="Q1706">
        <f t="shared" si="80"/>
        <v>0</v>
      </c>
    </row>
    <row r="1707" spans="13:17" x14ac:dyDescent="0.25">
      <c r="M1707">
        <v>82022747</v>
      </c>
      <c r="N1707" s="91">
        <v>45166</v>
      </c>
      <c r="O1707" s="183">
        <f t="shared" si="78"/>
        <v>-1.9666666666666666</v>
      </c>
      <c r="P1707">
        <f t="shared" si="79"/>
        <v>0</v>
      </c>
      <c r="Q1707">
        <f t="shared" si="80"/>
        <v>0</v>
      </c>
    </row>
    <row r="1708" spans="13:17" x14ac:dyDescent="0.25">
      <c r="M1708">
        <v>82070000</v>
      </c>
      <c r="N1708" s="91">
        <v>45166</v>
      </c>
      <c r="O1708" s="183">
        <f t="shared" si="78"/>
        <v>-1.9666666666666666</v>
      </c>
      <c r="P1708">
        <f t="shared" si="79"/>
        <v>0</v>
      </c>
      <c r="Q1708">
        <f t="shared" si="80"/>
        <v>0</v>
      </c>
    </row>
    <row r="1709" spans="13:17" x14ac:dyDescent="0.25">
      <c r="M1709">
        <v>34546648</v>
      </c>
      <c r="N1709" s="91">
        <v>45166</v>
      </c>
      <c r="O1709" s="183">
        <f t="shared" si="78"/>
        <v>-1.9666666666666666</v>
      </c>
      <c r="P1709">
        <f t="shared" si="79"/>
        <v>0</v>
      </c>
      <c r="Q1709">
        <f t="shared" si="80"/>
        <v>0</v>
      </c>
    </row>
    <row r="1710" spans="13:17" x14ac:dyDescent="0.25">
      <c r="M1710">
        <v>82070041</v>
      </c>
      <c r="N1710" s="91">
        <v>45167</v>
      </c>
      <c r="O1710" s="183">
        <f t="shared" si="78"/>
        <v>-2</v>
      </c>
      <c r="P1710">
        <f t="shared" si="79"/>
        <v>0</v>
      </c>
      <c r="Q1710">
        <f t="shared" si="80"/>
        <v>0</v>
      </c>
    </row>
    <row r="1711" spans="13:17" x14ac:dyDescent="0.25">
      <c r="M1711">
        <v>31348911</v>
      </c>
      <c r="N1711" s="91">
        <v>45167</v>
      </c>
      <c r="O1711" s="183">
        <f t="shared" si="78"/>
        <v>-2</v>
      </c>
      <c r="P1711">
        <f t="shared" si="79"/>
        <v>0</v>
      </c>
      <c r="Q1711">
        <f t="shared" si="80"/>
        <v>0</v>
      </c>
    </row>
    <row r="1712" spans="13:17" x14ac:dyDescent="0.25">
      <c r="M1712">
        <v>74087889</v>
      </c>
      <c r="N1712" s="91">
        <v>45167</v>
      </c>
      <c r="O1712" s="183">
        <f t="shared" si="78"/>
        <v>-2</v>
      </c>
      <c r="P1712">
        <f t="shared" si="79"/>
        <v>0</v>
      </c>
      <c r="Q1712">
        <f t="shared" si="80"/>
        <v>0</v>
      </c>
    </row>
    <row r="1713" spans="13:17" x14ac:dyDescent="0.25">
      <c r="M1713">
        <v>82070036</v>
      </c>
      <c r="N1713" s="91">
        <v>45167</v>
      </c>
      <c r="O1713" s="183">
        <f t="shared" si="78"/>
        <v>-2</v>
      </c>
      <c r="P1713">
        <f t="shared" si="79"/>
        <v>0</v>
      </c>
      <c r="Q1713">
        <f t="shared" si="80"/>
        <v>0</v>
      </c>
    </row>
    <row r="1714" spans="13:17" x14ac:dyDescent="0.25">
      <c r="M1714">
        <v>69971377</v>
      </c>
      <c r="N1714" s="91">
        <v>45167</v>
      </c>
      <c r="O1714" s="183">
        <f t="shared" si="78"/>
        <v>-2</v>
      </c>
      <c r="P1714">
        <f t="shared" si="79"/>
        <v>0</v>
      </c>
      <c r="Q1714">
        <f t="shared" si="80"/>
        <v>0</v>
      </c>
    </row>
    <row r="1715" spans="13:17" x14ac:dyDescent="0.25">
      <c r="M1715">
        <v>82070027</v>
      </c>
      <c r="N1715" s="91">
        <v>45167</v>
      </c>
      <c r="O1715" s="183">
        <f t="shared" si="78"/>
        <v>-2</v>
      </c>
      <c r="P1715">
        <f t="shared" si="79"/>
        <v>0</v>
      </c>
      <c r="Q1715">
        <f t="shared" si="80"/>
        <v>0</v>
      </c>
    </row>
    <row r="1716" spans="13:17" x14ac:dyDescent="0.25">
      <c r="M1716">
        <v>82070014</v>
      </c>
      <c r="N1716" s="91">
        <v>45167</v>
      </c>
      <c r="O1716" s="183">
        <f t="shared" si="78"/>
        <v>-2</v>
      </c>
      <c r="P1716">
        <f t="shared" si="79"/>
        <v>0</v>
      </c>
      <c r="Q1716">
        <f t="shared" si="80"/>
        <v>0</v>
      </c>
    </row>
    <row r="1717" spans="13:17" x14ac:dyDescent="0.25">
      <c r="M1717">
        <v>82070039</v>
      </c>
      <c r="N1717" s="91">
        <v>45167</v>
      </c>
      <c r="O1717" s="183">
        <f t="shared" si="78"/>
        <v>-2</v>
      </c>
      <c r="P1717">
        <f t="shared" si="79"/>
        <v>0</v>
      </c>
      <c r="Q1717">
        <f t="shared" si="80"/>
        <v>0</v>
      </c>
    </row>
    <row r="1718" spans="13:17" x14ac:dyDescent="0.25">
      <c r="M1718">
        <v>13944996</v>
      </c>
      <c r="N1718" s="91">
        <v>45168</v>
      </c>
      <c r="O1718" s="183">
        <f t="shared" si="78"/>
        <v>-2.0333333333333332</v>
      </c>
      <c r="P1718">
        <f t="shared" si="79"/>
        <v>0</v>
      </c>
      <c r="Q1718">
        <f t="shared" si="80"/>
        <v>0</v>
      </c>
    </row>
    <row r="1719" spans="13:17" x14ac:dyDescent="0.25">
      <c r="M1719">
        <v>73000633</v>
      </c>
      <c r="N1719" s="91">
        <v>45168</v>
      </c>
      <c r="O1719" s="183">
        <f t="shared" si="78"/>
        <v>-2.0333333333333332</v>
      </c>
      <c r="P1719">
        <f t="shared" si="79"/>
        <v>0</v>
      </c>
      <c r="Q1719">
        <f t="shared" si="80"/>
        <v>0</v>
      </c>
    </row>
    <row r="1720" spans="13:17" x14ac:dyDescent="0.25">
      <c r="M1720">
        <v>25226895</v>
      </c>
      <c r="N1720" s="91">
        <v>45168</v>
      </c>
      <c r="O1720" s="183">
        <f t="shared" si="78"/>
        <v>-2.0333333333333332</v>
      </c>
      <c r="P1720">
        <f t="shared" si="79"/>
        <v>0</v>
      </c>
      <c r="Q1720">
        <f t="shared" si="80"/>
        <v>0</v>
      </c>
    </row>
    <row r="1721" spans="13:17" x14ac:dyDescent="0.25">
      <c r="M1721">
        <v>73532250</v>
      </c>
      <c r="N1721" s="91">
        <v>45168</v>
      </c>
      <c r="O1721" s="183">
        <f t="shared" si="78"/>
        <v>-2.0333333333333332</v>
      </c>
      <c r="P1721">
        <f t="shared" si="79"/>
        <v>0</v>
      </c>
      <c r="Q1721">
        <f t="shared" si="80"/>
        <v>0</v>
      </c>
    </row>
    <row r="1722" spans="13:17" x14ac:dyDescent="0.25">
      <c r="M1722">
        <v>42890780</v>
      </c>
      <c r="N1722" s="91">
        <v>45168</v>
      </c>
      <c r="O1722" s="183">
        <f t="shared" si="78"/>
        <v>-2.0333333333333332</v>
      </c>
      <c r="P1722">
        <f t="shared" si="79"/>
        <v>0</v>
      </c>
      <c r="Q1722">
        <f t="shared" si="80"/>
        <v>0</v>
      </c>
    </row>
    <row r="1723" spans="13:17" x14ac:dyDescent="0.25">
      <c r="M1723">
        <v>61667312</v>
      </c>
      <c r="N1723" s="91">
        <v>45169</v>
      </c>
      <c r="O1723" s="183">
        <f t="shared" si="78"/>
        <v>-2.0666666666666669</v>
      </c>
      <c r="P1723">
        <f t="shared" si="79"/>
        <v>0</v>
      </c>
      <c r="Q1723">
        <f t="shared" si="80"/>
        <v>0</v>
      </c>
    </row>
    <row r="1724" spans="13:17" x14ac:dyDescent="0.25">
      <c r="M1724">
        <v>53476452</v>
      </c>
      <c r="N1724" s="91">
        <v>45169</v>
      </c>
      <c r="O1724" s="183">
        <f t="shared" si="78"/>
        <v>-2.0666666666666669</v>
      </c>
      <c r="P1724">
        <f t="shared" si="79"/>
        <v>0</v>
      </c>
      <c r="Q1724">
        <f t="shared" si="80"/>
        <v>0</v>
      </c>
    </row>
    <row r="1725" spans="13:17" x14ac:dyDescent="0.25">
      <c r="M1725">
        <v>76586151</v>
      </c>
      <c r="N1725" s="91">
        <v>45169</v>
      </c>
      <c r="O1725" s="183">
        <f t="shared" si="78"/>
        <v>-2.0666666666666669</v>
      </c>
      <c r="P1725">
        <f t="shared" si="79"/>
        <v>0</v>
      </c>
      <c r="Q1725">
        <f t="shared" si="80"/>
        <v>0</v>
      </c>
    </row>
    <row r="1726" spans="13:17" x14ac:dyDescent="0.25">
      <c r="M1726">
        <v>18949197</v>
      </c>
      <c r="N1726" s="91">
        <v>45169</v>
      </c>
      <c r="O1726" s="183">
        <f t="shared" si="78"/>
        <v>-2.0666666666666669</v>
      </c>
      <c r="P1726">
        <f t="shared" si="79"/>
        <v>0</v>
      </c>
      <c r="Q1726">
        <f t="shared" si="80"/>
        <v>0</v>
      </c>
    </row>
    <row r="1727" spans="13:17" x14ac:dyDescent="0.25">
      <c r="M1727">
        <v>66445715</v>
      </c>
      <c r="N1727" s="91">
        <v>45169</v>
      </c>
      <c r="O1727" s="183">
        <f t="shared" si="78"/>
        <v>-2.0666666666666669</v>
      </c>
      <c r="P1727">
        <f t="shared" si="79"/>
        <v>0</v>
      </c>
      <c r="Q1727">
        <f t="shared" si="80"/>
        <v>0</v>
      </c>
    </row>
    <row r="1728" spans="13:17" x14ac:dyDescent="0.25">
      <c r="M1728">
        <v>78889916</v>
      </c>
      <c r="N1728" s="91">
        <v>45169</v>
      </c>
      <c r="O1728" s="183">
        <f t="shared" si="78"/>
        <v>-2.0666666666666669</v>
      </c>
      <c r="P1728">
        <f t="shared" si="79"/>
        <v>0</v>
      </c>
      <c r="Q1728">
        <f t="shared" si="80"/>
        <v>0</v>
      </c>
    </row>
    <row r="1729" spans="13:17" x14ac:dyDescent="0.25">
      <c r="M1729">
        <v>79604595</v>
      </c>
      <c r="N1729" s="91">
        <v>45170</v>
      </c>
      <c r="O1729" s="183">
        <f t="shared" si="78"/>
        <v>-2.1</v>
      </c>
      <c r="P1729">
        <f t="shared" si="79"/>
        <v>0</v>
      </c>
      <c r="Q1729">
        <f t="shared" si="80"/>
        <v>0</v>
      </c>
    </row>
    <row r="1730" spans="13:17" x14ac:dyDescent="0.25">
      <c r="M1730">
        <v>79844726</v>
      </c>
      <c r="N1730" s="91">
        <v>45170</v>
      </c>
      <c r="O1730" s="183">
        <f t="shared" si="78"/>
        <v>-2.1</v>
      </c>
      <c r="P1730">
        <f t="shared" si="79"/>
        <v>0</v>
      </c>
      <c r="Q1730">
        <f t="shared" si="80"/>
        <v>0</v>
      </c>
    </row>
    <row r="1731" spans="13:17" x14ac:dyDescent="0.25">
      <c r="M1731">
        <v>82270804</v>
      </c>
      <c r="N1731" s="91">
        <v>45170</v>
      </c>
      <c r="O1731" s="183">
        <f t="shared" si="78"/>
        <v>-2.1</v>
      </c>
      <c r="P1731">
        <f t="shared" si="79"/>
        <v>0</v>
      </c>
      <c r="Q1731">
        <f t="shared" si="80"/>
        <v>0</v>
      </c>
    </row>
    <row r="1732" spans="13:17" x14ac:dyDescent="0.25">
      <c r="M1732">
        <v>32917614</v>
      </c>
      <c r="N1732" s="91">
        <v>45170</v>
      </c>
      <c r="O1732" s="183">
        <f t="shared" ref="O1732:O1752" si="81">($O$1-N1732)/30</f>
        <v>-2.1</v>
      </c>
      <c r="P1732">
        <f t="shared" ref="P1732:P1752" si="82">IF(O1732&gt;=$P$1,1,0)</f>
        <v>0</v>
      </c>
      <c r="Q1732">
        <f t="shared" ref="Q1732:Q1752" si="83">IF(N1732&lt;=$Q$1, 1,0)</f>
        <v>0</v>
      </c>
    </row>
    <row r="1733" spans="13:17" x14ac:dyDescent="0.25">
      <c r="M1733">
        <v>48260787</v>
      </c>
      <c r="N1733" s="91">
        <v>45170</v>
      </c>
      <c r="O1733" s="183">
        <f t="shared" si="81"/>
        <v>-2.1</v>
      </c>
      <c r="P1733">
        <f t="shared" si="82"/>
        <v>0</v>
      </c>
      <c r="Q1733">
        <f t="shared" si="83"/>
        <v>0</v>
      </c>
    </row>
    <row r="1734" spans="13:17" x14ac:dyDescent="0.25">
      <c r="M1734">
        <v>82070056</v>
      </c>
      <c r="N1734" s="91">
        <v>45170</v>
      </c>
      <c r="O1734" s="183">
        <f t="shared" si="81"/>
        <v>-2.1</v>
      </c>
      <c r="P1734">
        <f t="shared" si="82"/>
        <v>0</v>
      </c>
      <c r="Q1734">
        <f t="shared" si="83"/>
        <v>0</v>
      </c>
    </row>
    <row r="1735" spans="13:17" x14ac:dyDescent="0.25">
      <c r="M1735">
        <v>50340746</v>
      </c>
      <c r="N1735" s="91">
        <v>45170</v>
      </c>
      <c r="O1735" s="183">
        <f t="shared" si="81"/>
        <v>-2.1</v>
      </c>
      <c r="P1735">
        <f t="shared" si="82"/>
        <v>0</v>
      </c>
      <c r="Q1735">
        <f t="shared" si="83"/>
        <v>0</v>
      </c>
    </row>
    <row r="1736" spans="13:17" x14ac:dyDescent="0.25">
      <c r="M1736">
        <v>70244804</v>
      </c>
      <c r="N1736" s="91">
        <v>45170</v>
      </c>
      <c r="O1736" s="183">
        <f t="shared" si="81"/>
        <v>-2.1</v>
      </c>
      <c r="P1736">
        <f t="shared" si="82"/>
        <v>0</v>
      </c>
      <c r="Q1736">
        <f t="shared" si="83"/>
        <v>0</v>
      </c>
    </row>
    <row r="1737" spans="13:17" x14ac:dyDescent="0.25">
      <c r="M1737">
        <v>14177984</v>
      </c>
      <c r="N1737" s="91">
        <v>45170</v>
      </c>
      <c r="O1737" s="183">
        <f t="shared" si="81"/>
        <v>-2.1</v>
      </c>
      <c r="P1737">
        <f t="shared" si="82"/>
        <v>0</v>
      </c>
      <c r="Q1737">
        <f t="shared" si="83"/>
        <v>0</v>
      </c>
    </row>
    <row r="1738" spans="13:17" x14ac:dyDescent="0.25">
      <c r="M1738">
        <v>78777184</v>
      </c>
      <c r="N1738" s="91">
        <v>45173</v>
      </c>
      <c r="O1738" s="183">
        <f t="shared" si="81"/>
        <v>-2.2000000000000002</v>
      </c>
      <c r="P1738">
        <f t="shared" si="82"/>
        <v>0</v>
      </c>
      <c r="Q1738">
        <f t="shared" si="83"/>
        <v>0</v>
      </c>
    </row>
    <row r="1739" spans="13:17" x14ac:dyDescent="0.25">
      <c r="M1739">
        <v>9397970</v>
      </c>
      <c r="N1739" s="91">
        <v>45174</v>
      </c>
      <c r="O1739" s="183">
        <f t="shared" si="81"/>
        <v>-2.2333333333333334</v>
      </c>
      <c r="P1739">
        <f t="shared" si="82"/>
        <v>0</v>
      </c>
      <c r="Q1739">
        <f t="shared" si="83"/>
        <v>0</v>
      </c>
    </row>
    <row r="1740" spans="13:17" x14ac:dyDescent="0.25">
      <c r="M1740">
        <v>14949789</v>
      </c>
      <c r="N1740" s="91">
        <v>45174</v>
      </c>
      <c r="O1740" s="183">
        <f t="shared" si="81"/>
        <v>-2.2333333333333334</v>
      </c>
      <c r="P1740">
        <f t="shared" si="82"/>
        <v>0</v>
      </c>
      <c r="Q1740">
        <f t="shared" si="83"/>
        <v>0</v>
      </c>
    </row>
    <row r="1741" spans="13:17" x14ac:dyDescent="0.25">
      <c r="M1741">
        <v>1951076</v>
      </c>
      <c r="N1741" s="91">
        <v>45175</v>
      </c>
      <c r="O1741" s="183">
        <f t="shared" si="81"/>
        <v>-2.2666666666666666</v>
      </c>
      <c r="P1741">
        <f t="shared" si="82"/>
        <v>0</v>
      </c>
      <c r="Q1741">
        <f t="shared" si="83"/>
        <v>0</v>
      </c>
    </row>
    <row r="1742" spans="13:17" x14ac:dyDescent="0.25">
      <c r="M1742">
        <v>42946254</v>
      </c>
      <c r="N1742" s="91">
        <v>45175</v>
      </c>
      <c r="O1742" s="183">
        <f t="shared" si="81"/>
        <v>-2.2666666666666666</v>
      </c>
      <c r="P1742">
        <f t="shared" si="82"/>
        <v>0</v>
      </c>
      <c r="Q1742">
        <f t="shared" si="83"/>
        <v>0</v>
      </c>
    </row>
    <row r="1743" spans="13:17" x14ac:dyDescent="0.25">
      <c r="M1743">
        <v>82357593</v>
      </c>
      <c r="N1743" s="91">
        <v>45175</v>
      </c>
      <c r="O1743" s="183">
        <f t="shared" si="81"/>
        <v>-2.2666666666666666</v>
      </c>
      <c r="P1743">
        <f t="shared" si="82"/>
        <v>0</v>
      </c>
      <c r="Q1743">
        <f t="shared" si="83"/>
        <v>0</v>
      </c>
    </row>
    <row r="1744" spans="13:17" x14ac:dyDescent="0.25">
      <c r="M1744">
        <v>81625389</v>
      </c>
      <c r="N1744" s="91">
        <v>45177</v>
      </c>
      <c r="O1744" s="183">
        <f t="shared" si="81"/>
        <v>-2.3333333333333335</v>
      </c>
      <c r="P1744">
        <f t="shared" si="82"/>
        <v>0</v>
      </c>
      <c r="Q1744">
        <f t="shared" si="83"/>
        <v>0</v>
      </c>
    </row>
    <row r="1745" spans="13:17" x14ac:dyDescent="0.25">
      <c r="M1745">
        <v>74879202</v>
      </c>
      <c r="N1745" s="91">
        <v>45181</v>
      </c>
      <c r="O1745" s="183">
        <f t="shared" si="81"/>
        <v>-2.4666666666666668</v>
      </c>
      <c r="P1745">
        <f t="shared" si="82"/>
        <v>0</v>
      </c>
      <c r="Q1745">
        <f t="shared" si="83"/>
        <v>0</v>
      </c>
    </row>
    <row r="1746" spans="13:17" x14ac:dyDescent="0.25">
      <c r="M1746">
        <v>68619977</v>
      </c>
      <c r="N1746" s="91">
        <v>45182</v>
      </c>
      <c r="O1746" s="183">
        <f t="shared" si="81"/>
        <v>-2.5</v>
      </c>
      <c r="P1746">
        <f t="shared" si="82"/>
        <v>0</v>
      </c>
      <c r="Q1746">
        <f t="shared" si="83"/>
        <v>0</v>
      </c>
    </row>
    <row r="1747" spans="13:17" x14ac:dyDescent="0.25">
      <c r="M1747">
        <v>40965772</v>
      </c>
      <c r="N1747" s="91">
        <v>45182</v>
      </c>
      <c r="O1747" s="183">
        <f t="shared" si="81"/>
        <v>-2.5</v>
      </c>
      <c r="P1747">
        <f t="shared" si="82"/>
        <v>0</v>
      </c>
      <c r="Q1747">
        <f t="shared" si="83"/>
        <v>0</v>
      </c>
    </row>
    <row r="1748" spans="13:17" x14ac:dyDescent="0.25">
      <c r="M1748">
        <v>36135624</v>
      </c>
      <c r="N1748" s="91">
        <v>45183</v>
      </c>
      <c r="O1748" s="183">
        <f t="shared" si="81"/>
        <v>-2.5333333333333332</v>
      </c>
      <c r="P1748">
        <f t="shared" si="82"/>
        <v>0</v>
      </c>
      <c r="Q1748">
        <f t="shared" si="83"/>
        <v>0</v>
      </c>
    </row>
    <row r="1749" spans="13:17" x14ac:dyDescent="0.25">
      <c r="M1749">
        <v>47555603</v>
      </c>
      <c r="N1749" s="91">
        <v>45184</v>
      </c>
      <c r="O1749" s="183">
        <f t="shared" si="81"/>
        <v>-2.5666666666666669</v>
      </c>
      <c r="P1749">
        <f t="shared" si="82"/>
        <v>0</v>
      </c>
      <c r="Q1749">
        <f t="shared" si="83"/>
        <v>0</v>
      </c>
    </row>
    <row r="1750" spans="13:17" x14ac:dyDescent="0.25">
      <c r="M1750">
        <v>66242087</v>
      </c>
      <c r="N1750" s="91">
        <v>45184</v>
      </c>
      <c r="O1750" s="183">
        <f t="shared" si="81"/>
        <v>-2.5666666666666669</v>
      </c>
      <c r="P1750">
        <f t="shared" si="82"/>
        <v>0</v>
      </c>
      <c r="Q1750">
        <f t="shared" si="83"/>
        <v>0</v>
      </c>
    </row>
    <row r="1751" spans="13:17" x14ac:dyDescent="0.25">
      <c r="M1751">
        <v>73489566</v>
      </c>
      <c r="N1751" s="91">
        <v>45188</v>
      </c>
      <c r="O1751" s="183">
        <f t="shared" si="81"/>
        <v>-2.7</v>
      </c>
      <c r="P1751">
        <f t="shared" si="82"/>
        <v>0</v>
      </c>
      <c r="Q1751">
        <f t="shared" si="83"/>
        <v>0</v>
      </c>
    </row>
    <row r="1752" spans="13:17" x14ac:dyDescent="0.25">
      <c r="M1752">
        <v>79242253</v>
      </c>
      <c r="N1752" s="91">
        <v>45191</v>
      </c>
      <c r="O1752" s="183">
        <f t="shared" si="81"/>
        <v>-2.8</v>
      </c>
      <c r="P1752">
        <f t="shared" si="82"/>
        <v>0</v>
      </c>
      <c r="Q1752">
        <f t="shared" si="83"/>
        <v>0</v>
      </c>
    </row>
  </sheetData>
  <sortState xmlns:xlrd2="http://schemas.microsoft.com/office/spreadsheetml/2017/richdata2" ref="D5:E29">
    <sortCondition ref="D5:D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D3A2-ED5F-4D9B-9B15-9377A1126DC7}">
  <dimension ref="B2:O16"/>
  <sheetViews>
    <sheetView showGridLines="0" workbookViewId="0">
      <selection activeCell="L19" sqref="L19"/>
    </sheetView>
  </sheetViews>
  <sheetFormatPr baseColWidth="10" defaultRowHeight="15" x14ac:dyDescent="0.25"/>
  <cols>
    <col min="3" max="3" width="14.140625" bestFit="1" customWidth="1"/>
    <col min="6" max="7" width="14.85546875" bestFit="1" customWidth="1"/>
    <col min="8" max="9" width="13.85546875" bestFit="1" customWidth="1"/>
  </cols>
  <sheetData>
    <row r="2" spans="2:15" x14ac:dyDescent="0.25">
      <c r="C2" t="s">
        <v>736</v>
      </c>
      <c r="D2" s="5" t="s">
        <v>737</v>
      </c>
      <c r="E2" s="5" t="s">
        <v>738</v>
      </c>
      <c r="F2" s="5" t="s">
        <v>739</v>
      </c>
      <c r="G2" s="5" t="s">
        <v>389</v>
      </c>
    </row>
    <row r="3" spans="2:15" x14ac:dyDescent="0.25">
      <c r="C3" t="s">
        <v>737</v>
      </c>
      <c r="D3" s="20">
        <v>338</v>
      </c>
      <c r="E3" s="20">
        <v>86</v>
      </c>
      <c r="F3" s="20">
        <v>33</v>
      </c>
      <c r="G3" s="20">
        <v>457</v>
      </c>
    </row>
    <row r="4" spans="2:15" x14ac:dyDescent="0.25">
      <c r="C4" t="s">
        <v>738</v>
      </c>
      <c r="D4" s="20">
        <v>88</v>
      </c>
      <c r="E4" s="20">
        <v>125</v>
      </c>
      <c r="F4" s="20">
        <v>86</v>
      </c>
      <c r="G4" s="20">
        <v>299</v>
      </c>
    </row>
    <row r="5" spans="2:15" x14ac:dyDescent="0.25">
      <c r="C5" t="s">
        <v>739</v>
      </c>
      <c r="D5" s="20">
        <v>19</v>
      </c>
      <c r="E5" s="20">
        <v>118</v>
      </c>
      <c r="F5" s="20">
        <v>578</v>
      </c>
      <c r="G5" s="20">
        <v>715</v>
      </c>
    </row>
    <row r="6" spans="2:15" x14ac:dyDescent="0.25">
      <c r="C6" t="s">
        <v>389</v>
      </c>
      <c r="D6" s="20">
        <v>445</v>
      </c>
      <c r="E6" s="20">
        <v>329</v>
      </c>
      <c r="F6" s="20">
        <v>697</v>
      </c>
      <c r="G6" s="20">
        <v>1471</v>
      </c>
    </row>
    <row r="7" spans="2:15" x14ac:dyDescent="0.25">
      <c r="D7" s="20"/>
      <c r="E7" s="20"/>
      <c r="F7" s="20"/>
      <c r="G7" s="20"/>
    </row>
    <row r="8" spans="2:15" x14ac:dyDescent="0.25">
      <c r="B8" s="214" t="s">
        <v>742</v>
      </c>
      <c r="C8" s="214"/>
      <c r="D8" s="215" t="s">
        <v>741</v>
      </c>
      <c r="E8" s="215"/>
      <c r="F8" s="215"/>
      <c r="G8" s="215"/>
    </row>
    <row r="9" spans="2:15" x14ac:dyDescent="0.25">
      <c r="B9" s="214"/>
      <c r="C9" s="214"/>
      <c r="D9" s="140" t="s">
        <v>737</v>
      </c>
      <c r="E9" s="140" t="s">
        <v>738</v>
      </c>
      <c r="F9" s="140" t="s">
        <v>739</v>
      </c>
      <c r="G9" s="197" t="s">
        <v>389</v>
      </c>
      <c r="K9" t="s">
        <v>736</v>
      </c>
      <c r="L9" t="s">
        <v>737</v>
      </c>
      <c r="M9" t="s">
        <v>738</v>
      </c>
      <c r="N9" t="s">
        <v>739</v>
      </c>
      <c r="O9" t="s">
        <v>473</v>
      </c>
    </row>
    <row r="10" spans="2:15" x14ac:dyDescent="0.25">
      <c r="B10" s="214" t="s">
        <v>740</v>
      </c>
      <c r="C10" s="139" t="s">
        <v>737</v>
      </c>
      <c r="D10" s="198">
        <f t="shared" ref="D10:G13" si="0">D3/$G$6</f>
        <v>0.22977566281441197</v>
      </c>
      <c r="E10" s="198">
        <f t="shared" si="0"/>
        <v>5.8463630183548609E-2</v>
      </c>
      <c r="F10" s="103">
        <f t="shared" si="0"/>
        <v>2.2433718558803536E-2</v>
      </c>
      <c r="G10" s="199">
        <f t="shared" si="0"/>
        <v>0.31067301155676413</v>
      </c>
      <c r="J10">
        <v>0</v>
      </c>
      <c r="K10" t="s">
        <v>737</v>
      </c>
      <c r="L10">
        <v>338</v>
      </c>
      <c r="M10">
        <v>86</v>
      </c>
      <c r="N10">
        <v>33</v>
      </c>
      <c r="O10">
        <v>457</v>
      </c>
    </row>
    <row r="11" spans="2:15" x14ac:dyDescent="0.25">
      <c r="B11" s="214"/>
      <c r="C11" s="139" t="s">
        <v>738</v>
      </c>
      <c r="D11" s="198">
        <f t="shared" si="0"/>
        <v>5.9823249490142762E-2</v>
      </c>
      <c r="E11" s="200">
        <f t="shared" si="0"/>
        <v>8.4976206662134596E-2</v>
      </c>
      <c r="F11" s="103">
        <f t="shared" si="0"/>
        <v>5.8463630183548609E-2</v>
      </c>
      <c r="G11" s="199">
        <f t="shared" si="0"/>
        <v>0.20326308633582596</v>
      </c>
      <c r="J11">
        <v>1</v>
      </c>
      <c r="K11" t="s">
        <v>738</v>
      </c>
      <c r="L11">
        <v>88</v>
      </c>
      <c r="M11">
        <v>125</v>
      </c>
      <c r="N11">
        <v>86</v>
      </c>
      <c r="O11">
        <v>299</v>
      </c>
    </row>
    <row r="12" spans="2:15" x14ac:dyDescent="0.25">
      <c r="B12" s="214"/>
      <c r="C12" s="139" t="s">
        <v>739</v>
      </c>
      <c r="D12" s="103">
        <f t="shared" si="0"/>
        <v>1.291638341264446E-2</v>
      </c>
      <c r="E12" s="103">
        <f t="shared" si="0"/>
        <v>8.0217539089055059E-2</v>
      </c>
      <c r="F12" s="103">
        <f t="shared" si="0"/>
        <v>0.39292997960571041</v>
      </c>
      <c r="G12" s="199">
        <f t="shared" si="0"/>
        <v>0.48606390210740991</v>
      </c>
      <c r="J12">
        <v>2</v>
      </c>
      <c r="K12" t="s">
        <v>739</v>
      </c>
      <c r="L12">
        <v>19</v>
      </c>
      <c r="M12">
        <v>118</v>
      </c>
      <c r="N12">
        <v>578</v>
      </c>
      <c r="O12">
        <v>715</v>
      </c>
    </row>
    <row r="13" spans="2:15" x14ac:dyDescent="0.25">
      <c r="B13" s="214"/>
      <c r="C13" s="201" t="s">
        <v>389</v>
      </c>
      <c r="D13" s="199">
        <f t="shared" si="0"/>
        <v>0.30251529571719921</v>
      </c>
      <c r="E13" s="199">
        <f t="shared" si="0"/>
        <v>0.22365737593473828</v>
      </c>
      <c r="F13" s="199">
        <f t="shared" si="0"/>
        <v>0.47382732834806252</v>
      </c>
      <c r="G13" s="199">
        <f t="shared" si="0"/>
        <v>1</v>
      </c>
      <c r="J13">
        <v>3</v>
      </c>
      <c r="K13" t="s">
        <v>473</v>
      </c>
      <c r="L13">
        <v>445</v>
      </c>
      <c r="M13">
        <v>329</v>
      </c>
      <c r="N13">
        <v>697</v>
      </c>
      <c r="O13">
        <v>1471</v>
      </c>
    </row>
    <row r="16" spans="2:15" x14ac:dyDescent="0.25">
      <c r="D16" s="196">
        <f>D11+D10+E10</f>
        <v>0.34806254248810337</v>
      </c>
    </row>
  </sheetData>
  <mergeCells count="3">
    <mergeCell ref="B10:B13"/>
    <mergeCell ref="D8:G8"/>
    <mergeCell ref="B8:C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ebccc0-0227-4694-933c-8c29d16bc6b7" xsi:nil="true"/>
    <lcf76f155ced4ddcb4097134ff3c332f xmlns="5a6890ac-c0fa-4c29-a029-652383aed39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70870045B21942A1C3381C88E90A78" ma:contentTypeVersion="13" ma:contentTypeDescription="Crear nuevo documento." ma:contentTypeScope="" ma:versionID="251bfb7cf04317b3a7e390456225d70a">
  <xsd:schema xmlns:xsd="http://www.w3.org/2001/XMLSchema" xmlns:xs="http://www.w3.org/2001/XMLSchema" xmlns:p="http://schemas.microsoft.com/office/2006/metadata/properties" xmlns:ns2="5a6890ac-c0fa-4c29-a029-652383aed39a" xmlns:ns3="88ebccc0-0227-4694-933c-8c29d16bc6b7" targetNamespace="http://schemas.microsoft.com/office/2006/metadata/properties" ma:root="true" ma:fieldsID="a386da784dc6cd443f972bd33e6288b6" ns2:_="" ns3:_="">
    <xsd:import namespace="5a6890ac-c0fa-4c29-a029-652383aed39a"/>
    <xsd:import namespace="88ebccc0-0227-4694-933c-8c29d16bc6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890ac-c0fa-4c29-a029-652383aed3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bb10a63f-c25d-4a1b-8966-63e68f74cb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bccc0-0227-4694-933c-8c29d16bc6b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0a6f18a-2df0-4b4a-9ac6-f73c94b39172}" ma:internalName="TaxCatchAll" ma:showField="CatchAllData" ma:web="88ebccc0-0227-4694-933c-8c29d16bc6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20713A-9D6F-4AC9-9E4C-A4A820F5DEF4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88ebccc0-0227-4694-933c-8c29d16bc6b7"/>
    <ds:schemaRef ds:uri="5a6890ac-c0fa-4c29-a029-652383aed39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98E3ED1-D936-4857-82BB-E9C5F0515E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BD4E7-7182-4B08-A77C-A556F6E38B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6890ac-c0fa-4c29-a029-652383aed39a"/>
    <ds:schemaRef ds:uri="88ebccc0-0227-4694-933c-8c29d16bc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ingenieríaVars</vt:lpstr>
      <vt:lpstr>Def experiencia</vt:lpstr>
      <vt:lpstr>Experiencia Grafs</vt:lpstr>
      <vt:lpstr>Asesor</vt:lpstr>
      <vt:lpstr>Asesores cartera grande</vt:lpstr>
      <vt:lpstr>SabanaAnalitica</vt:lpstr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Pamela Yuritzi Miranda Reyes</dc:creator>
  <cp:keywords/>
  <dc:description/>
  <cp:lastModifiedBy>Antonio Miguel Hernandez</cp:lastModifiedBy>
  <cp:revision/>
  <dcterms:created xsi:type="dcterms:W3CDTF">2024-02-08T16:28:36Z</dcterms:created>
  <dcterms:modified xsi:type="dcterms:W3CDTF">2024-12-10T17:28:38Z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0x010100DA70870045B21942A1C3381C88E90A78</vt:lpwstr>
  </property>
  <property fmtid="{D5CDD505-2E9C-101B-9397-08002B2CF9AE}" pid="3" name="MSIP_Label_4fc3e463-45bf-45eb-96a7-3e76e1e3b4c7_Enabled">
    <vt:lpwstr>true</vt:lpwstr>
  </property>
  <property fmtid="{D5CDD505-2E9C-101B-9397-08002B2CF9AE}" pid="4" name="MSIP_Label_4fc3e463-45bf-45eb-96a7-3e76e1e3b4c7_SetDate">
    <vt:lpwstr>2024-02-08T19:53:51Z</vt:lpwstr>
  </property>
  <property fmtid="{D5CDD505-2E9C-101B-9397-08002B2CF9AE}" pid="5" name="MSIP_Label_4fc3e463-45bf-45eb-96a7-3e76e1e3b4c7_Method">
    <vt:lpwstr>Privileged</vt:lpwstr>
  </property>
  <property fmtid="{D5CDD505-2E9C-101B-9397-08002B2CF9AE}" pid="6" name="MSIP_Label_4fc3e463-45bf-45eb-96a7-3e76e1e3b4c7_Name">
    <vt:lpwstr>4fc3e463-45bf-45eb-96a7-3e76e1e3b4c7</vt:lpwstr>
  </property>
  <property fmtid="{D5CDD505-2E9C-101B-9397-08002B2CF9AE}" pid="7" name="MSIP_Label_4fc3e463-45bf-45eb-96a7-3e76e1e3b4c7_SiteId">
    <vt:lpwstr>b2496988-78ea-4b1d-b0f8-19b548a6902b</vt:lpwstr>
  </property>
  <property fmtid="{D5CDD505-2E9C-101B-9397-08002B2CF9AE}" pid="8" name="MSIP_Label_4fc3e463-45bf-45eb-96a7-3e76e1e3b4c7_ActionId">
    <vt:lpwstr>42a47a55-526c-43ad-9117-fcb409bac6e3</vt:lpwstr>
  </property>
  <property fmtid="{D5CDD505-2E9C-101B-9397-08002B2CF9AE}" pid="9" name="MSIP_Label_4fc3e463-45bf-45eb-96a7-3e76e1e3b4c7_ContentBits">
    <vt:lpwstr>2</vt:lpwstr>
  </property>
  <property fmtid="{D5CDD505-2E9C-101B-9397-08002B2CF9AE}" pid="10" name="MediaServiceImageTags">
    <vt:lpwstr/>
  </property>
</Properties>
</file>