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mila Anushan\Desktop\SE.BSc(hons) NSBM\2nd Year\Semester 01\PUSL2022 Introduction to IOT\security System\"/>
    </mc:Choice>
  </mc:AlternateContent>
  <xr:revisionPtr revIDLastSave="0" documentId="13_ncr:1_{1A133E1F-F254-4E56-B749-F3C8D688F8CB}" xr6:coauthVersionLast="47" xr6:coauthVersionMax="47" xr10:uidLastSave="{00000000-0000-0000-0000-000000000000}"/>
  <bookViews>
    <workbookView xWindow="2820" yWindow="2820" windowWidth="17280" windowHeight="8964"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 i="11" l="1"/>
  <c r="E12" i="11"/>
  <c r="F26" i="11"/>
  <c r="F25" i="11"/>
  <c r="E25" i="11"/>
  <c r="F24" i="11"/>
  <c r="F23" i="11"/>
  <c r="F21" i="11"/>
  <c r="E21" i="11"/>
  <c r="F20" i="11"/>
  <c r="H7" i="11"/>
  <c r="E10" i="11" l="1"/>
  <c r="F10" i="11" s="1"/>
  <c r="I5" i="11"/>
  <c r="H29" i="11"/>
  <c r="H28" i="11"/>
  <c r="H22" i="11"/>
  <c r="H19" i="11"/>
  <c r="H14" i="11"/>
  <c r="H8" i="11"/>
  <c r="H20" i="11" l="1"/>
  <c r="H21" i="11"/>
  <c r="E24" i="11"/>
  <c r="H9" i="11"/>
  <c r="E11" i="11"/>
  <c r="F11" i="11" s="1"/>
  <c r="F12" i="11" s="1"/>
  <c r="I6" i="11"/>
  <c r="H27" i="11" l="1"/>
  <c r="H26" i="11"/>
  <c r="H23" i="11"/>
  <c r="H10" i="11"/>
  <c r="H15" i="11"/>
  <c r="H13" i="11"/>
  <c r="J5" i="11"/>
  <c r="K5" i="11" s="1"/>
  <c r="L5" i="11" s="1"/>
  <c r="M5" i="11" s="1"/>
  <c r="N5" i="11" s="1"/>
  <c r="O5" i="11" s="1"/>
  <c r="P5" i="11" s="1"/>
  <c r="I4" i="11"/>
  <c r="H24" i="11" l="1"/>
  <c r="H25" i="1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<sst xmlns="http://schemas.openxmlformats.org/spreadsheetml/2006/main" count="67" uniqueCount="57">
  <si>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</si>
  <si>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</si>
  <si>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</si>
  <si>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</si>
  <si>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</si>
  <si>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</si>
  <si>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</si>
  <si>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</si>
  <si>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</si>
  <si>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</si>
  <si>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</si>
  <si>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</si>
  <si>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</si>
  <si>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</si>
  <si>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</si>
  <si>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</si>
  <si>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</si>
  <si>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</si>
  <si>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</si>
  <si>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</si>
  <si>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</si>
  <si>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</si>
  <si>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</si>
  <si>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</si>
  <si>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Group - AZ</t>
  </si>
  <si>
    <t>Laser Security System</t>
  </si>
  <si>
    <t>Start</t>
  </si>
  <si>
    <t>Create Team</t>
  </si>
  <si>
    <t>Project Research</t>
  </si>
  <si>
    <t>Choose Project</t>
  </si>
  <si>
    <t>FINISH</t>
  </si>
  <si>
    <t>Wijesinghe Dinushika</t>
  </si>
  <si>
    <t>Approve Project Idea</t>
  </si>
  <si>
    <t>Initial P.P submission</t>
  </si>
  <si>
    <t>Testing, Implementation and maintainance</t>
  </si>
  <si>
    <t>Creation &amp; Development</t>
  </si>
  <si>
    <t>Planning and designing</t>
  </si>
  <si>
    <t>Unit Testing</t>
  </si>
  <si>
    <t>User Training</t>
  </si>
  <si>
    <t>Bugs, Errors fixes and updates</t>
  </si>
  <si>
    <t>Performance Optimization</t>
  </si>
  <si>
    <t>03-31-24</t>
  </si>
  <si>
    <t>Planning the Device</t>
  </si>
  <si>
    <t>Find Equipments</t>
  </si>
  <si>
    <t xml:space="preserve">Make Budget </t>
  </si>
  <si>
    <t>Purchase Equipments</t>
  </si>
  <si>
    <t>Make the Cercuit Board</t>
  </si>
  <si>
    <t>System Coding</t>
  </si>
  <si>
    <t>11-19-23</t>
  </si>
  <si>
    <t>11-23-23</t>
  </si>
  <si>
    <t>11-25-23</t>
  </si>
  <si>
    <t>Hapuarachchige Amila</t>
  </si>
  <si>
    <t>Hapuarachchige Anushan</t>
  </si>
  <si>
    <t>Gihansie Piyarathna</t>
  </si>
  <si>
    <t>Galbokka Thathsarani</t>
  </si>
  <si>
    <t>Jayasuriya Jayasuriya</t>
  </si>
  <si>
    <t>Edirisinghe Nimsara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</si>
</sst>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
      <b/>
      <sz val="16"/>
      <color theme="1"/>
      <name val="Arial"/>
      <family val="2"/>
      <scheme val="minor"/>
    </font>
    <font>
      <b/>
      <sz val="14"/>
      <color rgb="FFFF0000"/>
      <name val="Arial"/>
      <family val="2"/>
      <scheme val="minor"/>
    </font>
    <font>
      <b/>
      <sz val="12"/>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5" applyFont="1" applyAlignment="1">
      <alignment horizontal="left"/>
    </xf>
    <xf numFmtId="0" fontId="33" fillId="10" borderId="9" xfId="12" applyFont="1" applyFill="1" applyBorder="1">
      <alignment horizontal="left" vertical="center" indent="2"/>
    </xf>
    <xf numFmtId="164" fontId="34" fillId="10" borderId="9"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32"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17" zoomScale="112" zoomScaleNormal="112" zoomScalePageLayoutView="70" workbookViewId="0">
      <selection activeCell="C11" sqref="C11"/>
    </sheetView>
  </sheetViews>
  <sheetFormatPr defaultColWidth="8.69921875" defaultRowHeight="30" customHeight="1" x14ac:dyDescent="0.25"/>
  <cols>
    <col min="1" max="1" width="2.69921875" style="13" customWidth="1"/>
    <col min="2" max="2" width="27.19921875" customWidth="1"/>
    <col min="3" max="3" width="17.796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05">
      <c r="A1" s="14"/>
      <c r="B1" s="105" t="s">
        <v>25</v>
      </c>
      <c r="C1" s="18"/>
      <c r="D1" s="19"/>
      <c r="E1" s="20"/>
      <c r="F1" s="21"/>
      <c r="H1" s="1"/>
      <c r="I1" s="116" t="s">
        <v>21</v>
      </c>
      <c r="J1" s="117"/>
      <c r="K1" s="117"/>
      <c r="L1" s="117"/>
      <c r="M1" s="117"/>
      <c r="N1" s="117"/>
      <c r="O1" s="117"/>
      <c r="P1" s="24"/>
      <c r="Q1" s="115">
        <f ca="1">TODAY()</f>
        <v>45240</v>
      </c>
      <c r="R1" s="114"/>
      <c r="S1" s="114"/>
      <c r="T1" s="114"/>
      <c r="U1" s="114"/>
      <c r="V1" s="114"/>
      <c r="W1" s="114"/>
      <c r="X1" s="114"/>
      <c r="Y1" s="114"/>
      <c r="Z1" s="114"/>
    </row>
    <row r="2" spans="1:64" ht="30" customHeight="1" x14ac:dyDescent="0.6">
      <c r="B2" s="96" t="s">
        <v>24</v>
      </c>
      <c r="C2" s="97"/>
      <c r="D2" s="22"/>
      <c r="E2" s="23"/>
      <c r="F2" s="22"/>
      <c r="I2" s="116" t="s">
        <v>22</v>
      </c>
      <c r="J2" s="117"/>
      <c r="K2" s="117"/>
      <c r="L2" s="117"/>
      <c r="M2" s="117"/>
      <c r="N2" s="117"/>
      <c r="O2" s="117"/>
      <c r="P2" s="24"/>
      <c r="Q2" s="113">
        <v>1</v>
      </c>
      <c r="R2" s="114"/>
      <c r="S2" s="114"/>
      <c r="T2" s="114"/>
      <c r="U2" s="114"/>
      <c r="V2" s="114"/>
      <c r="W2" s="114"/>
      <c r="X2" s="114"/>
      <c r="Y2" s="114"/>
      <c r="Z2" s="114"/>
    </row>
    <row r="3" spans="1:64" s="26" customFormat="1" ht="30" customHeight="1" x14ac:dyDescent="0.25">
      <c r="A3" s="13"/>
      <c r="B3" s="25" t="s">
        <v>8</v>
      </c>
      <c r="D3" s="27"/>
      <c r="E3" s="28"/>
    </row>
    <row r="4" spans="1:64" s="26" customFormat="1" ht="30" customHeight="1" x14ac:dyDescent="0.25">
      <c r="A4" s="14"/>
      <c r="B4" s="29" t="s">
        <v>13</v>
      </c>
      <c r="E4" s="30"/>
      <c r="I4" s="110">
        <f ca="1">I5</f>
        <v>45236</v>
      </c>
      <c r="J4" s="108"/>
      <c r="K4" s="108"/>
      <c r="L4" s="108"/>
      <c r="M4" s="108"/>
      <c r="N4" s="108"/>
      <c r="O4" s="108"/>
      <c r="P4" s="108">
        <f ca="1">P5</f>
        <v>45243</v>
      </c>
      <c r="Q4" s="108"/>
      <c r="R4" s="108"/>
      <c r="S4" s="108"/>
      <c r="T4" s="108"/>
      <c r="U4" s="108"/>
      <c r="V4" s="108"/>
      <c r="W4" s="108">
        <f ca="1">W5</f>
        <v>45250</v>
      </c>
      <c r="X4" s="108"/>
      <c r="Y4" s="108"/>
      <c r="Z4" s="108"/>
      <c r="AA4" s="108"/>
      <c r="AB4" s="108"/>
      <c r="AC4" s="108"/>
      <c r="AD4" s="108">
        <f ca="1">AD5</f>
        <v>45257</v>
      </c>
      <c r="AE4" s="108"/>
      <c r="AF4" s="108"/>
      <c r="AG4" s="108"/>
      <c r="AH4" s="108"/>
      <c r="AI4" s="108"/>
      <c r="AJ4" s="108"/>
      <c r="AK4" s="108">
        <f ca="1">AK5</f>
        <v>45264</v>
      </c>
      <c r="AL4" s="108"/>
      <c r="AM4" s="108"/>
      <c r="AN4" s="108"/>
      <c r="AO4" s="108"/>
      <c r="AP4" s="108"/>
      <c r="AQ4" s="108"/>
      <c r="AR4" s="108">
        <f ca="1">AR5</f>
        <v>45271</v>
      </c>
      <c r="AS4" s="108"/>
      <c r="AT4" s="108"/>
      <c r="AU4" s="108"/>
      <c r="AV4" s="108"/>
      <c r="AW4" s="108"/>
      <c r="AX4" s="108"/>
      <c r="AY4" s="108">
        <f ca="1">AY5</f>
        <v>45278</v>
      </c>
      <c r="AZ4" s="108"/>
      <c r="BA4" s="108"/>
      <c r="BB4" s="108"/>
      <c r="BC4" s="108"/>
      <c r="BD4" s="108"/>
      <c r="BE4" s="108"/>
      <c r="BF4" s="108">
        <f ca="1">BF5</f>
        <v>45285</v>
      </c>
      <c r="BG4" s="108"/>
      <c r="BH4" s="108"/>
      <c r="BI4" s="108"/>
      <c r="BJ4" s="108"/>
      <c r="BK4" s="108"/>
      <c r="BL4" s="109"/>
    </row>
    <row r="5" spans="1:64" s="26" customFormat="1" ht="15" customHeight="1" x14ac:dyDescent="0.25">
      <c r="A5" s="118"/>
      <c r="B5" s="119" t="s">
        <v>5</v>
      </c>
      <c r="C5" s="121" t="s">
        <v>23</v>
      </c>
      <c r="D5" s="111" t="s">
        <v>1</v>
      </c>
      <c r="E5" s="111" t="s">
        <v>3</v>
      </c>
      <c r="F5" s="111" t="s">
        <v>4</v>
      </c>
      <c r="I5" s="31">
        <f ca="1">Project_Start-WEEKDAY(Project_Start,1)+2+7*(Display_Week-1)</f>
        <v>45236</v>
      </c>
      <c r="J5" s="31">
        <f ca="1">I5+1</f>
        <v>45237</v>
      </c>
      <c r="K5" s="31">
        <f t="shared" ref="K5:AX5" ca="1" si="0">J5+1</f>
        <v>45238</v>
      </c>
      <c r="L5" s="31">
        <f t="shared" ca="1" si="0"/>
        <v>45239</v>
      </c>
      <c r="M5" s="31">
        <f t="shared" ca="1" si="0"/>
        <v>45240</v>
      </c>
      <c r="N5" s="31">
        <f t="shared" ca="1" si="0"/>
        <v>45241</v>
      </c>
      <c r="O5" s="32">
        <f t="shared" ca="1" si="0"/>
        <v>45242</v>
      </c>
      <c r="P5" s="33">
        <f ca="1">O5+1</f>
        <v>45243</v>
      </c>
      <c r="Q5" s="31">
        <f ca="1">P5+1</f>
        <v>45244</v>
      </c>
      <c r="R5" s="31">
        <f t="shared" ca="1" si="0"/>
        <v>45245</v>
      </c>
      <c r="S5" s="31">
        <f t="shared" ca="1" si="0"/>
        <v>45246</v>
      </c>
      <c r="T5" s="31">
        <f t="shared" ca="1" si="0"/>
        <v>45247</v>
      </c>
      <c r="U5" s="31">
        <f t="shared" ca="1" si="0"/>
        <v>45248</v>
      </c>
      <c r="V5" s="32">
        <f t="shared" ca="1" si="0"/>
        <v>45249</v>
      </c>
      <c r="W5" s="33">
        <f ca="1">V5+1</f>
        <v>45250</v>
      </c>
      <c r="X5" s="31">
        <f ca="1">W5+1</f>
        <v>45251</v>
      </c>
      <c r="Y5" s="31">
        <f t="shared" ca="1" si="0"/>
        <v>45252</v>
      </c>
      <c r="Z5" s="31">
        <f t="shared" ca="1" si="0"/>
        <v>45253</v>
      </c>
      <c r="AA5" s="31">
        <f t="shared" ca="1" si="0"/>
        <v>45254</v>
      </c>
      <c r="AB5" s="31">
        <f t="shared" ca="1" si="0"/>
        <v>45255</v>
      </c>
      <c r="AC5" s="32">
        <f t="shared" ca="1" si="0"/>
        <v>45256</v>
      </c>
      <c r="AD5" s="33">
        <f ca="1">AC5+1</f>
        <v>45257</v>
      </c>
      <c r="AE5" s="31">
        <f ca="1">AD5+1</f>
        <v>45258</v>
      </c>
      <c r="AF5" s="31">
        <f t="shared" ca="1" si="0"/>
        <v>45259</v>
      </c>
      <c r="AG5" s="31">
        <f t="shared" ca="1" si="0"/>
        <v>45260</v>
      </c>
      <c r="AH5" s="31">
        <f t="shared" ca="1" si="0"/>
        <v>45261</v>
      </c>
      <c r="AI5" s="31">
        <f t="shared" ca="1" si="0"/>
        <v>45262</v>
      </c>
      <c r="AJ5" s="32">
        <f t="shared" ca="1" si="0"/>
        <v>45263</v>
      </c>
      <c r="AK5" s="33">
        <f ca="1">AJ5+1</f>
        <v>45264</v>
      </c>
      <c r="AL5" s="31">
        <f ca="1">AK5+1</f>
        <v>45265</v>
      </c>
      <c r="AM5" s="31">
        <f t="shared" ca="1" si="0"/>
        <v>45266</v>
      </c>
      <c r="AN5" s="31">
        <f t="shared" ca="1" si="0"/>
        <v>45267</v>
      </c>
      <c r="AO5" s="31">
        <f t="shared" ca="1" si="0"/>
        <v>45268</v>
      </c>
      <c r="AP5" s="31">
        <f t="shared" ca="1" si="0"/>
        <v>45269</v>
      </c>
      <c r="AQ5" s="32">
        <f t="shared" ca="1" si="0"/>
        <v>45270</v>
      </c>
      <c r="AR5" s="33">
        <f ca="1">AQ5+1</f>
        <v>45271</v>
      </c>
      <c r="AS5" s="31">
        <f ca="1">AR5+1</f>
        <v>45272</v>
      </c>
      <c r="AT5" s="31">
        <f t="shared" ca="1" si="0"/>
        <v>45273</v>
      </c>
      <c r="AU5" s="31">
        <f t="shared" ca="1" si="0"/>
        <v>45274</v>
      </c>
      <c r="AV5" s="31">
        <f t="shared" ca="1" si="0"/>
        <v>45275</v>
      </c>
      <c r="AW5" s="31">
        <f t="shared" ca="1" si="0"/>
        <v>45276</v>
      </c>
      <c r="AX5" s="32">
        <f t="shared" ca="1" si="0"/>
        <v>45277</v>
      </c>
      <c r="AY5" s="33">
        <f ca="1">AX5+1</f>
        <v>45278</v>
      </c>
      <c r="AZ5" s="31">
        <f ca="1">AY5+1</f>
        <v>45279</v>
      </c>
      <c r="BA5" s="31">
        <f t="shared" ref="BA5:BE5" ca="1" si="1">AZ5+1</f>
        <v>45280</v>
      </c>
      <c r="BB5" s="31">
        <f t="shared" ca="1" si="1"/>
        <v>45281</v>
      </c>
      <c r="BC5" s="31">
        <f t="shared" ca="1" si="1"/>
        <v>45282</v>
      </c>
      <c r="BD5" s="31">
        <f t="shared" ca="1" si="1"/>
        <v>45283</v>
      </c>
      <c r="BE5" s="32">
        <f t="shared" ca="1" si="1"/>
        <v>45284</v>
      </c>
      <c r="BF5" s="33">
        <f ca="1">BE5+1</f>
        <v>45285</v>
      </c>
      <c r="BG5" s="31">
        <f ca="1">BF5+1</f>
        <v>45286</v>
      </c>
      <c r="BH5" s="31">
        <f t="shared" ref="BH5:BL5" ca="1" si="2">BG5+1</f>
        <v>45287</v>
      </c>
      <c r="BI5" s="31">
        <f t="shared" ca="1" si="2"/>
        <v>45288</v>
      </c>
      <c r="BJ5" s="31">
        <f t="shared" ca="1" si="2"/>
        <v>45289</v>
      </c>
      <c r="BK5" s="31">
        <f t="shared" ca="1" si="2"/>
        <v>45290</v>
      </c>
      <c r="BL5" s="31">
        <f t="shared" ca="1" si="2"/>
        <v>45291</v>
      </c>
    </row>
    <row r="6" spans="1:64" s="26" customFormat="1" ht="15" customHeight="1" thickBot="1" x14ac:dyDescent="0.3">
      <c r="A6" s="118"/>
      <c r="B6" s="120"/>
      <c r="C6" s="112"/>
      <c r="D6" s="112"/>
      <c r="E6" s="112"/>
      <c r="F6" s="112"/>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26</v>
      </c>
      <c r="C8" s="41"/>
      <c r="D8" s="42"/>
      <c r="E8" s="43"/>
      <c r="F8" s="44"/>
      <c r="G8" s="17"/>
      <c r="H8" s="5" t="str">
        <f t="shared" ref="H8:H29"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27</v>
      </c>
      <c r="C9" s="48" t="s">
        <v>55</v>
      </c>
      <c r="D9" s="49">
        <v>1</v>
      </c>
      <c r="E9" s="50">
        <v>45210</v>
      </c>
      <c r="F9" s="50">
        <v>45216</v>
      </c>
      <c r="G9" s="17"/>
      <c r="H9" s="5">
        <f t="shared" si="5"/>
        <v>7</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28</v>
      </c>
      <c r="C10" s="53" t="s">
        <v>31</v>
      </c>
      <c r="D10" s="54">
        <v>1</v>
      </c>
      <c r="E10" s="55">
        <f>F9</f>
        <v>45216</v>
      </c>
      <c r="F10" s="55">
        <f>E10+25</f>
        <v>45241</v>
      </c>
      <c r="G10" s="17"/>
      <c r="H10" s="5">
        <f t="shared" si="5"/>
        <v>26</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29</v>
      </c>
      <c r="C11" s="53" t="s">
        <v>55</v>
      </c>
      <c r="D11" s="54">
        <v>1</v>
      </c>
      <c r="E11" s="55">
        <f>F10</f>
        <v>45241</v>
      </c>
      <c r="F11" s="55">
        <f>E11+3</f>
        <v>45244</v>
      </c>
      <c r="G11" s="17"/>
      <c r="H11" s="5">
        <f t="shared" si="5"/>
        <v>4</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32</v>
      </c>
      <c r="C12" s="53" t="s">
        <v>31</v>
      </c>
      <c r="D12" s="54">
        <v>0.85</v>
      </c>
      <c r="E12" s="55">
        <f>E9</f>
        <v>45210</v>
      </c>
      <c r="F12" s="55">
        <f>E12+4</f>
        <v>45214</v>
      </c>
      <c r="G12" s="17"/>
      <c r="H12" s="5">
        <f t="shared" si="5"/>
        <v>5</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33</v>
      </c>
      <c r="C13" s="53" t="s">
        <v>51</v>
      </c>
      <c r="D13" s="54">
        <v>1</v>
      </c>
      <c r="E13" s="55">
        <v>45118</v>
      </c>
      <c r="F13" s="55">
        <v>45210</v>
      </c>
      <c r="G13" s="17"/>
      <c r="H13" s="5">
        <f t="shared" si="5"/>
        <v>93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36</v>
      </c>
      <c r="C14" s="58"/>
      <c r="D14" s="59"/>
      <c r="E14" s="60"/>
      <c r="F14" s="61"/>
      <c r="G14" s="17"/>
      <c r="H14" s="5" t="str">
        <f t="shared" si="5"/>
        <v/>
      </c>
    </row>
    <row r="15" spans="1:64" s="46" customFormat="1" ht="30" customHeight="1" thickBot="1" x14ac:dyDescent="0.3">
      <c r="A15" s="14"/>
      <c r="B15" s="62" t="s">
        <v>42</v>
      </c>
      <c r="C15" s="63" t="s">
        <v>54</v>
      </c>
      <c r="D15" s="64">
        <v>0</v>
      </c>
      <c r="E15" s="65">
        <v>45241</v>
      </c>
      <c r="F15" s="65">
        <v>45248</v>
      </c>
      <c r="G15" s="17"/>
      <c r="H15" s="5">
        <f t="shared" si="5"/>
        <v>8</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43</v>
      </c>
      <c r="C16" s="63" t="s">
        <v>56</v>
      </c>
      <c r="D16" s="64">
        <v>0</v>
      </c>
      <c r="E16" s="65" t="s">
        <v>48</v>
      </c>
      <c r="F16" s="65" t="s">
        <v>49</v>
      </c>
      <c r="G16" s="17"/>
      <c r="H16" s="5" t="e">
        <f t="shared" si="5"/>
        <v>#VALUE!</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44</v>
      </c>
      <c r="C17" s="63" t="s">
        <v>53</v>
      </c>
      <c r="D17" s="64">
        <v>0</v>
      </c>
      <c r="E17" s="65">
        <v>45253</v>
      </c>
      <c r="F17" s="65" t="s">
        <v>50</v>
      </c>
      <c r="G17" s="17"/>
      <c r="H17" s="5" t="e">
        <f t="shared" si="5"/>
        <v>#VALUE!</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45</v>
      </c>
      <c r="C18" s="63" t="s">
        <v>54</v>
      </c>
      <c r="D18" s="64">
        <v>0</v>
      </c>
      <c r="E18" s="65" t="s">
        <v>50</v>
      </c>
      <c r="F18" s="65">
        <v>45265</v>
      </c>
      <c r="G18" s="17"/>
      <c r="H18" s="5" t="e">
        <f t="shared" si="5"/>
        <v>#VALUE!</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6" t="s">
        <v>35</v>
      </c>
      <c r="C19" s="67"/>
      <c r="D19" s="68"/>
      <c r="E19" s="69"/>
      <c r="F19" s="70"/>
      <c r="G19" s="17"/>
      <c r="H19" s="5" t="str">
        <f t="shared" si="5"/>
        <v/>
      </c>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s="46" customFormat="1" ht="30" customHeight="1" thickBot="1" x14ac:dyDescent="0.3">
      <c r="A20" s="13"/>
      <c r="B20" s="72" t="s">
        <v>46</v>
      </c>
      <c r="C20" s="73" t="s">
        <v>52</v>
      </c>
      <c r="D20" s="74">
        <v>0</v>
      </c>
      <c r="E20" s="75">
        <v>45265</v>
      </c>
      <c r="F20" s="75">
        <f>E20+20</f>
        <v>45285</v>
      </c>
      <c r="G20" s="17"/>
      <c r="H20" s="5">
        <f t="shared" si="5"/>
        <v>21</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72" t="s">
        <v>47</v>
      </c>
      <c r="C21" s="73" t="s">
        <v>52</v>
      </c>
      <c r="D21" s="74">
        <v>0</v>
      </c>
      <c r="E21" s="75">
        <f>F20+1</f>
        <v>45286</v>
      </c>
      <c r="F21" s="75">
        <f>E21+10</f>
        <v>45296</v>
      </c>
      <c r="G21" s="17"/>
      <c r="H21" s="5">
        <f t="shared" si="5"/>
        <v>11</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6" t="s">
        <v>34</v>
      </c>
      <c r="C22" s="77"/>
      <c r="D22" s="78"/>
      <c r="E22" s="79"/>
      <c r="F22" s="80"/>
      <c r="G22" s="17"/>
      <c r="H22" s="5" t="str">
        <f t="shared" si="5"/>
        <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row>
    <row r="23" spans="1:64" s="46" customFormat="1" ht="30" customHeight="1" thickBot="1" x14ac:dyDescent="0.3">
      <c r="A23" s="13"/>
      <c r="B23" s="82" t="s">
        <v>37</v>
      </c>
      <c r="C23" s="83" t="s">
        <v>52</v>
      </c>
      <c r="D23" s="84">
        <v>0</v>
      </c>
      <c r="E23" s="85">
        <v>45297</v>
      </c>
      <c r="F23" s="85">
        <f>E23+30</f>
        <v>45327</v>
      </c>
      <c r="G23" s="17"/>
      <c r="H23" s="5">
        <f t="shared" si="5"/>
        <v>31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82" t="s">
        <v>38</v>
      </c>
      <c r="C24" s="83" t="s">
        <v>55</v>
      </c>
      <c r="D24" s="84">
        <v>0</v>
      </c>
      <c r="E24" s="85">
        <f>F23</f>
        <v>45327</v>
      </c>
      <c r="F24" s="85">
        <f>E24+10</f>
        <v>45337</v>
      </c>
      <c r="G24" s="17"/>
      <c r="H24" s="5">
        <f t="shared" si="5"/>
        <v>11</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82" t="s">
        <v>39</v>
      </c>
      <c r="C25" s="83" t="s">
        <v>56</v>
      </c>
      <c r="D25" s="84">
        <v>0</v>
      </c>
      <c r="E25" s="85">
        <f>F24+2</f>
        <v>45339</v>
      </c>
      <c r="F25" s="85">
        <f>E25+20</f>
        <v>45359</v>
      </c>
      <c r="G25" s="17"/>
      <c r="H25" s="5">
        <f t="shared" si="5"/>
        <v>21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82" t="s">
        <v>40</v>
      </c>
      <c r="C26" s="83" t="s">
        <v>55</v>
      </c>
      <c r="D26" s="84">
        <v>0</v>
      </c>
      <c r="E26" s="85">
        <v>45360</v>
      </c>
      <c r="F26" s="85">
        <f>E26+18</f>
        <v>45378</v>
      </c>
      <c r="G26" s="17"/>
      <c r="H26" s="5">
        <f t="shared" si="5"/>
        <v>19</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06" t="s">
        <v>30</v>
      </c>
      <c r="C27" s="83"/>
      <c r="D27" s="84">
        <v>0</v>
      </c>
      <c r="E27" s="85"/>
      <c r="F27" s="107" t="s">
        <v>41</v>
      </c>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6"/>
      <c r="C28" s="87"/>
      <c r="D28" s="88"/>
      <c r="E28" s="89"/>
      <c r="F28" s="89"/>
      <c r="G28" s="17"/>
      <c r="H28" s="5" t="str">
        <f t="shared" si="5"/>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
      <c r="A29" s="14"/>
      <c r="B29" s="90" t="s">
        <v>0</v>
      </c>
      <c r="C29" s="91"/>
      <c r="D29" s="92"/>
      <c r="E29" s="93"/>
      <c r="F29" s="94"/>
      <c r="G29" s="17"/>
      <c r="H29" s="6" t="str">
        <f t="shared" si="5"/>
        <v/>
      </c>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row>
    <row r="30" spans="1:64" ht="30" customHeight="1" x14ac:dyDescent="0.25">
      <c r="G30" s="3"/>
    </row>
    <row r="31" spans="1:64" ht="30" customHeight="1" x14ac:dyDescent="0.25">
      <c r="C31" s="16"/>
      <c r="F31" s="15"/>
    </row>
    <row r="32" spans="1:64" ht="30" customHeight="1" x14ac:dyDescent="0.25">
      <c r="C32"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8">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0:BL21">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3:BL27">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7">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16</v>
      </c>
    </row>
    <row r="6" spans="1:2" ht="26.25" customHeight="1" x14ac:dyDescent="0.25">
      <c r="A6" s="100" t="s">
        <v>19</v>
      </c>
    </row>
    <row r="7" spans="1:2" s="7" customFormat="1" ht="205.05" customHeight="1" x14ac:dyDescent="0.25">
      <c r="A7" s="102" t="s">
        <v>18</v>
      </c>
    </row>
    <row r="8" spans="1:2" s="10" customFormat="1" ht="30" x14ac:dyDescent="0.7">
      <c r="A8" s="100" t="s">
        <v>9</v>
      </c>
    </row>
    <row r="9" spans="1:2" ht="41.4" x14ac:dyDescent="0.25">
      <c r="A9" s="101" t="s">
        <v>17</v>
      </c>
    </row>
    <row r="10" spans="1:2" s="7" customFormat="1" ht="28.05" customHeight="1" x14ac:dyDescent="0.25">
      <c r="A10" s="103" t="s">
        <v>15</v>
      </c>
    </row>
    <row r="11" spans="1:2" s="10" customFormat="1" ht="30" x14ac:dyDescent="0.7">
      <c r="A11" s="100" t="s">
        <v>6</v>
      </c>
    </row>
    <row r="12" spans="1:2" ht="27.6" x14ac:dyDescent="0.25">
      <c r="A12" s="101" t="s">
        <v>14</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http://purl.org/dc/terms/"/>
    <ds:schemaRef ds:uri="http://schemas.microsoft.com/office/2006/documentManagement/types"/>
    <ds:schemaRef ds:uri="230e9df3-be65-4c73-a93b-d1236ebd677e"/>
    <ds:schemaRef ds:uri="http://schemas.openxmlformats.org/package/2006/metadata/core-properties"/>
    <ds:schemaRef ds:uri="16c05727-aa75-4e4a-9b5f-8a80a1165891"/>
    <ds:schemaRef ds:uri="http://purl.org/dc/elements/1.1/"/>
    <ds:schemaRef ds:uri="71af3243-3dd4-4a8d-8c0d-dd76da1f02a5"/>
    <ds:schemaRef ds:uri="http://www.w3.org/XML/1998/namespace"/>
    <ds:schemaRef ds:uri="http://purl.org/dc/dcmitype/"/>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Amila Anushan</dc:creator>
  <dc:description/>
  <cp:lastModifiedBy>Amila Anushan</cp:lastModifiedBy>
  <cp:lastPrinted>2023-11-09T19:31:14Z</cp:lastPrinted>
  <dcterms:created xsi:type="dcterms:W3CDTF">2022-03-11T22:41:12Z</dcterms:created>
  <dcterms:modified xsi:type="dcterms:W3CDTF">2023-11-10T05:34:17Z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