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8800" windowHeight="161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M2" i="1"/>
  <c r="L13" i="1"/>
  <c r="L12" i="1"/>
  <c r="L11" i="1"/>
  <c r="L10" i="1"/>
  <c r="L9" i="1"/>
  <c r="L8" i="1"/>
  <c r="L7" i="1"/>
  <c r="L6" i="1"/>
  <c r="L5" i="1"/>
  <c r="L4" i="1"/>
  <c r="L3" i="1"/>
  <c r="L2" i="1"/>
  <c r="G37" i="1"/>
  <c r="G31" i="1"/>
  <c r="G25" i="1"/>
  <c r="G19" i="1"/>
  <c r="G13" i="1"/>
  <c r="G7" i="1"/>
  <c r="G36" i="1"/>
  <c r="G30" i="1"/>
  <c r="G24" i="1"/>
  <c r="G18" i="1"/>
  <c r="G12" i="1"/>
  <c r="G6" i="1"/>
  <c r="G35" i="1"/>
  <c r="G29" i="1"/>
  <c r="G23" i="1"/>
  <c r="G17" i="1"/>
  <c r="G11" i="1"/>
  <c r="G5" i="1"/>
  <c r="G34" i="1"/>
  <c r="G28" i="1"/>
  <c r="G22" i="1"/>
  <c r="G16" i="1"/>
  <c r="G10" i="1"/>
  <c r="G4" i="1"/>
  <c r="G33" i="1"/>
  <c r="G27" i="1"/>
  <c r="G21" i="1"/>
  <c r="G15" i="1"/>
  <c r="G9" i="1"/>
  <c r="G3" i="1"/>
  <c r="G32" i="1"/>
  <c r="G26" i="1"/>
  <c r="G20" i="1"/>
  <c r="G14" i="1"/>
  <c r="G8" i="1"/>
  <c r="G2" i="1"/>
  <c r="H2" i="1"/>
  <c r="H8" i="1"/>
  <c r="H7" i="1"/>
  <c r="H6" i="1"/>
  <c r="H5" i="1"/>
  <c r="H4" i="1"/>
  <c r="H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H35" i="1"/>
  <c r="H36" i="1"/>
  <c r="H37" i="1"/>
  <c r="H29" i="1"/>
  <c r="H30" i="1"/>
  <c r="H31" i="1"/>
  <c r="H23" i="1"/>
  <c r="H24" i="1"/>
  <c r="H25" i="1"/>
  <c r="H17" i="1"/>
  <c r="H18" i="1"/>
  <c r="H19" i="1"/>
  <c r="H11" i="1"/>
  <c r="H12" i="1"/>
  <c r="H13" i="1"/>
  <c r="H32" i="1"/>
  <c r="H33" i="1"/>
  <c r="H34" i="1"/>
  <c r="H26" i="1"/>
  <c r="H27" i="1"/>
  <c r="H28" i="1"/>
  <c r="H20" i="1"/>
  <c r="H21" i="1"/>
  <c r="H22" i="1"/>
  <c r="H14" i="1"/>
  <c r="H15" i="1"/>
  <c r="H16" i="1"/>
  <c r="H9" i="1"/>
  <c r="H10" i="1"/>
  <c r="C35" i="1"/>
  <c r="C32" i="1"/>
  <c r="C29" i="1"/>
  <c r="C26" i="1"/>
  <c r="C23" i="1"/>
  <c r="C20" i="1"/>
  <c r="C17" i="1"/>
  <c r="C14" i="1"/>
  <c r="C11" i="1"/>
  <c r="C8" i="1"/>
  <c r="C5" i="1"/>
</calcChain>
</file>

<file path=xl/sharedStrings.xml><?xml version="1.0" encoding="utf-8"?>
<sst xmlns="http://schemas.openxmlformats.org/spreadsheetml/2006/main" count="12" uniqueCount="8">
  <si>
    <t>Ttotal (s)</t>
  </si>
  <si>
    <t>Tparallel (s)</t>
  </si>
  <si>
    <t>Tserial (s)</t>
  </si>
  <si>
    <t>Speedup</t>
  </si>
  <si>
    <t>Efficiency</t>
  </si>
  <si>
    <t>Matrix Size (n)</t>
  </si>
  <si>
    <t>No. of Generations</t>
  </si>
  <si>
    <t>No. of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</si>
</sst>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/>
    </xf>
    <xf numFmtId="166" fontId="0" fillId="4" borderId="5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</c:v>
          </c:tx>
          <c:marker>
            <c:symbol val="none"/>
          </c:marker>
          <c:cat>
            <c:numRef>
              <c:f>Sheet1!$J$2:$J$13</c:f>
              <c:numCache>
                <c:formatCode>0</c:formatCode>
                <c:ptCount val="12"/>
                <c:pt idx="0">
                  <c:v>2.0</c:v>
                </c:pt>
                <c:pt idx="2">
                  <c:v>4.0</c:v>
                </c:pt>
                <c:pt idx="4">
                  <c:v>8.0</c:v>
                </c:pt>
                <c:pt idx="6">
                  <c:v>16.0</c:v>
                </c:pt>
                <c:pt idx="8">
                  <c:v>32.0</c:v>
                </c:pt>
                <c:pt idx="10">
                  <c:v>48.0</c:v>
                </c:pt>
              </c:numCache>
            </c:numRef>
          </c:cat>
          <c:val>
            <c:numRef>
              <c:f>(Sheet1!$L$2,Sheet1!$L$4,Sheet1!$L$6,Sheet1!$L$8,Sheet1!$L$10,Sheet1!$L$12)</c:f>
              <c:numCache>
                <c:formatCode>0.0000</c:formatCode>
                <c:ptCount val="6"/>
                <c:pt idx="0">
                  <c:v>1.875408242407122</c:v>
                </c:pt>
                <c:pt idx="1">
                  <c:v>1.864773456579322</c:v>
                </c:pt>
                <c:pt idx="2">
                  <c:v>2.997895916893904</c:v>
                </c:pt>
                <c:pt idx="3">
                  <c:v>1.814160771339422</c:v>
                </c:pt>
                <c:pt idx="4">
                  <c:v>3.252114668038763</c:v>
                </c:pt>
                <c:pt idx="5">
                  <c:v>3.082078803432835</c:v>
                </c:pt>
              </c:numCache>
            </c:numRef>
          </c:val>
          <c:smooth val="0"/>
        </c:ser>
        <c:ser>
          <c:idx val="1"/>
          <c:order val="1"/>
          <c:tx>
            <c:v>20000</c:v>
          </c:tx>
          <c:marker>
            <c:symbol val="none"/>
          </c:marker>
          <c:cat>
            <c:numRef>
              <c:f>Sheet1!$J$2:$J$13</c:f>
              <c:numCache>
                <c:formatCode>0</c:formatCode>
                <c:ptCount val="12"/>
                <c:pt idx="0">
                  <c:v>2.0</c:v>
                </c:pt>
                <c:pt idx="2">
                  <c:v>4.0</c:v>
                </c:pt>
                <c:pt idx="4">
                  <c:v>8.0</c:v>
                </c:pt>
                <c:pt idx="6">
                  <c:v>16.0</c:v>
                </c:pt>
                <c:pt idx="8">
                  <c:v>32.0</c:v>
                </c:pt>
                <c:pt idx="10">
                  <c:v>48.0</c:v>
                </c:pt>
              </c:numCache>
            </c:numRef>
          </c:cat>
          <c:val>
            <c:numRef>
              <c:f>(Sheet1!$L$3,Sheet1!$L$5,Sheet1!$L$7,Sheet1!$L$9,Sheet1!$L$11,Sheet1!$L$13)</c:f>
              <c:numCache>
                <c:formatCode>0.0000</c:formatCode>
                <c:ptCount val="6"/>
                <c:pt idx="0">
                  <c:v>1.858677410040755</c:v>
                </c:pt>
                <c:pt idx="1">
                  <c:v>2.175591206182254</c:v>
                </c:pt>
                <c:pt idx="2">
                  <c:v>2.618936024071107</c:v>
                </c:pt>
                <c:pt idx="3">
                  <c:v>2.940766402868888</c:v>
                </c:pt>
                <c:pt idx="4">
                  <c:v>3.975724975850193</c:v>
                </c:pt>
                <c:pt idx="5">
                  <c:v>4.902934001360863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21352"/>
        <c:axId val="2130348360"/>
      </c:lineChart>
      <c:catAx>
        <c:axId val="-211422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of Processes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0348360"/>
        <c:crosses val="autoZero"/>
        <c:auto val="1"/>
        <c:lblAlgn val="ctr"/>
        <c:lblOffset val="100"/>
        <c:noMultiLvlLbl val="1"/>
      </c:catAx>
      <c:valAx>
        <c:axId val="213034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1422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</c:v>
          </c:tx>
          <c:marker>
            <c:symbol val="none"/>
          </c:marker>
          <c:cat>
            <c:numRef>
              <c:f>Sheet1!$J$2:$J$13</c:f>
              <c:numCache>
                <c:formatCode>0</c:formatCode>
                <c:ptCount val="12"/>
                <c:pt idx="0">
                  <c:v>2.0</c:v>
                </c:pt>
                <c:pt idx="2">
                  <c:v>4.0</c:v>
                </c:pt>
                <c:pt idx="4">
                  <c:v>8.0</c:v>
                </c:pt>
                <c:pt idx="6">
                  <c:v>16.0</c:v>
                </c:pt>
                <c:pt idx="8">
                  <c:v>32.0</c:v>
                </c:pt>
                <c:pt idx="10">
                  <c:v>48.0</c:v>
                </c:pt>
              </c:numCache>
            </c:numRef>
          </c:cat>
          <c:val>
            <c:numRef>
              <c:f>(Sheet1!$M$2,Sheet1!$M$4,Sheet1!$M$6,Sheet1!$M$8,Sheet1!$M$10,Sheet1!$M$12)</c:f>
              <c:numCache>
                <c:formatCode>0.0000</c:formatCode>
                <c:ptCount val="6"/>
                <c:pt idx="0">
                  <c:v>0.937704121203561</c:v>
                </c:pt>
                <c:pt idx="1">
                  <c:v>0.46619336414483</c:v>
                </c:pt>
                <c:pt idx="2">
                  <c:v>0.374736989611738</c:v>
                </c:pt>
                <c:pt idx="3">
                  <c:v>0.113385048208714</c:v>
                </c:pt>
                <c:pt idx="4">
                  <c:v>0.101628583376211</c:v>
                </c:pt>
                <c:pt idx="5">
                  <c:v>0.0642099750715174</c:v>
                </c:pt>
              </c:numCache>
            </c:numRef>
          </c:val>
          <c:smooth val="0"/>
        </c:ser>
        <c:ser>
          <c:idx val="1"/>
          <c:order val="1"/>
          <c:tx>
            <c:v>20000</c:v>
          </c:tx>
          <c:marker>
            <c:symbol val="none"/>
          </c:marker>
          <c:cat>
            <c:numRef>
              <c:f>Sheet1!$J$2:$J$13</c:f>
              <c:numCache>
                <c:formatCode>0</c:formatCode>
                <c:ptCount val="12"/>
                <c:pt idx="0">
                  <c:v>2.0</c:v>
                </c:pt>
                <c:pt idx="2">
                  <c:v>4.0</c:v>
                </c:pt>
                <c:pt idx="4">
                  <c:v>8.0</c:v>
                </c:pt>
                <c:pt idx="6">
                  <c:v>16.0</c:v>
                </c:pt>
                <c:pt idx="8">
                  <c:v>32.0</c:v>
                </c:pt>
                <c:pt idx="10">
                  <c:v>48.0</c:v>
                </c:pt>
              </c:numCache>
            </c:numRef>
          </c:cat>
          <c:val>
            <c:numRef>
              <c:f>(Sheet1!$M$3,Sheet1!$M$5,Sheet1!$M$7,Sheet1!$M$9,Sheet1!$M$11,Sheet1!$M$13)</c:f>
              <c:numCache>
                <c:formatCode>0.0000</c:formatCode>
                <c:ptCount val="6"/>
                <c:pt idx="0">
                  <c:v>0.929338705020377</c:v>
                </c:pt>
                <c:pt idx="1">
                  <c:v>0.543897801545564</c:v>
                </c:pt>
                <c:pt idx="2">
                  <c:v>0.327367003008888</c:v>
                </c:pt>
                <c:pt idx="3">
                  <c:v>0.183797900179306</c:v>
                </c:pt>
                <c:pt idx="4">
                  <c:v>0.124241405495319</c:v>
                </c:pt>
                <c:pt idx="5">
                  <c:v>0.102144458361685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45336"/>
        <c:axId val="-2129094920"/>
      </c:lineChart>
      <c:catAx>
        <c:axId val="-211434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No. of Processes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29094920"/>
        <c:crosses val="autoZero"/>
        <c:auto val="1"/>
        <c:lblAlgn val="ctr"/>
        <c:lblOffset val="100"/>
        <c:noMultiLvlLbl val="1"/>
      </c:catAx>
      <c:valAx>
        <c:axId val="-212909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Efficiency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1434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13</xdr:row>
      <xdr:rowOff>184150</xdr:rowOff>
    </xdr:from>
    <xdr:to>
      <xdr:col>14</xdr:col>
      <xdr:colOff>241300</xdr:colOff>
      <xdr:row>33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13</xdr:row>
      <xdr:rowOff>171450</xdr:rowOff>
    </xdr:from>
    <xdr:to>
      <xdr:col>20</xdr:col>
      <xdr:colOff>571500</xdr:colOff>
      <xdr:row>33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showRuler="0" topLeftCell="C1" workbookViewId="0">
      <selection activeCell="C1" sqref="C1"/>
    </sheetView>
  </sheetViews>
  <sheetFormatPr baseColWidth="10" defaultColWidth="11" defaultRowHeight="15" x14ac:dyDescent="0"/>
  <cols>
    <col min="1" max="1" width="15.83203125" customWidth="1"/>
    <col min="2" max="2" width="13.33203125" bestFit="1" customWidth="1"/>
    <col min="3" max="3" width="17" bestFit="1" customWidth="1"/>
    <col min="4" max="4" width="10.5" customWidth="1"/>
    <col min="5" max="5" width="13.5" customWidth="1"/>
    <col min="6" max="6" width="10.6640625" customWidth="1"/>
    <col min="7" max="7" width="9.83203125" customWidth="1"/>
    <col min="8" max="8" width="9.33203125" customWidth="1"/>
    <col min="9" max="9" width="9.1640625" bestFit="1" customWidth="1"/>
    <col min="10" max="10" width="14.83203125" bestFit="1" customWidth="1"/>
    <col min="11" max="11" width="13.33203125" bestFit="1" customWidth="1"/>
    <col min="12" max="12" width="9" customWidth="1"/>
    <col min="13" max="13" width="9.6640625" customWidth="1"/>
    <col min="14" max="14" width="13.5" bestFit="1" customWidth="1"/>
    <col min="15" max="15" width="12.1640625" bestFit="1" customWidth="1"/>
    <col min="16" max="16" width="13.5" bestFit="1" customWidth="1"/>
  </cols>
  <sheetData>
    <row r="1" spans="1:13">
      <c r="A1" s="4" t="s">
        <v>7</v>
      </c>
      <c r="B1" s="4" t="s">
        <v>5</v>
      </c>
      <c r="C1" s="5" t="s">
        <v>6</v>
      </c>
      <c r="D1" s="5" t="s">
        <v>2</v>
      </c>
      <c r="E1" s="5" t="s">
        <v>1</v>
      </c>
      <c r="F1" s="5" t="s">
        <v>0</v>
      </c>
      <c r="G1" s="5" t="s">
        <v>3</v>
      </c>
      <c r="H1" s="5" t="s">
        <v>4</v>
      </c>
      <c r="J1" s="35" t="s">
        <v>7</v>
      </c>
      <c r="K1" s="35" t="s">
        <v>5</v>
      </c>
      <c r="L1" s="35" t="s">
        <v>3</v>
      </c>
      <c r="M1" s="35" t="s">
        <v>4</v>
      </c>
    </row>
    <row r="2" spans="1:13">
      <c r="A2" s="9">
        <v>2</v>
      </c>
      <c r="B2" s="15">
        <v>10000</v>
      </c>
      <c r="C2" s="2">
        <v>100</v>
      </c>
      <c r="D2" s="18">
        <v>2.2303000000000002</v>
      </c>
      <c r="E2" s="18">
        <v>223.6464</v>
      </c>
      <c r="F2" s="19">
        <f>(D2+E2)</f>
        <v>225.8767</v>
      </c>
      <c r="G2" s="19">
        <f>(400/E2)</f>
        <v>1.7885376201003012</v>
      </c>
      <c r="H2" s="20">
        <f>(G2/A2)</f>
        <v>0.89426881005015058</v>
      </c>
      <c r="J2" s="46">
        <v>2</v>
      </c>
      <c r="K2" s="36">
        <v>10000</v>
      </c>
      <c r="L2" s="38">
        <f>AVERAGE(G2,G3,G4)</f>
        <v>1.8754082424071221</v>
      </c>
      <c r="M2" s="39">
        <f>AVERAGE(H2,H3,H4)</f>
        <v>0.93770412120356106</v>
      </c>
    </row>
    <row r="3" spans="1:13">
      <c r="A3" s="10"/>
      <c r="B3" s="15"/>
      <c r="C3" s="8">
        <v>200</v>
      </c>
      <c r="D3" s="21">
        <v>1.8694999999999999</v>
      </c>
      <c r="E3" s="21">
        <v>325.3852</v>
      </c>
      <c r="F3" s="22">
        <f t="shared" ref="F3:F37" si="0">(D3+E3)</f>
        <v>327.25470000000001</v>
      </c>
      <c r="G3" s="22">
        <f>(600/E3)</f>
        <v>1.8439683181656694</v>
      </c>
      <c r="H3" s="23">
        <f>(G3/A2)</f>
        <v>0.92198415908283471</v>
      </c>
      <c r="J3" s="47"/>
      <c r="K3" s="37">
        <v>20000</v>
      </c>
      <c r="L3" s="40">
        <f>AVERAGE(G5,G6,G7)</f>
        <v>1.858677410040755</v>
      </c>
      <c r="M3" s="41">
        <f>AVERAGE(H5,H6,H7)</f>
        <v>0.92933870502037752</v>
      </c>
    </row>
    <row r="4" spans="1:13">
      <c r="A4" s="10"/>
      <c r="B4" s="15"/>
      <c r="C4" s="8">
        <v>400</v>
      </c>
      <c r="D4" s="21">
        <v>1.0102</v>
      </c>
      <c r="E4" s="21">
        <v>401.2602</v>
      </c>
      <c r="F4" s="22">
        <f t="shared" si="0"/>
        <v>402.2704</v>
      </c>
      <c r="G4" s="22">
        <f>(800/E4)</f>
        <v>1.993718788955396</v>
      </c>
      <c r="H4" s="24">
        <f>(G4/A2)</f>
        <v>0.996859394477698</v>
      </c>
      <c r="J4" s="47">
        <v>4</v>
      </c>
      <c r="K4" s="37">
        <v>10000</v>
      </c>
      <c r="L4" s="40">
        <f>AVERAGE(G8,G9,G10)</f>
        <v>1.8647734565793221</v>
      </c>
      <c r="M4" s="41">
        <f>AVERAGE(H8,H9,H10)</f>
        <v>0.46619336414483054</v>
      </c>
    </row>
    <row r="5" spans="1:13">
      <c r="A5" s="10"/>
      <c r="B5" s="16">
        <v>20000</v>
      </c>
      <c r="C5" s="1">
        <f>C2</f>
        <v>100</v>
      </c>
      <c r="D5" s="25">
        <v>7.9682000000000004</v>
      </c>
      <c r="E5" s="34">
        <v>796.77560000000005</v>
      </c>
      <c r="F5" s="26">
        <f t="shared" si="0"/>
        <v>804.74380000000008</v>
      </c>
      <c r="G5" s="26">
        <f>(1500/E5)</f>
        <v>1.8825877700070131</v>
      </c>
      <c r="H5" s="28">
        <f>(G5/A2)</f>
        <v>0.94129388500350653</v>
      </c>
      <c r="J5" s="47"/>
      <c r="K5" s="37">
        <v>20000</v>
      </c>
      <c r="L5" s="40">
        <f>AVERAGE(G11,G12,G13)</f>
        <v>2.1755912061822547</v>
      </c>
      <c r="M5" s="41">
        <f>AVERAGE(H11,H12,H13)</f>
        <v>0.54389780154556366</v>
      </c>
    </row>
    <row r="6" spans="1:13">
      <c r="A6" s="10"/>
      <c r="B6" s="16"/>
      <c r="C6" s="6">
        <v>200</v>
      </c>
      <c r="D6" s="29">
        <v>4.3682999999999996</v>
      </c>
      <c r="E6" s="29">
        <v>1466.0344</v>
      </c>
      <c r="F6" s="27">
        <f t="shared" si="0"/>
        <v>1470.4027000000001</v>
      </c>
      <c r="G6" s="27">
        <f>(2800/E6)</f>
        <v>1.9099142557637119</v>
      </c>
      <c r="H6" s="28">
        <f>(G6/A2)</f>
        <v>0.95495712788185594</v>
      </c>
      <c r="J6" s="47">
        <v>8</v>
      </c>
      <c r="K6" s="37">
        <v>10000</v>
      </c>
      <c r="L6" s="40">
        <f>AVERAGE(G14,G15,G16)</f>
        <v>2.9978959168939041</v>
      </c>
      <c r="M6" s="41">
        <f>AVERAGE(H14,H15,H16)</f>
        <v>0.37473698961173801</v>
      </c>
    </row>
    <row r="7" spans="1:13">
      <c r="A7" s="11"/>
      <c r="B7" s="16"/>
      <c r="C7" s="7">
        <v>400</v>
      </c>
      <c r="D7" s="30">
        <v>4.1264000000000003</v>
      </c>
      <c r="E7" s="30">
        <v>1682.0572999999999</v>
      </c>
      <c r="F7" s="27">
        <f t="shared" si="0"/>
        <v>1686.1837</v>
      </c>
      <c r="G7" s="27">
        <f>(3000/E7)</f>
        <v>1.7835302043515402</v>
      </c>
      <c r="H7" s="32">
        <f>(G7/A2)</f>
        <v>0.8917651021757701</v>
      </c>
      <c r="J7" s="47"/>
      <c r="K7" s="37">
        <v>20000</v>
      </c>
      <c r="L7" s="40">
        <f>AVERAGE(G17,G18,G19)</f>
        <v>2.618936024071107</v>
      </c>
      <c r="M7" s="41">
        <f>AVERAGE(H17,H18,H19)</f>
        <v>0.32736700300888838</v>
      </c>
    </row>
    <row r="8" spans="1:13">
      <c r="A8" s="12">
        <v>4</v>
      </c>
      <c r="B8" s="15">
        <v>10000</v>
      </c>
      <c r="C8" s="3">
        <f>C2</f>
        <v>100</v>
      </c>
      <c r="D8" s="21">
        <v>13.8681</v>
      </c>
      <c r="E8" s="21">
        <v>661.62400000000002</v>
      </c>
      <c r="F8" s="19">
        <f t="shared" si="0"/>
        <v>675.49210000000005</v>
      </c>
      <c r="G8" s="19">
        <f>(400/E8)</f>
        <v>0.60457299009709442</v>
      </c>
      <c r="H8" s="23">
        <f>(G8/A8)</f>
        <v>0.15114324752427361</v>
      </c>
      <c r="J8" s="47">
        <v>16</v>
      </c>
      <c r="K8" s="44">
        <v>10000</v>
      </c>
      <c r="L8" s="40">
        <f>AVERAGE(G20,G21,G22)</f>
        <v>1.8141607713394221</v>
      </c>
      <c r="M8" s="41">
        <f>AVERAGE(H20,H21,H22)</f>
        <v>0.11338504820871388</v>
      </c>
    </row>
    <row r="9" spans="1:13">
      <c r="A9" s="13"/>
      <c r="B9" s="15"/>
      <c r="C9" s="8">
        <v>200</v>
      </c>
      <c r="D9" s="21">
        <v>8.9273000000000007</v>
      </c>
      <c r="E9" s="21">
        <v>592.29349999999999</v>
      </c>
      <c r="F9" s="22">
        <f t="shared" si="0"/>
        <v>601.22079999999994</v>
      </c>
      <c r="G9" s="22">
        <f>(600/E9)</f>
        <v>1.0130112857898999</v>
      </c>
      <c r="H9" s="23">
        <f>(G9/A8)</f>
        <v>0.25325282144747496</v>
      </c>
      <c r="J9" s="47"/>
      <c r="K9" s="44">
        <v>20000</v>
      </c>
      <c r="L9" s="40">
        <f>AVERAGE(G23,G24,G25)</f>
        <v>2.9407664028688885</v>
      </c>
      <c r="M9" s="41">
        <f>AVERAGE(H23,H24,H25)</f>
        <v>0.18379790017930553</v>
      </c>
    </row>
    <row r="10" spans="1:13">
      <c r="A10" s="13"/>
      <c r="B10" s="15"/>
      <c r="C10" s="8">
        <v>400</v>
      </c>
      <c r="D10" s="21">
        <v>0.93720000000000003</v>
      </c>
      <c r="E10" s="21">
        <v>201.17</v>
      </c>
      <c r="F10" s="22">
        <f t="shared" si="0"/>
        <v>202.10719999999998</v>
      </c>
      <c r="G10" s="22">
        <f>(800/E10)</f>
        <v>3.9767360938509722</v>
      </c>
      <c r="H10" s="23">
        <f>(G10/A8)</f>
        <v>0.99418402346274304</v>
      </c>
      <c r="J10" s="47">
        <v>32</v>
      </c>
      <c r="K10" s="44">
        <v>10000</v>
      </c>
      <c r="L10" s="40">
        <f>AVERAGE(G26,G27,G28)</f>
        <v>3.2521146680387631</v>
      </c>
      <c r="M10" s="41">
        <f>AVERAGE(H26,H27,H28)</f>
        <v>0.10162858337621135</v>
      </c>
    </row>
    <row r="11" spans="1:13">
      <c r="A11" s="13"/>
      <c r="B11" s="16">
        <v>20000</v>
      </c>
      <c r="C11" s="1">
        <f>C2</f>
        <v>100</v>
      </c>
      <c r="D11" s="25">
        <v>41.472499999999997</v>
      </c>
      <c r="E11" s="25">
        <v>2196.4216000000001</v>
      </c>
      <c r="F11" s="26">
        <f t="shared" si="0"/>
        <v>2237.8941</v>
      </c>
      <c r="G11" s="26">
        <f>(1500/E11)</f>
        <v>0.68292899687382413</v>
      </c>
      <c r="H11" s="33">
        <f>(G11/A8)</f>
        <v>0.17073224921845603</v>
      </c>
      <c r="J11" s="47"/>
      <c r="K11" s="44">
        <v>20000</v>
      </c>
      <c r="L11" s="40">
        <f>AVERAGE(G29,G30,G31)</f>
        <v>3.9757249758501931</v>
      </c>
      <c r="M11" s="41">
        <f>AVERAGE(H29,H30,H31)</f>
        <v>0.12424140549531854</v>
      </c>
    </row>
    <row r="12" spans="1:13">
      <c r="A12" s="13"/>
      <c r="B12" s="16"/>
      <c r="C12" s="6">
        <v>200</v>
      </c>
      <c r="D12" s="29">
        <v>14.3649</v>
      </c>
      <c r="E12" s="29">
        <v>900.96259999999995</v>
      </c>
      <c r="F12" s="27">
        <f t="shared" si="0"/>
        <v>915.32749999999999</v>
      </c>
      <c r="G12" s="27">
        <f>(2800/E12)</f>
        <v>3.1077871600885545</v>
      </c>
      <c r="H12" s="28">
        <f>(G12/A8)</f>
        <v>0.77694679002213862</v>
      </c>
      <c r="J12" s="47">
        <v>48</v>
      </c>
      <c r="K12" s="44">
        <v>10000</v>
      </c>
      <c r="L12" s="40">
        <f>AVERAGE(G32,G33,G34)</f>
        <v>3.0820788034328346</v>
      </c>
      <c r="M12" s="41">
        <f>AVERAGE(H32,H33,H34)</f>
        <v>6.4209975071517392E-2</v>
      </c>
    </row>
    <row r="13" spans="1:13">
      <c r="A13" s="14"/>
      <c r="B13" s="16"/>
      <c r="C13" s="7">
        <v>400</v>
      </c>
      <c r="D13" s="30">
        <v>8.0694999999999997</v>
      </c>
      <c r="E13" s="30">
        <v>1096.4682</v>
      </c>
      <c r="F13" s="27">
        <f t="shared" si="0"/>
        <v>1104.5377000000001</v>
      </c>
      <c r="G13" s="27">
        <f>(3000/E13)</f>
        <v>2.7360574615843851</v>
      </c>
      <c r="H13" s="32">
        <f>(G13/A8)</f>
        <v>0.68401436539609628</v>
      </c>
      <c r="J13" s="48"/>
      <c r="K13" s="45">
        <v>20000</v>
      </c>
      <c r="L13" s="42">
        <f>AVERAGE(G35,G36,G37)</f>
        <v>4.9029340013608627</v>
      </c>
      <c r="M13" s="43">
        <f>AVERAGE(H35,H36,H37)</f>
        <v>0.10214445836168466</v>
      </c>
    </row>
    <row r="14" spans="1:13">
      <c r="A14" s="9">
        <v>8</v>
      </c>
      <c r="B14" s="15">
        <v>10000</v>
      </c>
      <c r="C14" s="3">
        <f>C2</f>
        <v>100</v>
      </c>
      <c r="D14" s="21">
        <v>14.093400000000001</v>
      </c>
      <c r="E14" s="21">
        <v>361.39089999999999</v>
      </c>
      <c r="F14" s="19">
        <f t="shared" si="0"/>
        <v>375.48429999999996</v>
      </c>
      <c r="G14" s="19">
        <f>(400/E14)</f>
        <v>1.1068347321418441</v>
      </c>
      <c r="H14" s="23">
        <f>(G14/A14)</f>
        <v>0.13835434151773052</v>
      </c>
    </row>
    <row r="15" spans="1:13">
      <c r="A15" s="10"/>
      <c r="B15" s="15"/>
      <c r="C15" s="8">
        <v>200</v>
      </c>
      <c r="D15" s="21">
        <v>8.6936</v>
      </c>
      <c r="E15" s="21">
        <v>424.24180000000001</v>
      </c>
      <c r="F15" s="22">
        <f t="shared" si="0"/>
        <v>432.93540000000002</v>
      </c>
      <c r="G15" s="22">
        <f>(600/E15)</f>
        <v>1.4142877953091846</v>
      </c>
      <c r="H15" s="23">
        <f>(G15/A14)</f>
        <v>0.17678597441364807</v>
      </c>
    </row>
    <row r="16" spans="1:13">
      <c r="A16" s="10"/>
      <c r="B16" s="15"/>
      <c r="C16" s="8">
        <v>400</v>
      </c>
      <c r="D16" s="21">
        <v>0.92279999999999995</v>
      </c>
      <c r="E16" s="21">
        <v>123.5986</v>
      </c>
      <c r="F16" s="22">
        <f t="shared" si="0"/>
        <v>124.5214</v>
      </c>
      <c r="G16" s="22">
        <f>(800/E16)</f>
        <v>6.4725652232306832</v>
      </c>
      <c r="H16" s="23">
        <f>(G16/A14)</f>
        <v>0.8090706529038354</v>
      </c>
    </row>
    <row r="17" spans="1:8">
      <c r="A17" s="10"/>
      <c r="B17" s="16">
        <v>20000</v>
      </c>
      <c r="C17" s="1">
        <f>C2</f>
        <v>100</v>
      </c>
      <c r="D17" s="25">
        <v>42.202300000000001</v>
      </c>
      <c r="E17" s="25">
        <v>1152.1339</v>
      </c>
      <c r="F17" s="26">
        <f t="shared" si="0"/>
        <v>1194.3362</v>
      </c>
      <c r="G17" s="26">
        <f>(1500/E17)</f>
        <v>1.3019320063405824</v>
      </c>
      <c r="H17" s="33">
        <f>(G17/A14)</f>
        <v>0.1627415007925728</v>
      </c>
    </row>
    <row r="18" spans="1:8">
      <c r="A18" s="10"/>
      <c r="B18" s="16"/>
      <c r="C18" s="6">
        <v>200</v>
      </c>
      <c r="D18" s="29">
        <v>41.543399999999998</v>
      </c>
      <c r="E18" s="29">
        <v>1318.3296</v>
      </c>
      <c r="F18" s="27">
        <f t="shared" si="0"/>
        <v>1359.873</v>
      </c>
      <c r="G18" s="27">
        <f>(2800/E18)</f>
        <v>2.1238998198932952</v>
      </c>
      <c r="H18" s="28">
        <f>(G18/A14)</f>
        <v>0.2654874774866619</v>
      </c>
    </row>
    <row r="19" spans="1:8">
      <c r="A19" s="11"/>
      <c r="B19" s="16"/>
      <c r="C19" s="7">
        <v>400</v>
      </c>
      <c r="D19" s="30">
        <v>7.1599000000000004</v>
      </c>
      <c r="E19" s="30">
        <v>677.05169999999998</v>
      </c>
      <c r="F19" s="27">
        <f t="shared" si="0"/>
        <v>684.21159999999998</v>
      </c>
      <c r="G19" s="27">
        <f>(3000/E19)</f>
        <v>4.4309762459794433</v>
      </c>
      <c r="H19" s="32">
        <f>(G19/A14)</f>
        <v>0.55387203074743041</v>
      </c>
    </row>
    <row r="20" spans="1:8">
      <c r="A20" s="12">
        <v>16</v>
      </c>
      <c r="B20" s="15">
        <v>10000</v>
      </c>
      <c r="C20" s="3">
        <f>C2</f>
        <v>100</v>
      </c>
      <c r="D20" s="21">
        <v>15.6225</v>
      </c>
      <c r="E20" s="21">
        <v>195.01490000000001</v>
      </c>
      <c r="F20" s="19">
        <f t="shared" si="0"/>
        <v>210.63740000000001</v>
      </c>
      <c r="G20" s="19">
        <f>(400/E20)</f>
        <v>2.0511253242700942</v>
      </c>
      <c r="H20" s="23">
        <f>(G20/A20)</f>
        <v>0.12819533276688089</v>
      </c>
    </row>
    <row r="21" spans="1:8">
      <c r="A21" s="13"/>
      <c r="B21" s="15"/>
      <c r="C21" s="8">
        <v>200</v>
      </c>
      <c r="D21" s="21">
        <v>10.096299999999999</v>
      </c>
      <c r="E21" s="21">
        <v>251.05520000000001</v>
      </c>
      <c r="F21" s="22">
        <f t="shared" si="0"/>
        <v>261.1515</v>
      </c>
      <c r="G21" s="22">
        <f>(600/E21)</f>
        <v>2.3899126566587747</v>
      </c>
      <c r="H21" s="23">
        <f>(G21/A20)</f>
        <v>0.14936954104117342</v>
      </c>
    </row>
    <row r="22" spans="1:8">
      <c r="A22" s="13"/>
      <c r="B22" s="15"/>
      <c r="C22" s="8">
        <v>400</v>
      </c>
      <c r="D22" s="21">
        <v>15.680300000000001</v>
      </c>
      <c r="E22" s="21">
        <v>798.84619999999995</v>
      </c>
      <c r="F22" s="22">
        <f t="shared" si="0"/>
        <v>814.52649999999994</v>
      </c>
      <c r="G22" s="22">
        <f>(800/E22)</f>
        <v>1.0014443330893983</v>
      </c>
      <c r="H22" s="23">
        <f>(G22/A20)</f>
        <v>6.2590270818087393E-2</v>
      </c>
    </row>
    <row r="23" spans="1:8">
      <c r="A23" s="13"/>
      <c r="B23" s="16">
        <v>20000</v>
      </c>
      <c r="C23" s="1">
        <f>C2</f>
        <v>100</v>
      </c>
      <c r="D23" s="25">
        <v>37.661499999999997</v>
      </c>
      <c r="E23" s="25">
        <v>641.11090000000002</v>
      </c>
      <c r="F23" s="26">
        <f t="shared" si="0"/>
        <v>678.77240000000006</v>
      </c>
      <c r="G23" s="26">
        <f>(1500/E23)</f>
        <v>2.3396888120292449</v>
      </c>
      <c r="H23" s="33">
        <f>(G23/A20)</f>
        <v>0.14623055075182781</v>
      </c>
    </row>
    <row r="24" spans="1:8">
      <c r="A24" s="13"/>
      <c r="B24" s="16"/>
      <c r="C24" s="6">
        <v>200</v>
      </c>
      <c r="D24" s="29">
        <v>49.785499999999999</v>
      </c>
      <c r="E24" s="29">
        <v>1059.5304000000001</v>
      </c>
      <c r="F24" s="27">
        <f t="shared" si="0"/>
        <v>1109.3159000000001</v>
      </c>
      <c r="G24" s="27">
        <f>(2800/E24)</f>
        <v>2.6426801911488331</v>
      </c>
      <c r="H24" s="28">
        <f>(G24/A20)</f>
        <v>0.16516751194680207</v>
      </c>
    </row>
    <row r="25" spans="1:8">
      <c r="A25" s="14"/>
      <c r="B25" s="16"/>
      <c r="C25" s="7">
        <v>400</v>
      </c>
      <c r="D25" s="30">
        <v>7.0763999999999996</v>
      </c>
      <c r="E25" s="30">
        <v>781.26419999999996</v>
      </c>
      <c r="F25" s="27">
        <f t="shared" si="0"/>
        <v>788.34059999999999</v>
      </c>
      <c r="G25" s="27">
        <f>(3000/E25)</f>
        <v>3.8399302054285864</v>
      </c>
      <c r="H25" s="32">
        <f>(G25/A20)</f>
        <v>0.23999563783928665</v>
      </c>
    </row>
    <row r="26" spans="1:8">
      <c r="A26" s="9">
        <v>32</v>
      </c>
      <c r="B26" s="15">
        <v>10000</v>
      </c>
      <c r="C26" s="3">
        <f>C2</f>
        <v>100</v>
      </c>
      <c r="D26" s="21">
        <v>16.791799999999999</v>
      </c>
      <c r="E26" s="21">
        <v>114.5842</v>
      </c>
      <c r="F26" s="19">
        <f t="shared" si="0"/>
        <v>131.376</v>
      </c>
      <c r="G26" s="19">
        <f>(400/E26)</f>
        <v>3.4908826871418572</v>
      </c>
      <c r="H26" s="23">
        <f>(G26/A26)</f>
        <v>0.10909008397318304</v>
      </c>
    </row>
    <row r="27" spans="1:8">
      <c r="A27" s="10"/>
      <c r="B27" s="15"/>
      <c r="C27" s="8">
        <v>200</v>
      </c>
      <c r="D27" s="21">
        <v>12.5718</v>
      </c>
      <c r="E27" s="21">
        <v>159.7149</v>
      </c>
      <c r="F27" s="22">
        <f t="shared" si="0"/>
        <v>172.2867</v>
      </c>
      <c r="G27" s="22">
        <f>(600/E27)</f>
        <v>3.7566939590482793</v>
      </c>
      <c r="H27" s="23">
        <f>(G27/A26)</f>
        <v>0.11739668622025873</v>
      </c>
    </row>
    <row r="28" spans="1:8">
      <c r="A28" s="10"/>
      <c r="B28" s="15"/>
      <c r="C28" s="8">
        <v>400</v>
      </c>
      <c r="D28" s="21">
        <v>11.6548</v>
      </c>
      <c r="E28" s="21">
        <v>318.88170000000002</v>
      </c>
      <c r="F28" s="22">
        <f t="shared" si="0"/>
        <v>330.53650000000005</v>
      </c>
      <c r="G28" s="22">
        <f>(800/E28)</f>
        <v>2.5087673579261525</v>
      </c>
      <c r="H28" s="23">
        <f>(G28/A26)</f>
        <v>7.8398979935192264E-2</v>
      </c>
    </row>
    <row r="29" spans="1:8">
      <c r="A29" s="10"/>
      <c r="B29" s="16">
        <v>20000</v>
      </c>
      <c r="C29" s="1">
        <f>C2</f>
        <v>100</v>
      </c>
      <c r="D29" s="25">
        <v>53.7806</v>
      </c>
      <c r="E29" s="25">
        <v>414.99560000000002</v>
      </c>
      <c r="F29" s="26">
        <f t="shared" si="0"/>
        <v>468.77620000000002</v>
      </c>
      <c r="G29" s="26">
        <f>(1500/E29)</f>
        <v>3.6144961536941596</v>
      </c>
      <c r="H29" s="33">
        <f>(G29/A26)</f>
        <v>0.11295300480294249</v>
      </c>
    </row>
    <row r="30" spans="1:8">
      <c r="A30" s="10"/>
      <c r="B30" s="16"/>
      <c r="C30" s="6">
        <v>200</v>
      </c>
      <c r="D30" s="29">
        <v>64.236500000000007</v>
      </c>
      <c r="E30" s="29">
        <v>896.73689999999999</v>
      </c>
      <c r="F30" s="27">
        <f t="shared" si="0"/>
        <v>960.97339999999997</v>
      </c>
      <c r="G30" s="27">
        <f>(2800/E30)</f>
        <v>3.1224320087642208</v>
      </c>
      <c r="H30" s="28">
        <f>(G30/A26)</f>
        <v>9.7576000273881899E-2</v>
      </c>
    </row>
    <row r="31" spans="1:8">
      <c r="A31" s="11"/>
      <c r="B31" s="16"/>
      <c r="C31" s="7">
        <v>400</v>
      </c>
      <c r="D31" s="30">
        <v>22.194099999999999</v>
      </c>
      <c r="E31" s="30">
        <v>578.00720000000001</v>
      </c>
      <c r="F31" s="27">
        <f t="shared" si="0"/>
        <v>600.20130000000006</v>
      </c>
      <c r="G31" s="27">
        <f>(3000/E31)</f>
        <v>5.1902467650921995</v>
      </c>
      <c r="H31" s="32">
        <f>(G31/A26)</f>
        <v>0.16219521140913123</v>
      </c>
    </row>
    <row r="32" spans="1:8">
      <c r="A32" s="12">
        <v>48</v>
      </c>
      <c r="B32" s="15">
        <v>10000</v>
      </c>
      <c r="C32" s="3">
        <f>C2</f>
        <v>100</v>
      </c>
      <c r="D32" s="21">
        <v>25.151499999999999</v>
      </c>
      <c r="E32" s="21">
        <v>115.4781</v>
      </c>
      <c r="F32" s="19">
        <f t="shared" si="0"/>
        <v>140.62959999999998</v>
      </c>
      <c r="G32" s="19">
        <f>(400/E32)</f>
        <v>3.4638602470944706</v>
      </c>
      <c r="H32" s="23">
        <f>(G32/A32)</f>
        <v>7.2163755147801475E-2</v>
      </c>
    </row>
    <row r="33" spans="1:8">
      <c r="A33" s="13"/>
      <c r="B33" s="15"/>
      <c r="C33" s="8">
        <v>200</v>
      </c>
      <c r="D33" s="21">
        <v>17.576899999999998</v>
      </c>
      <c r="E33" s="21">
        <v>153.7835</v>
      </c>
      <c r="F33" s="22">
        <f t="shared" si="0"/>
        <v>171.3604</v>
      </c>
      <c r="G33" s="22">
        <f>(600/E33)</f>
        <v>3.9015889220885205</v>
      </c>
      <c r="H33" s="23">
        <f>(G33/A32)</f>
        <v>8.1283102543510843E-2</v>
      </c>
    </row>
    <row r="34" spans="1:8">
      <c r="A34" s="13"/>
      <c r="B34" s="15"/>
      <c r="C34" s="8">
        <v>400</v>
      </c>
      <c r="D34" s="21">
        <v>25.887599999999999</v>
      </c>
      <c r="E34" s="21">
        <v>425.35379999999998</v>
      </c>
      <c r="F34" s="22">
        <f t="shared" si="0"/>
        <v>451.2414</v>
      </c>
      <c r="G34" s="22">
        <f>(800/E34)</f>
        <v>1.8807872411155138</v>
      </c>
      <c r="H34" s="23">
        <f>(G34/A32)</f>
        <v>3.918306752323987E-2</v>
      </c>
    </row>
    <row r="35" spans="1:8">
      <c r="A35" s="13"/>
      <c r="B35" s="16">
        <v>20000</v>
      </c>
      <c r="C35" s="1">
        <f>C2</f>
        <v>100</v>
      </c>
      <c r="D35" s="25">
        <v>93.292100000000005</v>
      </c>
      <c r="E35" s="25">
        <v>419.39569999999998</v>
      </c>
      <c r="F35" s="26">
        <f t="shared" si="0"/>
        <v>512.68779999999992</v>
      </c>
      <c r="G35" s="26">
        <f>(1500/E35)</f>
        <v>3.5765745809983271</v>
      </c>
      <c r="H35" s="33">
        <f>(G35/A32)</f>
        <v>7.4511970437465144E-2</v>
      </c>
    </row>
    <row r="36" spans="1:8">
      <c r="A36" s="13"/>
      <c r="B36" s="17"/>
      <c r="C36" s="6">
        <v>200</v>
      </c>
      <c r="D36" s="29">
        <v>95.284000000000006</v>
      </c>
      <c r="E36" s="29">
        <v>778.97829999999999</v>
      </c>
      <c r="F36" s="27">
        <f t="shared" si="0"/>
        <v>874.26229999999998</v>
      </c>
      <c r="G36" s="27">
        <f>(2800/E36)</f>
        <v>3.5944518608541469</v>
      </c>
      <c r="H36" s="28">
        <f>(G36/A32)</f>
        <v>7.4884413767794727E-2</v>
      </c>
    </row>
    <row r="37" spans="1:8">
      <c r="A37" s="14"/>
      <c r="B37" s="17"/>
      <c r="C37" s="7">
        <v>400</v>
      </c>
      <c r="D37" s="30">
        <v>23.132100000000001</v>
      </c>
      <c r="E37" s="30">
        <v>397.99540000000002</v>
      </c>
      <c r="F37" s="31">
        <f t="shared" si="0"/>
        <v>421.1275</v>
      </c>
      <c r="G37" s="31">
        <f>(3000/E37)</f>
        <v>7.5377755622301157</v>
      </c>
      <c r="H37" s="32">
        <f>(G37/A32)</f>
        <v>0.15703699087979409</v>
      </c>
    </row>
  </sheetData>
  <mergeCells count="24">
    <mergeCell ref="B35:B37"/>
    <mergeCell ref="A14:A19"/>
    <mergeCell ref="A2:A7"/>
    <mergeCell ref="A8:A13"/>
    <mergeCell ref="A26:A31"/>
    <mergeCell ref="A20:A25"/>
    <mergeCell ref="A32:A37"/>
    <mergeCell ref="B2:B4"/>
    <mergeCell ref="B5:B7"/>
    <mergeCell ref="B8:B10"/>
    <mergeCell ref="B11:B13"/>
    <mergeCell ref="B14:B16"/>
    <mergeCell ref="B26:B28"/>
    <mergeCell ref="B29:B31"/>
    <mergeCell ref="B32:B34"/>
    <mergeCell ref="B17:B19"/>
    <mergeCell ref="B20:B22"/>
    <mergeCell ref="B23:B25"/>
    <mergeCell ref="J2:J3"/>
    <mergeCell ref="J4:J5"/>
    <mergeCell ref="J6:J7"/>
    <mergeCell ref="J8:J9"/>
    <mergeCell ref="J10:J11"/>
    <mergeCell ref="J12:J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Amilton Junior</dc:creator>
  <cp:lastModifiedBy>Amilton de Camargo</cp:lastModifiedBy>
  <dcterms:created xsi:type="dcterms:W3CDTF">2014-09-25T04:03:26Z</dcterms:created>
  <dcterms:modified xsi:type="dcterms:W3CDTF">2014-11-17T06:16:24Z</dcterms:modified>
</cp:coreProperties>
</file>