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8800" windowHeight="1612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6" i="1" l="1"/>
  <c r="H32" i="1"/>
  <c r="H37" i="1"/>
  <c r="H36" i="1"/>
  <c r="H35" i="1"/>
  <c r="H31" i="1"/>
  <c r="H30" i="1"/>
  <c r="H29" i="1"/>
  <c r="H25" i="1"/>
  <c r="H24" i="1"/>
  <c r="H23" i="1"/>
  <c r="H19" i="1"/>
  <c r="H18" i="1"/>
  <c r="H17" i="1"/>
  <c r="H13" i="1"/>
  <c r="H12" i="1"/>
  <c r="H11" i="1"/>
  <c r="H34" i="1"/>
  <c r="H33" i="1"/>
  <c r="H28" i="1"/>
  <c r="H27" i="1"/>
  <c r="H14" i="1"/>
  <c r="H20" i="1"/>
  <c r="H22" i="1"/>
  <c r="H21" i="1"/>
  <c r="H16" i="1"/>
  <c r="H15" i="1"/>
  <c r="H10" i="1"/>
  <c r="H9" i="1"/>
  <c r="H8" i="1"/>
  <c r="H2" i="1"/>
  <c r="G7" i="1"/>
  <c r="H7" i="1"/>
  <c r="G6" i="1"/>
  <c r="H6" i="1"/>
  <c r="G5" i="1"/>
  <c r="H5" i="1"/>
  <c r="G4" i="1"/>
  <c r="H4" i="1"/>
  <c r="G3" i="1"/>
  <c r="H3" i="1"/>
  <c r="G2" i="1"/>
  <c r="G35" i="1"/>
  <c r="I35" i="1"/>
  <c r="G36" i="1"/>
  <c r="I36" i="1"/>
  <c r="G37" i="1"/>
  <c r="I37" i="1"/>
  <c r="Q11" i="1"/>
  <c r="G29" i="1"/>
  <c r="I29" i="1"/>
  <c r="G30" i="1"/>
  <c r="I30" i="1"/>
  <c r="G31" i="1"/>
  <c r="I31" i="1"/>
  <c r="Q10" i="1"/>
  <c r="G23" i="1"/>
  <c r="I23" i="1"/>
  <c r="G24" i="1"/>
  <c r="I24" i="1"/>
  <c r="G25" i="1"/>
  <c r="I25" i="1"/>
  <c r="Q9" i="1"/>
  <c r="G17" i="1"/>
  <c r="I17" i="1"/>
  <c r="G18" i="1"/>
  <c r="I18" i="1"/>
  <c r="G19" i="1"/>
  <c r="I19" i="1"/>
  <c r="Q8" i="1"/>
  <c r="G11" i="1"/>
  <c r="I11" i="1"/>
  <c r="G12" i="1"/>
  <c r="I12" i="1"/>
  <c r="G13" i="1"/>
  <c r="I13" i="1"/>
  <c r="Q7" i="1"/>
  <c r="G32" i="1"/>
  <c r="I32" i="1"/>
  <c r="G33" i="1"/>
  <c r="I33" i="1"/>
  <c r="G34" i="1"/>
  <c r="I34" i="1"/>
  <c r="Q6" i="1"/>
  <c r="G26" i="1"/>
  <c r="I26" i="1"/>
  <c r="G27" i="1"/>
  <c r="I27" i="1"/>
  <c r="G28" i="1"/>
  <c r="I28" i="1"/>
  <c r="Q5" i="1"/>
  <c r="G20" i="1"/>
  <c r="I20" i="1"/>
  <c r="G21" i="1"/>
  <c r="I21" i="1"/>
  <c r="G22" i="1"/>
  <c r="I22" i="1"/>
  <c r="Q4" i="1"/>
  <c r="G14" i="1"/>
  <c r="I14" i="1"/>
  <c r="G15" i="1"/>
  <c r="I15" i="1"/>
  <c r="G16" i="1"/>
  <c r="I16" i="1"/>
  <c r="Q3" i="1"/>
  <c r="G8" i="1"/>
  <c r="I8" i="1"/>
  <c r="G9" i="1"/>
  <c r="I9" i="1"/>
  <c r="G10" i="1"/>
  <c r="I10" i="1"/>
  <c r="Q2" i="1"/>
  <c r="M11" i="1"/>
  <c r="M10" i="1"/>
  <c r="M9" i="1"/>
  <c r="M8" i="1"/>
  <c r="M7" i="1"/>
  <c r="M6" i="1"/>
  <c r="M5" i="1"/>
  <c r="M4" i="1"/>
  <c r="M3" i="1"/>
  <c r="M2" i="1"/>
  <c r="I7" i="1"/>
  <c r="I6" i="1"/>
  <c r="I5" i="1"/>
  <c r="I4" i="1"/>
  <c r="I3" i="1"/>
  <c r="I2" i="1"/>
  <c r="C35" i="1"/>
  <c r="C32" i="1"/>
  <c r="C29" i="1"/>
  <c r="C26" i="1"/>
  <c r="C23" i="1"/>
  <c r="C20" i="1"/>
  <c r="C17" i="1"/>
  <c r="C14" i="1"/>
  <c r="C11" i="1"/>
  <c r="C8" i="1"/>
  <c r="C5" i="1"/>
</calcChain>
</file>

<file path=xl/sharedStrings.xml><?xml version="1.0" encoding="utf-8"?>
<sst xmlns="http://schemas.openxmlformats.org/spreadsheetml/2006/main" count="37" uniqueCount="12">
  <si>
    <t>No. of Threads</t>
  </si>
  <si>
    <t>Ttotal (s)</t>
  </si>
  <si>
    <t>Tparallel (s)</t>
  </si>
  <si>
    <t>Tserial (s)</t>
  </si>
  <si>
    <t>Speedup</t>
  </si>
  <si>
    <t>Efficiency</t>
  </si>
  <si>
    <t>POSIX Thread</t>
  </si>
  <si>
    <t>OpenMP</t>
  </si>
  <si>
    <t>Library</t>
  </si>
  <si>
    <t>Matrix Size (n)</t>
  </si>
  <si>
    <t>No. of Generations</t>
  </si>
  <si>
    <t>---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</si>
</sst>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5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theme="0" tint="-4.9989318521683403E-2"/>
        <bgColor rgb="FF000000"/>
      </patternFill>
    </fill>
  </fills>
  <borders count="14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5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2">
    <xf numFmtId="0" fontId="0" fillId="0" borderId="0" xfId="0"/>
    <xf numFmtId="164" fontId="0" fillId="2" borderId="7" xfId="0" applyNumberFormat="1" applyFill="1" applyBorder="1" applyAlignment="1">
      <alignment horizontal="center"/>
    </xf>
    <xf numFmtId="164" fontId="0" fillId="4" borderId="0" xfId="0" applyNumberFormat="1" applyFill="1" applyBorder="1" applyAlignment="1">
      <alignment horizontal="center"/>
    </xf>
    <xf numFmtId="164" fontId="0" fillId="2" borderId="0" xfId="0" applyNumberFormat="1" applyFill="1" applyBorder="1" applyAlignment="1">
      <alignment horizontal="center"/>
    </xf>
    <xf numFmtId="164" fontId="0" fillId="4" borderId="2" xfId="0" applyNumberFormat="1" applyFill="1" applyBorder="1" applyAlignment="1">
      <alignment horizontal="center"/>
    </xf>
    <xf numFmtId="164" fontId="0" fillId="4" borderId="3" xfId="0" applyNumberFormat="1" applyFill="1" applyBorder="1" applyAlignment="1">
      <alignment horizontal="center"/>
    </xf>
    <xf numFmtId="164" fontId="0" fillId="4" borderId="5" xfId="0" applyNumberFormat="1" applyFill="1" applyBorder="1" applyAlignment="1">
      <alignment horizontal="center"/>
    </xf>
    <xf numFmtId="164" fontId="0" fillId="4" borderId="7" xfId="0" applyNumberFormat="1" applyFill="1" applyBorder="1" applyAlignment="1">
      <alignment horizontal="center"/>
    </xf>
    <xf numFmtId="164" fontId="0" fillId="4" borderId="8" xfId="0" applyNumberFormat="1" applyFill="1" applyBorder="1" applyAlignment="1">
      <alignment horizontal="center"/>
    </xf>
    <xf numFmtId="164" fontId="0" fillId="2" borderId="3" xfId="0" applyNumberFormat="1" applyFill="1" applyBorder="1" applyAlignment="1">
      <alignment horizontal="center"/>
    </xf>
    <xf numFmtId="164" fontId="0" fillId="2" borderId="5" xfId="0" applyNumberFormat="1" applyFill="1" applyBorder="1" applyAlignment="1">
      <alignment horizontal="center"/>
    </xf>
    <xf numFmtId="164" fontId="0" fillId="2" borderId="8" xfId="0" applyNumberFormat="1" applyFill="1" applyBorder="1" applyAlignment="1">
      <alignment horizontal="center"/>
    </xf>
    <xf numFmtId="1" fontId="0" fillId="4" borderId="0" xfId="0" applyNumberForma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4" borderId="2" xfId="0" applyNumberFormat="1" applyFill="1" applyBorder="1" applyAlignment="1">
      <alignment horizontal="center"/>
    </xf>
    <xf numFmtId="1" fontId="0" fillId="4" borderId="7" xfId="0" applyNumberFormat="1" applyFill="1" applyBorder="1" applyAlignment="1">
      <alignment horizontal="center"/>
    </xf>
    <xf numFmtId="1" fontId="0" fillId="2" borderId="1" xfId="0" applyNumberFormat="1" applyFill="1" applyBorder="1" applyAlignment="1">
      <alignment horizontal="center" vertical="center"/>
    </xf>
    <xf numFmtId="1" fontId="0" fillId="4" borderId="1" xfId="0" applyNumberFormat="1" applyFill="1" applyBorder="1" applyAlignment="1">
      <alignment horizontal="center" vertical="center"/>
    </xf>
    <xf numFmtId="1" fontId="0" fillId="4" borderId="4" xfId="0" applyNumberFormat="1" applyFill="1" applyBorder="1" applyAlignment="1">
      <alignment horizontal="center" vertical="center"/>
    </xf>
    <xf numFmtId="49" fontId="0" fillId="4" borderId="0" xfId="0" applyNumberFormat="1" applyFill="1" applyBorder="1" applyAlignment="1">
      <alignment horizontal="center" vertical="center"/>
    </xf>
    <xf numFmtId="49" fontId="0" fillId="4" borderId="2" xfId="0" applyNumberFormat="1" applyFill="1" applyBorder="1" applyAlignment="1">
      <alignment horizontal="center" vertical="center"/>
    </xf>
    <xf numFmtId="49" fontId="0" fillId="2" borderId="0" xfId="0" applyNumberFormat="1" applyFill="1" applyBorder="1" applyAlignment="1">
      <alignment horizontal="center" vertical="center"/>
    </xf>
    <xf numFmtId="49" fontId="0" fillId="2" borderId="2" xfId="0" applyNumberFormat="1" applyFill="1" applyBorder="1" applyAlignment="1">
      <alignment horizontal="center" vertical="center"/>
    </xf>
    <xf numFmtId="49" fontId="0" fillId="2" borderId="7" xfId="0" applyNumberForma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1" fontId="0" fillId="4" borderId="2" xfId="0" applyNumberFormat="1" applyFill="1" applyBorder="1" applyAlignment="1">
      <alignment horizontal="center" vertical="center"/>
    </xf>
    <xf numFmtId="1" fontId="0" fillId="4" borderId="0" xfId="0" applyNumberFormat="1" applyFill="1" applyBorder="1" applyAlignment="1">
      <alignment horizontal="center" vertical="center"/>
    </xf>
    <xf numFmtId="1" fontId="0" fillId="2" borderId="2" xfId="0" applyNumberFormat="1" applyFill="1" applyBorder="1" applyAlignment="1">
      <alignment horizontal="center" vertical="center"/>
    </xf>
    <xf numFmtId="1" fontId="0" fillId="2" borderId="0" xfId="0" applyNumberForma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164" fontId="0" fillId="4" borderId="2" xfId="0" applyNumberFormat="1" applyFill="1" applyBorder="1" applyAlignment="1">
      <alignment horizontal="center" vertical="center"/>
    </xf>
    <xf numFmtId="164" fontId="0" fillId="2" borderId="2" xfId="0" applyNumberFormat="1" applyFill="1" applyBorder="1" applyAlignment="1">
      <alignment horizontal="center" vertical="center"/>
    </xf>
    <xf numFmtId="164" fontId="0" fillId="4" borderId="0" xfId="0" applyNumberFormat="1" applyFill="1" applyBorder="1" applyAlignment="1">
      <alignment horizontal="center" vertical="center"/>
    </xf>
    <xf numFmtId="1" fontId="0" fillId="2" borderId="7" xfId="0" applyNumberFormat="1" applyFill="1" applyBorder="1" applyAlignment="1">
      <alignment horizontal="center" vertical="center"/>
    </xf>
    <xf numFmtId="164" fontId="0" fillId="2" borderId="0" xfId="0" applyNumberFormat="1" applyFill="1" applyBorder="1" applyAlignment="1">
      <alignment horizontal="center" vertical="center"/>
    </xf>
    <xf numFmtId="164" fontId="0" fillId="2" borderId="7" xfId="0" applyNumberFormat="1" applyFill="1" applyBorder="1" applyAlignment="1">
      <alignment horizontal="center" vertical="center"/>
    </xf>
    <xf numFmtId="164" fontId="0" fillId="4" borderId="3" xfId="0" applyNumberFormat="1" applyFill="1" applyBorder="1" applyAlignment="1">
      <alignment horizontal="center" vertical="center"/>
    </xf>
    <xf numFmtId="164" fontId="0" fillId="4" borderId="5" xfId="0" applyNumberFormat="1" applyFill="1" applyBorder="1" applyAlignment="1">
      <alignment horizontal="center" vertical="center"/>
    </xf>
    <xf numFmtId="164" fontId="0" fillId="4" borderId="8" xfId="0" applyNumberFormat="1" applyFill="1" applyBorder="1" applyAlignment="1">
      <alignment horizontal="center" vertical="center"/>
    </xf>
    <xf numFmtId="164" fontId="0" fillId="2" borderId="5" xfId="0" applyNumberFormat="1" applyFill="1" applyBorder="1" applyAlignment="1">
      <alignment horizontal="center" vertical="center"/>
    </xf>
    <xf numFmtId="164" fontId="0" fillId="2" borderId="8" xfId="0" applyNumberFormat="1" applyFill="1" applyBorder="1" applyAlignment="1">
      <alignment horizontal="center" vertical="center"/>
    </xf>
    <xf numFmtId="164" fontId="0" fillId="2" borderId="3" xfId="0" applyNumberFormat="1" applyFill="1" applyBorder="1" applyAlignment="1">
      <alignment horizontal="center" vertical="center"/>
    </xf>
    <xf numFmtId="1" fontId="4" fillId="6" borderId="0" xfId="0" applyNumberFormat="1" applyFont="1" applyFill="1" applyAlignment="1">
      <alignment horizontal="center"/>
    </xf>
    <xf numFmtId="1" fontId="4" fillId="6" borderId="4" xfId="0" applyNumberFormat="1" applyFont="1" applyFill="1" applyBorder="1" applyAlignment="1">
      <alignment horizontal="center"/>
    </xf>
    <xf numFmtId="1" fontId="4" fillId="7" borderId="0" xfId="0" applyNumberFormat="1" applyFont="1" applyFill="1" applyAlignment="1">
      <alignment horizontal="center"/>
    </xf>
    <xf numFmtId="1" fontId="4" fillId="7" borderId="6" xfId="0" applyNumberFormat="1" applyFont="1" applyFill="1" applyBorder="1" applyAlignment="1">
      <alignment horizontal="center"/>
    </xf>
    <xf numFmtId="49" fontId="0" fillId="2" borderId="9" xfId="0" applyNumberFormat="1" applyFill="1" applyBorder="1" applyAlignment="1">
      <alignment horizontal="center" vertical="center"/>
    </xf>
    <xf numFmtId="49" fontId="0" fillId="2" borderId="7" xfId="0" applyNumberFormat="1" applyFill="1" applyBorder="1" applyAlignment="1">
      <alignment horizontal="center" vertical="center"/>
    </xf>
    <xf numFmtId="1" fontId="0" fillId="4" borderId="11" xfId="0" applyNumberFormat="1" applyFill="1" applyBorder="1" applyAlignment="1">
      <alignment horizontal="center" vertical="center"/>
    </xf>
    <xf numFmtId="1" fontId="0" fillId="4" borderId="12" xfId="0" applyNumberFormat="1" applyFill="1" applyBorder="1" applyAlignment="1">
      <alignment horizontal="center" vertical="center"/>
    </xf>
    <xf numFmtId="1" fontId="0" fillId="4" borderId="13" xfId="0" applyNumberFormat="1" applyFill="1" applyBorder="1" applyAlignment="1">
      <alignment horizontal="center" vertical="center"/>
    </xf>
    <xf numFmtId="1" fontId="0" fillId="2" borderId="11" xfId="0" applyNumberFormat="1" applyFill="1" applyBorder="1" applyAlignment="1">
      <alignment horizontal="center" vertical="center"/>
    </xf>
    <xf numFmtId="1" fontId="0" fillId="2" borderId="12" xfId="0" applyNumberFormat="1" applyFill="1" applyBorder="1" applyAlignment="1">
      <alignment horizontal="center" vertical="center"/>
    </xf>
    <xf numFmtId="1" fontId="0" fillId="2" borderId="13" xfId="0" applyNumberFormat="1" applyFill="1" applyBorder="1" applyAlignment="1">
      <alignment horizontal="center" vertical="center"/>
    </xf>
    <xf numFmtId="49" fontId="0" fillId="4" borderId="9" xfId="0" applyNumberFormat="1" applyFill="1" applyBorder="1" applyAlignment="1">
      <alignment horizontal="center" vertical="center"/>
    </xf>
    <xf numFmtId="1" fontId="4" fillId="5" borderId="11" xfId="0" applyNumberFormat="1" applyFont="1" applyFill="1" applyBorder="1" applyAlignment="1">
      <alignment horizontal="center" vertical="center"/>
    </xf>
    <xf numFmtId="1" fontId="4" fillId="5" borderId="12" xfId="0" applyNumberFormat="1" applyFont="1" applyFill="1" applyBorder="1" applyAlignment="1">
      <alignment horizontal="center" vertical="center"/>
    </xf>
    <xf numFmtId="1" fontId="4" fillId="5" borderId="13" xfId="0" applyNumberFormat="1" applyFont="1" applyFill="1" applyBorder="1" applyAlignment="1">
      <alignment horizontal="center" vertical="center"/>
    </xf>
    <xf numFmtId="1" fontId="4" fillId="5" borderId="4" xfId="0" applyNumberFormat="1" applyFont="1" applyFill="1" applyBorder="1" applyAlignment="1">
      <alignment horizontal="center" vertical="center"/>
    </xf>
  </cellXfs>
  <cellStyles count="5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5"/>
    </mc:Choice>
    <mc:Fallback>
      <c:style val="3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Speedup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3"/>
          <c:order val="0"/>
          <c:tx>
            <c:v>POSIX</c:v>
          </c:tx>
          <c:trendline>
            <c:spPr>
              <a:ln w="19050" cmpd="sng">
                <a:solidFill>
                  <a:srgbClr val="008000"/>
                </a:solidFill>
              </a:ln>
            </c:spPr>
            <c:trendlineType val="log"/>
            <c:dispRSqr val="0"/>
            <c:dispEq val="1"/>
            <c:trendlineLbl>
              <c:layout>
                <c:manualLayout>
                  <c:x val="-0.0830472349704838"/>
                  <c:y val="0.0411623416638138"/>
                </c:manualLayout>
              </c:layout>
              <c:numFmt formatCode="General" sourceLinked="0"/>
            </c:trendlineLbl>
          </c:trendline>
          <c:xVal>
            <c:numRef>
              <c:f>Sheet1!$L$2:$L$6</c:f>
              <c:numCache>
                <c:formatCode>0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12.0</c:v>
                </c:pt>
                <c:pt idx="4">
                  <c:v>16.0</c:v>
                </c:pt>
              </c:numCache>
            </c:numRef>
          </c:xVal>
          <c:yVal>
            <c:numRef>
              <c:f>Sheet1!$M$2:$M$6</c:f>
              <c:numCache>
                <c:formatCode>0.000</c:formatCode>
                <c:ptCount val="5"/>
                <c:pt idx="0">
                  <c:v>1.014446693372134</c:v>
                </c:pt>
                <c:pt idx="1">
                  <c:v>1.016497610517116</c:v>
                </c:pt>
                <c:pt idx="2">
                  <c:v>1.014900549294634</c:v>
                </c:pt>
                <c:pt idx="3">
                  <c:v>1.014060030270189</c:v>
                </c:pt>
                <c:pt idx="4">
                  <c:v>1.012879086632803</c:v>
                </c:pt>
              </c:numCache>
            </c:numRef>
          </c:yVal>
          <c:smooth val="1"/>
        </c:ser>
        <c:ser>
          <c:idx val="0"/>
          <c:order val="1"/>
          <c:tx>
            <c:v>OpenMP</c:v>
          </c:tx>
          <c:trendline>
            <c:spPr>
              <a:ln w="19050" cmpd="sng">
                <a:solidFill>
                  <a:srgbClr val="FF0000"/>
                </a:solidFill>
              </a:ln>
            </c:spPr>
            <c:trendlineType val="log"/>
            <c:dispRSqr val="0"/>
            <c:dispEq val="1"/>
            <c:trendlineLbl>
              <c:layout>
                <c:manualLayout>
                  <c:x val="0.112498243629164"/>
                  <c:y val="-0.0954327969873331"/>
                </c:manualLayout>
              </c:layout>
              <c:numFmt formatCode="General" sourceLinked="0"/>
            </c:trendlineLbl>
          </c:trendline>
          <c:xVal>
            <c:numRef>
              <c:f>Sheet1!$L$7:$L$11</c:f>
              <c:numCache>
                <c:formatCode>0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12.0</c:v>
                </c:pt>
                <c:pt idx="4">
                  <c:v>16.0</c:v>
                </c:pt>
              </c:numCache>
            </c:numRef>
          </c:xVal>
          <c:yVal>
            <c:numRef>
              <c:f>Sheet1!$M$7:$M$11</c:f>
              <c:numCache>
                <c:formatCode>0.000</c:formatCode>
                <c:ptCount val="5"/>
                <c:pt idx="0">
                  <c:v>1.017709439352387</c:v>
                </c:pt>
                <c:pt idx="1">
                  <c:v>1.02018071433757</c:v>
                </c:pt>
                <c:pt idx="2">
                  <c:v>1.020748941178134</c:v>
                </c:pt>
                <c:pt idx="3">
                  <c:v>1.022420847258083</c:v>
                </c:pt>
                <c:pt idx="4">
                  <c:v>1.020196146712035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3468184"/>
        <c:axId val="2133473448"/>
      </c:scatterChart>
      <c:valAx>
        <c:axId val="2133468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No. of Threads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2133473448"/>
        <c:crosses val="autoZero"/>
        <c:crossBetween val="midCat"/>
      </c:valAx>
      <c:valAx>
        <c:axId val="21334734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Speedup</a:t>
                </a:r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21334681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5"/>
    </mc:Choice>
    <mc:Fallback>
      <c:style val="3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Efficiency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3"/>
          <c:order val="0"/>
          <c:tx>
            <c:v>POSIX</c:v>
          </c:tx>
          <c:xVal>
            <c:numRef>
              <c:f>Sheet1!$P$2:$P$6</c:f>
              <c:numCache>
                <c:formatCode>0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12.0</c:v>
                </c:pt>
                <c:pt idx="4">
                  <c:v>16.0</c:v>
                </c:pt>
              </c:numCache>
            </c:numRef>
          </c:xVal>
          <c:yVal>
            <c:numRef>
              <c:f>Sheet1!$Q$2:$Q$6</c:f>
              <c:numCache>
                <c:formatCode>0.000</c:formatCode>
                <c:ptCount val="5"/>
                <c:pt idx="0">
                  <c:v>0.507223346686067</c:v>
                </c:pt>
                <c:pt idx="1">
                  <c:v>0.254124402629279</c:v>
                </c:pt>
                <c:pt idx="2">
                  <c:v>0.126862568661829</c:v>
                </c:pt>
                <c:pt idx="3">
                  <c:v>0.0845050025225157</c:v>
                </c:pt>
                <c:pt idx="4">
                  <c:v>0.0633049429145502</c:v>
                </c:pt>
              </c:numCache>
            </c:numRef>
          </c:yVal>
          <c:smooth val="1"/>
        </c:ser>
        <c:ser>
          <c:idx val="0"/>
          <c:order val="1"/>
          <c:tx>
            <c:v>OpenMP</c:v>
          </c:tx>
          <c:trendline>
            <c:spPr>
              <a:ln>
                <a:solidFill>
                  <a:srgbClr val="FF6600"/>
                </a:solidFill>
              </a:ln>
            </c:spPr>
            <c:trendlineType val="power"/>
            <c:dispRSqr val="0"/>
            <c:dispEq val="1"/>
            <c:trendlineLbl>
              <c:layout>
                <c:manualLayout>
                  <c:x val="-0.189167434603699"/>
                  <c:y val="-0.431744744950359"/>
                </c:manualLayout>
              </c:layout>
              <c:numFmt formatCode="General" sourceLinked="0"/>
            </c:trendlineLbl>
          </c:trendline>
          <c:xVal>
            <c:numRef>
              <c:f>Sheet1!$P$7:$P$11</c:f>
              <c:numCache>
                <c:formatCode>0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12.0</c:v>
                </c:pt>
                <c:pt idx="4">
                  <c:v>16.0</c:v>
                </c:pt>
              </c:numCache>
            </c:numRef>
          </c:xVal>
          <c:yVal>
            <c:numRef>
              <c:f>Sheet1!$Q$7:$Q$11</c:f>
              <c:numCache>
                <c:formatCode>0.000</c:formatCode>
                <c:ptCount val="5"/>
                <c:pt idx="0">
                  <c:v>0.508854719676193</c:v>
                </c:pt>
                <c:pt idx="1">
                  <c:v>0.255045178584392</c:v>
                </c:pt>
                <c:pt idx="2">
                  <c:v>0.127593617647267</c:v>
                </c:pt>
                <c:pt idx="3">
                  <c:v>0.0852017372715069</c:v>
                </c:pt>
                <c:pt idx="4">
                  <c:v>0.0637622591695022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3545432"/>
        <c:axId val="2133550632"/>
      </c:scatterChart>
      <c:valAx>
        <c:axId val="2133545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No. of Threads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2133550632"/>
        <c:crosses val="autoZero"/>
        <c:crossBetween val="midCat"/>
      </c:valAx>
      <c:valAx>
        <c:axId val="21335506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Efficiency</a:t>
                </a:r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21335454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374650</xdr:colOff>
      <xdr:row>12</xdr:row>
      <xdr:rowOff>19050</xdr:rowOff>
    </xdr:from>
    <xdr:to>
      <xdr:col>15</xdr:col>
      <xdr:colOff>254000</xdr:colOff>
      <xdr:row>31</xdr:row>
      <xdr:rowOff>50800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361950</xdr:colOff>
      <xdr:row>12</xdr:row>
      <xdr:rowOff>6350</xdr:rowOff>
    </xdr:from>
    <xdr:to>
      <xdr:col>21</xdr:col>
      <xdr:colOff>622300</xdr:colOff>
      <xdr:row>31</xdr:row>
      <xdr:rowOff>38100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7"/>
  <sheetViews>
    <sheetView tabSelected="1" showRuler="0" workbookViewId="0"/>
  </sheetViews>
  <sheetFormatPr baseColWidth="10" defaultColWidth="11" defaultRowHeight="15" x14ac:dyDescent="0"/>
  <cols>
    <col min="1" max="1" width="13.5" bestFit="1" customWidth="1"/>
    <col min="2" max="2" width="13" customWidth="1"/>
    <col min="3" max="3" width="15" bestFit="1" customWidth="1"/>
    <col min="4" max="4" width="17" bestFit="1" customWidth="1"/>
    <col min="5" max="6" width="10.6640625" customWidth="1"/>
    <col min="7" max="7" width="9.1640625" customWidth="1"/>
    <col min="8" max="8" width="8.5" bestFit="1" customWidth="1"/>
    <col min="9" max="9" width="9.1640625" bestFit="1" customWidth="1"/>
    <col min="10" max="11" width="12.1640625" bestFit="1" customWidth="1"/>
    <col min="12" max="12" width="13.5" bestFit="1" customWidth="1"/>
    <col min="13" max="13" width="10" customWidth="1"/>
    <col min="14" max="14" width="13.5" bestFit="1" customWidth="1"/>
    <col min="15" max="15" width="12.1640625" bestFit="1" customWidth="1"/>
    <col min="16" max="16" width="13.5" bestFit="1" customWidth="1"/>
  </cols>
  <sheetData>
    <row r="1" spans="1:17">
      <c r="A1" s="24" t="s">
        <v>0</v>
      </c>
      <c r="B1" s="24" t="s">
        <v>8</v>
      </c>
      <c r="C1" s="25" t="s">
        <v>9</v>
      </c>
      <c r="D1" s="25" t="s">
        <v>10</v>
      </c>
      <c r="E1" s="25" t="s">
        <v>3</v>
      </c>
      <c r="F1" s="25" t="s">
        <v>2</v>
      </c>
      <c r="G1" s="25" t="s">
        <v>1</v>
      </c>
      <c r="H1" s="25" t="s">
        <v>4</v>
      </c>
      <c r="I1" s="25" t="s">
        <v>5</v>
      </c>
      <c r="K1" s="25" t="s">
        <v>8</v>
      </c>
      <c r="L1" s="24" t="s">
        <v>0</v>
      </c>
      <c r="M1" s="24" t="s">
        <v>4</v>
      </c>
      <c r="O1" s="24" t="s">
        <v>8</v>
      </c>
      <c r="P1" s="24" t="s">
        <v>0</v>
      </c>
      <c r="Q1" s="24" t="s">
        <v>5</v>
      </c>
    </row>
    <row r="2" spans="1:17">
      <c r="A2" s="51">
        <v>1</v>
      </c>
      <c r="B2" s="57" t="s">
        <v>6</v>
      </c>
      <c r="C2" s="17">
        <v>10000</v>
      </c>
      <c r="D2" s="26">
        <v>100</v>
      </c>
      <c r="E2" s="33">
        <v>748.43</v>
      </c>
      <c r="F2" s="20" t="s">
        <v>11</v>
      </c>
      <c r="G2" s="4">
        <f t="shared" ref="G2:G7" si="0">(E2)</f>
        <v>748.43</v>
      </c>
      <c r="H2" s="4">
        <f>(G2/E2)</f>
        <v>1</v>
      </c>
      <c r="I2" s="39">
        <f>(H2/A2)</f>
        <v>1</v>
      </c>
      <c r="K2" s="51" t="s">
        <v>6</v>
      </c>
      <c r="L2" s="14">
        <v>2</v>
      </c>
      <c r="M2" s="5">
        <f>AVERAGE(H8,H9,H10)</f>
        <v>1.0144466933721341</v>
      </c>
      <c r="O2" s="51" t="s">
        <v>6</v>
      </c>
      <c r="P2" s="14">
        <v>2</v>
      </c>
      <c r="Q2" s="5">
        <f>AVERAGE(I8,I9,I10)</f>
        <v>0.50722334668606706</v>
      </c>
    </row>
    <row r="3" spans="1:17">
      <c r="A3" s="52"/>
      <c r="B3" s="57"/>
      <c r="C3" s="32">
        <v>5000</v>
      </c>
      <c r="D3" s="27">
        <v>30</v>
      </c>
      <c r="E3" s="35">
        <v>57.58</v>
      </c>
      <c r="F3" s="19" t="s">
        <v>11</v>
      </c>
      <c r="G3" s="2">
        <f t="shared" si="0"/>
        <v>57.58</v>
      </c>
      <c r="H3" s="2">
        <f t="shared" ref="H2:H7" si="1">(G3/E3)</f>
        <v>1</v>
      </c>
      <c r="I3" s="40">
        <f>(H3/A2)</f>
        <v>1</v>
      </c>
      <c r="K3" s="52"/>
      <c r="L3" s="13">
        <v>4</v>
      </c>
      <c r="M3" s="10">
        <f>AVERAGE(H14,H15,H16)</f>
        <v>1.0164976105171155</v>
      </c>
      <c r="O3" s="52"/>
      <c r="P3" s="13">
        <v>4</v>
      </c>
      <c r="Q3" s="10">
        <f>AVERAGE(I14,I15,I16)</f>
        <v>0.25412440262927888</v>
      </c>
    </row>
    <row r="4" spans="1:17">
      <c r="A4" s="52"/>
      <c r="B4" s="57"/>
      <c r="C4" s="32">
        <v>2000</v>
      </c>
      <c r="D4" s="27">
        <v>10</v>
      </c>
      <c r="E4" s="35">
        <v>3.2</v>
      </c>
      <c r="F4" s="19" t="s">
        <v>11</v>
      </c>
      <c r="G4" s="7">
        <f t="shared" si="0"/>
        <v>3.2</v>
      </c>
      <c r="H4" s="7">
        <f t="shared" si="1"/>
        <v>1</v>
      </c>
      <c r="I4" s="41">
        <f>(H4/A2)</f>
        <v>1</v>
      </c>
      <c r="K4" s="52"/>
      <c r="L4" s="12">
        <v>8</v>
      </c>
      <c r="M4" s="6">
        <f>AVERAGE(H20,H21,H22)</f>
        <v>1.0149005492946344</v>
      </c>
      <c r="O4" s="52"/>
      <c r="P4" s="12">
        <v>8</v>
      </c>
      <c r="Q4" s="6">
        <f>AVERAGE(I20,I21,I22)</f>
        <v>0.12686256866182929</v>
      </c>
    </row>
    <row r="5" spans="1:17">
      <c r="A5" s="52"/>
      <c r="B5" s="49" t="s">
        <v>7</v>
      </c>
      <c r="C5" s="16">
        <f>C2</f>
        <v>10000</v>
      </c>
      <c r="D5" s="28">
        <v>100</v>
      </c>
      <c r="E5" s="34">
        <v>767.23</v>
      </c>
      <c r="F5" s="22" t="s">
        <v>11</v>
      </c>
      <c r="G5" s="3">
        <f t="shared" si="0"/>
        <v>767.23</v>
      </c>
      <c r="H5" s="3">
        <f t="shared" si="1"/>
        <v>1</v>
      </c>
      <c r="I5" s="42">
        <f>(H5/A2)</f>
        <v>1</v>
      </c>
      <c r="K5" s="52"/>
      <c r="L5" s="13">
        <v>12</v>
      </c>
      <c r="M5" s="10">
        <f>AVERAGE(H26,H27,H28)</f>
        <v>1.014060030270189</v>
      </c>
      <c r="O5" s="52"/>
      <c r="P5" s="13">
        <v>12</v>
      </c>
      <c r="Q5" s="10">
        <f>AVERAGE(I26,I27,I28)</f>
        <v>8.4505002522515762E-2</v>
      </c>
    </row>
    <row r="6" spans="1:17">
      <c r="A6" s="52"/>
      <c r="B6" s="49"/>
      <c r="C6" s="30">
        <v>5000</v>
      </c>
      <c r="D6" s="29">
        <v>30</v>
      </c>
      <c r="E6" s="37">
        <v>57.45</v>
      </c>
      <c r="F6" s="21" t="s">
        <v>11</v>
      </c>
      <c r="G6" s="3">
        <f t="shared" si="0"/>
        <v>57.45</v>
      </c>
      <c r="H6" s="3">
        <f t="shared" si="1"/>
        <v>1</v>
      </c>
      <c r="I6" s="42">
        <f>(H6/A2)</f>
        <v>1</v>
      </c>
      <c r="K6" s="53"/>
      <c r="L6" s="15">
        <v>16</v>
      </c>
      <c r="M6" s="8">
        <f>AVERAGE(H32,H33,H34)</f>
        <v>1.012879086632803</v>
      </c>
      <c r="O6" s="53"/>
      <c r="P6" s="15">
        <v>16</v>
      </c>
      <c r="Q6" s="8">
        <f>AVERAGE(I32,I33,I34)</f>
        <v>6.3304942914550189E-2</v>
      </c>
    </row>
    <row r="7" spans="1:17">
      <c r="A7" s="53"/>
      <c r="B7" s="49"/>
      <c r="C7" s="31">
        <v>2000</v>
      </c>
      <c r="D7" s="36">
        <v>10</v>
      </c>
      <c r="E7" s="38">
        <v>3.2</v>
      </c>
      <c r="F7" s="23" t="s">
        <v>11</v>
      </c>
      <c r="G7" s="3">
        <f t="shared" si="0"/>
        <v>3.2</v>
      </c>
      <c r="H7" s="1">
        <f t="shared" si="1"/>
        <v>1</v>
      </c>
      <c r="I7" s="43">
        <f>(H7/A2)</f>
        <v>1</v>
      </c>
      <c r="K7" s="59" t="s">
        <v>7</v>
      </c>
      <c r="L7" s="47">
        <v>2</v>
      </c>
      <c r="M7" s="9">
        <f>AVERAGE(H11,H12,H13)</f>
        <v>1.0177094393523867</v>
      </c>
      <c r="O7" s="58" t="s">
        <v>7</v>
      </c>
      <c r="P7" s="47">
        <v>2</v>
      </c>
      <c r="Q7" s="9">
        <f>AVERAGE(I11,I12,I13)</f>
        <v>0.50885471967619333</v>
      </c>
    </row>
    <row r="8" spans="1:17">
      <c r="A8" s="54">
        <v>2</v>
      </c>
      <c r="B8" s="57" t="s">
        <v>6</v>
      </c>
      <c r="C8" s="18">
        <f>C2</f>
        <v>10000</v>
      </c>
      <c r="D8" s="26">
        <v>100</v>
      </c>
      <c r="E8" s="35">
        <v>2.77</v>
      </c>
      <c r="F8" s="35">
        <v>742.58</v>
      </c>
      <c r="G8" s="4">
        <f t="shared" ref="G8:G37" si="2">(E8+F8)</f>
        <v>745.35</v>
      </c>
      <c r="H8" s="2">
        <f>(G2/F8)</f>
        <v>1.007877939077271</v>
      </c>
      <c r="I8" s="40">
        <f>(H8/A8)</f>
        <v>0.50393896953863548</v>
      </c>
      <c r="K8" s="59"/>
      <c r="L8" s="45">
        <v>4</v>
      </c>
      <c r="M8" s="6">
        <f>AVERAGE(H17,H18,H19)</f>
        <v>1.0201807143375698</v>
      </c>
      <c r="O8" s="59"/>
      <c r="P8" s="45">
        <v>4</v>
      </c>
      <c r="Q8" s="6">
        <f>AVERAGE(I17,I18,I19)</f>
        <v>0.25504517858439246</v>
      </c>
    </row>
    <row r="9" spans="1:17">
      <c r="A9" s="55"/>
      <c r="B9" s="57"/>
      <c r="C9" s="32">
        <v>5000</v>
      </c>
      <c r="D9" s="27">
        <v>30</v>
      </c>
      <c r="E9" s="35">
        <v>0.71</v>
      </c>
      <c r="F9" s="35">
        <v>57.02</v>
      </c>
      <c r="G9" s="2">
        <f t="shared" si="2"/>
        <v>57.730000000000004</v>
      </c>
      <c r="H9" s="2">
        <f>(G3/F9)</f>
        <v>1.0098211153981058</v>
      </c>
      <c r="I9" s="40">
        <f>(H9/A8)</f>
        <v>0.50491055769905291</v>
      </c>
      <c r="K9" s="59"/>
      <c r="L9" s="47">
        <v>8</v>
      </c>
      <c r="M9" s="10">
        <f>AVERAGE(H23,H24,H25)</f>
        <v>1.0207489411781343</v>
      </c>
      <c r="O9" s="59"/>
      <c r="P9" s="47">
        <v>8</v>
      </c>
      <c r="Q9" s="10">
        <f>AVERAGE(I23,I24,I25)</f>
        <v>0.12759361764726679</v>
      </c>
    </row>
    <row r="10" spans="1:17">
      <c r="A10" s="55"/>
      <c r="B10" s="57"/>
      <c r="C10" s="32">
        <v>2000</v>
      </c>
      <c r="D10" s="27">
        <v>10</v>
      </c>
      <c r="E10" s="35">
        <v>0.11</v>
      </c>
      <c r="F10" s="35">
        <v>3.12</v>
      </c>
      <c r="G10" s="7">
        <f t="shared" si="2"/>
        <v>3.23</v>
      </c>
      <c r="H10" s="7">
        <f>(G4/F10)</f>
        <v>1.0256410256410258</v>
      </c>
      <c r="I10" s="40">
        <f>(H10/A8)</f>
        <v>0.51282051282051289</v>
      </c>
      <c r="K10" s="61"/>
      <c r="L10" s="46">
        <v>12</v>
      </c>
      <c r="M10" s="6">
        <f>AVERAGE(H29,H30,H31)</f>
        <v>1.0224208472580827</v>
      </c>
      <c r="O10" s="59"/>
      <c r="P10" s="46">
        <v>12</v>
      </c>
      <c r="Q10" s="6">
        <f>AVERAGE(I29,I30,I31)</f>
        <v>8.5201737271506886E-2</v>
      </c>
    </row>
    <row r="11" spans="1:17">
      <c r="A11" s="55"/>
      <c r="B11" s="49" t="s">
        <v>7</v>
      </c>
      <c r="C11" s="16">
        <f>C2</f>
        <v>10000</v>
      </c>
      <c r="D11" s="28">
        <v>100</v>
      </c>
      <c r="E11" s="34">
        <v>2.66</v>
      </c>
      <c r="F11" s="34">
        <v>749.93</v>
      </c>
      <c r="G11" s="3">
        <f t="shared" si="2"/>
        <v>752.58999999999992</v>
      </c>
      <c r="H11" s="3">
        <f>(G5/F11)</f>
        <v>1.0230688197565108</v>
      </c>
      <c r="I11" s="44">
        <f>(H11/A8)</f>
        <v>0.51153440987825538</v>
      </c>
      <c r="K11" s="60"/>
      <c r="L11" s="48">
        <v>16</v>
      </c>
      <c r="M11" s="11">
        <f>AVERAGE(H35,H36,H37)</f>
        <v>1.0201961467120351</v>
      </c>
      <c r="O11" s="60"/>
      <c r="P11" s="48">
        <v>16</v>
      </c>
      <c r="Q11" s="11">
        <f>AVERAGE(I35,I36,I37)</f>
        <v>6.3762259169502192E-2</v>
      </c>
    </row>
    <row r="12" spans="1:17">
      <c r="A12" s="55"/>
      <c r="B12" s="49"/>
      <c r="C12" s="30">
        <v>5000</v>
      </c>
      <c r="D12" s="29">
        <v>30</v>
      </c>
      <c r="E12" s="37">
        <v>0.69</v>
      </c>
      <c r="F12" s="37">
        <v>57.77</v>
      </c>
      <c r="G12" s="3">
        <f t="shared" si="2"/>
        <v>58.46</v>
      </c>
      <c r="H12" s="3">
        <f>(G6/F12)</f>
        <v>0.99446079279903066</v>
      </c>
      <c r="I12" s="42">
        <f>(H12/A8)</f>
        <v>0.49723039639951533</v>
      </c>
    </row>
    <row r="13" spans="1:17">
      <c r="A13" s="56"/>
      <c r="B13" s="49"/>
      <c r="C13" s="31">
        <v>2000</v>
      </c>
      <c r="D13" s="36">
        <v>10</v>
      </c>
      <c r="E13" s="38">
        <v>0.11</v>
      </c>
      <c r="F13" s="38">
        <v>3.09</v>
      </c>
      <c r="G13" s="3">
        <f t="shared" si="2"/>
        <v>3.1999999999999997</v>
      </c>
      <c r="H13" s="1">
        <f>(G7/F13)</f>
        <v>1.0355987055016183</v>
      </c>
      <c r="I13" s="43">
        <f>(H13/A8)</f>
        <v>0.51779935275080913</v>
      </c>
    </row>
    <row r="14" spans="1:17">
      <c r="A14" s="51">
        <v>4</v>
      </c>
      <c r="B14" s="57" t="s">
        <v>6</v>
      </c>
      <c r="C14" s="18">
        <f>C2</f>
        <v>10000</v>
      </c>
      <c r="D14" s="26">
        <v>100</v>
      </c>
      <c r="E14" s="35">
        <v>2.77</v>
      </c>
      <c r="F14" s="35">
        <v>743.97</v>
      </c>
      <c r="G14" s="4">
        <f t="shared" si="2"/>
        <v>746.74</v>
      </c>
      <c r="H14" s="2">
        <f>(G2/F14)</f>
        <v>1.0059948653843569</v>
      </c>
      <c r="I14" s="40">
        <f>(H14/A14)</f>
        <v>0.25149871634608922</v>
      </c>
    </row>
    <row r="15" spans="1:17">
      <c r="A15" s="52"/>
      <c r="B15" s="57"/>
      <c r="C15" s="32">
        <v>5000</v>
      </c>
      <c r="D15" s="27">
        <v>30</v>
      </c>
      <c r="E15" s="35">
        <v>0.71</v>
      </c>
      <c r="F15" s="35">
        <v>56.94</v>
      </c>
      <c r="G15" s="2">
        <f t="shared" si="2"/>
        <v>57.65</v>
      </c>
      <c r="H15" s="2">
        <f>(G3/F15)</f>
        <v>1.0112399016508606</v>
      </c>
      <c r="I15" s="40">
        <f>(H15/A14)</f>
        <v>0.25280997541271516</v>
      </c>
    </row>
    <row r="16" spans="1:17">
      <c r="A16" s="52"/>
      <c r="B16" s="57"/>
      <c r="C16" s="32">
        <v>2000</v>
      </c>
      <c r="D16" s="27">
        <v>10</v>
      </c>
      <c r="E16" s="35">
        <v>0.11</v>
      </c>
      <c r="F16" s="35">
        <v>3.1</v>
      </c>
      <c r="G16" s="7">
        <f t="shared" si="2"/>
        <v>3.21</v>
      </c>
      <c r="H16" s="7">
        <f>(G4/F16)</f>
        <v>1.032258064516129</v>
      </c>
      <c r="I16" s="40">
        <f>(H16/A14)</f>
        <v>0.25806451612903225</v>
      </c>
    </row>
    <row r="17" spans="1:9">
      <c r="A17" s="52"/>
      <c r="B17" s="49" t="s">
        <v>7</v>
      </c>
      <c r="C17" s="16">
        <f>C2</f>
        <v>10000</v>
      </c>
      <c r="D17" s="28">
        <v>100</v>
      </c>
      <c r="E17" s="34">
        <v>2.64</v>
      </c>
      <c r="F17" s="34">
        <v>748.67</v>
      </c>
      <c r="G17" s="3">
        <f t="shared" si="2"/>
        <v>751.31</v>
      </c>
      <c r="H17" s="3">
        <f>(G5/F17)</f>
        <v>1.0247906287149211</v>
      </c>
      <c r="I17" s="44">
        <f>(H17/A14)</f>
        <v>0.25619765717873028</v>
      </c>
    </row>
    <row r="18" spans="1:9">
      <c r="A18" s="52"/>
      <c r="B18" s="49"/>
      <c r="C18" s="30">
        <v>5000</v>
      </c>
      <c r="D18" s="29">
        <v>30</v>
      </c>
      <c r="E18" s="37">
        <v>0.68</v>
      </c>
      <c r="F18" s="37">
        <v>57.25</v>
      </c>
      <c r="G18" s="3">
        <f t="shared" si="2"/>
        <v>57.93</v>
      </c>
      <c r="H18" s="3">
        <f>(G6/F18)</f>
        <v>1.0034934497816594</v>
      </c>
      <c r="I18" s="42">
        <f>(H18/A14)</f>
        <v>0.25087336244541486</v>
      </c>
    </row>
    <row r="19" spans="1:9">
      <c r="A19" s="53"/>
      <c r="B19" s="49"/>
      <c r="C19" s="31">
        <v>2000</v>
      </c>
      <c r="D19" s="36">
        <v>10</v>
      </c>
      <c r="E19" s="38">
        <v>0.12</v>
      </c>
      <c r="F19" s="38">
        <v>3.1</v>
      </c>
      <c r="G19" s="3">
        <f t="shared" si="2"/>
        <v>3.22</v>
      </c>
      <c r="H19" s="1">
        <f>(G7/F19)</f>
        <v>1.032258064516129</v>
      </c>
      <c r="I19" s="43">
        <f>(H19/A14)</f>
        <v>0.25806451612903225</v>
      </c>
    </row>
    <row r="20" spans="1:9">
      <c r="A20" s="54">
        <v>8</v>
      </c>
      <c r="B20" s="57" t="s">
        <v>6</v>
      </c>
      <c r="C20" s="18">
        <f>C2</f>
        <v>10000</v>
      </c>
      <c r="D20" s="26">
        <v>100</v>
      </c>
      <c r="E20" s="35">
        <v>2.91</v>
      </c>
      <c r="F20" s="35">
        <v>745.72</v>
      </c>
      <c r="G20" s="4">
        <f t="shared" si="2"/>
        <v>748.63</v>
      </c>
      <c r="H20" s="2">
        <f>(G2/F20)</f>
        <v>1.0036340717695649</v>
      </c>
      <c r="I20" s="40">
        <f>(H20/A20)</f>
        <v>0.12545425897119561</v>
      </c>
    </row>
    <row r="21" spans="1:9">
      <c r="A21" s="55"/>
      <c r="B21" s="57"/>
      <c r="C21" s="32">
        <v>5000</v>
      </c>
      <c r="D21" s="27">
        <v>30</v>
      </c>
      <c r="E21" s="35">
        <v>0.71</v>
      </c>
      <c r="F21" s="35">
        <v>56.89</v>
      </c>
      <c r="G21" s="2">
        <f t="shared" si="2"/>
        <v>57.6</v>
      </c>
      <c r="H21" s="2">
        <f>(G3/F21)</f>
        <v>1.0121286693619265</v>
      </c>
      <c r="I21" s="40">
        <f>(H21/A20)</f>
        <v>0.12651608367024081</v>
      </c>
    </row>
    <row r="22" spans="1:9">
      <c r="A22" s="55"/>
      <c r="B22" s="57"/>
      <c r="C22" s="32">
        <v>2000</v>
      </c>
      <c r="D22" s="27">
        <v>10</v>
      </c>
      <c r="E22" s="35">
        <v>0.11</v>
      </c>
      <c r="F22" s="35">
        <v>3.11</v>
      </c>
      <c r="G22" s="7">
        <f t="shared" si="2"/>
        <v>3.2199999999999998</v>
      </c>
      <c r="H22" s="7">
        <f>(G4/F22)</f>
        <v>1.0289389067524117</v>
      </c>
      <c r="I22" s="40">
        <f>(H22/A20)</f>
        <v>0.12861736334405147</v>
      </c>
    </row>
    <row r="23" spans="1:9">
      <c r="A23" s="55"/>
      <c r="B23" s="49" t="s">
        <v>7</v>
      </c>
      <c r="C23" s="16">
        <f>C2</f>
        <v>10000</v>
      </c>
      <c r="D23" s="28">
        <v>100</v>
      </c>
      <c r="E23" s="34">
        <v>2.76</v>
      </c>
      <c r="F23" s="34">
        <v>748.97</v>
      </c>
      <c r="G23" s="3">
        <f t="shared" si="2"/>
        <v>751.73</v>
      </c>
      <c r="H23" s="3">
        <f>(G5/F23)</f>
        <v>1.0243801487375996</v>
      </c>
      <c r="I23" s="44">
        <f>(H23/A20)</f>
        <v>0.12804751859219995</v>
      </c>
    </row>
    <row r="24" spans="1:9">
      <c r="A24" s="55"/>
      <c r="B24" s="49"/>
      <c r="C24" s="30">
        <v>5000</v>
      </c>
      <c r="D24" s="29">
        <v>30</v>
      </c>
      <c r="E24" s="37">
        <v>0.67</v>
      </c>
      <c r="F24" s="37">
        <v>57.32</v>
      </c>
      <c r="G24" s="3">
        <f t="shared" si="2"/>
        <v>57.99</v>
      </c>
      <c r="H24" s="3">
        <f>(G6/F24)</f>
        <v>1.002267969295185</v>
      </c>
      <c r="I24" s="42">
        <f>(H24/A20)</f>
        <v>0.12528349616189813</v>
      </c>
    </row>
    <row r="25" spans="1:9">
      <c r="A25" s="56"/>
      <c r="B25" s="49"/>
      <c r="C25" s="31">
        <v>2000</v>
      </c>
      <c r="D25" s="36">
        <v>10</v>
      </c>
      <c r="E25" s="38">
        <v>0.13</v>
      </c>
      <c r="F25" s="38">
        <v>3.09</v>
      </c>
      <c r="G25" s="3">
        <f t="shared" si="2"/>
        <v>3.2199999999999998</v>
      </c>
      <c r="H25" s="1">
        <f>(G7/F25)</f>
        <v>1.0355987055016183</v>
      </c>
      <c r="I25" s="43">
        <f>(H25/A20)</f>
        <v>0.12944983818770228</v>
      </c>
    </row>
    <row r="26" spans="1:9">
      <c r="A26" s="51">
        <v>12</v>
      </c>
      <c r="B26" s="57" t="s">
        <v>6</v>
      </c>
      <c r="C26" s="18">
        <f>C2</f>
        <v>10000</v>
      </c>
      <c r="D26" s="26">
        <v>100</v>
      </c>
      <c r="E26" s="35">
        <v>2.78</v>
      </c>
      <c r="F26" s="35">
        <v>745.54</v>
      </c>
      <c r="G26" s="4">
        <f t="shared" si="2"/>
        <v>748.31999999999994</v>
      </c>
      <c r="H26" s="2">
        <f>(G2/F26)</f>
        <v>1.0038763849022185</v>
      </c>
      <c r="I26" s="40">
        <f>(H26/A26)</f>
        <v>8.3656365408518216E-2</v>
      </c>
    </row>
    <row r="27" spans="1:9">
      <c r="A27" s="52"/>
      <c r="B27" s="57"/>
      <c r="C27" s="32">
        <v>5000</v>
      </c>
      <c r="D27" s="27">
        <v>30</v>
      </c>
      <c r="E27" s="35">
        <v>0.71</v>
      </c>
      <c r="F27" s="35">
        <v>56.86</v>
      </c>
      <c r="G27" s="2">
        <f t="shared" si="2"/>
        <v>57.57</v>
      </c>
      <c r="H27" s="2">
        <f>(G3/F27)</f>
        <v>1.0126626802673233</v>
      </c>
      <c r="I27" s="40">
        <f>(H27/A26)</f>
        <v>8.4388556688943614E-2</v>
      </c>
    </row>
    <row r="28" spans="1:9">
      <c r="A28" s="52"/>
      <c r="B28" s="57"/>
      <c r="C28" s="32">
        <v>2000</v>
      </c>
      <c r="D28" s="27">
        <v>10</v>
      </c>
      <c r="E28" s="35">
        <v>0.12</v>
      </c>
      <c r="F28" s="35">
        <v>3.12</v>
      </c>
      <c r="G28" s="7">
        <f t="shared" si="2"/>
        <v>3.24</v>
      </c>
      <c r="H28" s="7">
        <f>(G4/F28)</f>
        <v>1.0256410256410258</v>
      </c>
      <c r="I28" s="40">
        <f>(H28/A26)</f>
        <v>8.5470085470085486E-2</v>
      </c>
    </row>
    <row r="29" spans="1:9">
      <c r="A29" s="52"/>
      <c r="B29" s="49" t="s">
        <v>7</v>
      </c>
      <c r="C29" s="16">
        <f>C2</f>
        <v>10000</v>
      </c>
      <c r="D29" s="28">
        <v>100</v>
      </c>
      <c r="E29" s="34">
        <v>2.62</v>
      </c>
      <c r="F29" s="34">
        <v>748.9</v>
      </c>
      <c r="G29" s="3">
        <f t="shared" si="2"/>
        <v>751.52</v>
      </c>
      <c r="H29" s="3">
        <f>(G5/F29)</f>
        <v>1.0244758979837094</v>
      </c>
      <c r="I29" s="44">
        <f>(H29/A26)</f>
        <v>8.5372991498642456E-2</v>
      </c>
    </row>
    <row r="30" spans="1:9">
      <c r="A30" s="52"/>
      <c r="B30" s="49"/>
      <c r="C30" s="30">
        <v>5000</v>
      </c>
      <c r="D30" s="29">
        <v>30</v>
      </c>
      <c r="E30" s="37">
        <v>0.68</v>
      </c>
      <c r="F30" s="37">
        <v>57.04</v>
      </c>
      <c r="G30" s="3">
        <f t="shared" si="2"/>
        <v>57.72</v>
      </c>
      <c r="H30" s="3">
        <f>(G6/F30)</f>
        <v>1.0071879382889202</v>
      </c>
      <c r="I30" s="42">
        <f>(H30/A26)</f>
        <v>8.3932328190743352E-2</v>
      </c>
    </row>
    <row r="31" spans="1:9">
      <c r="A31" s="53"/>
      <c r="B31" s="49"/>
      <c r="C31" s="31">
        <v>2000</v>
      </c>
      <c r="D31" s="36">
        <v>10</v>
      </c>
      <c r="E31" s="38">
        <v>0.12</v>
      </c>
      <c r="F31" s="38">
        <v>3.09</v>
      </c>
      <c r="G31" s="3">
        <f t="shared" si="2"/>
        <v>3.21</v>
      </c>
      <c r="H31" s="1">
        <f>(G7/F31)</f>
        <v>1.0355987055016183</v>
      </c>
      <c r="I31" s="43">
        <f>(H31/A26)</f>
        <v>8.629989212513485E-2</v>
      </c>
    </row>
    <row r="32" spans="1:9">
      <c r="A32" s="54">
        <v>16</v>
      </c>
      <c r="B32" s="57" t="s">
        <v>6</v>
      </c>
      <c r="C32" s="18">
        <f>C2</f>
        <v>10000</v>
      </c>
      <c r="D32" s="26">
        <v>100</v>
      </c>
      <c r="E32" s="35">
        <v>2.75</v>
      </c>
      <c r="F32" s="35">
        <v>745.87</v>
      </c>
      <c r="G32" s="4">
        <f t="shared" si="2"/>
        <v>748.62</v>
      </c>
      <c r="H32" s="2">
        <f>(G2/F32)</f>
        <v>1.0034322334991352</v>
      </c>
      <c r="I32" s="40">
        <f>(H32/A32)</f>
        <v>6.2714514593695952E-2</v>
      </c>
    </row>
    <row r="33" spans="1:9">
      <c r="A33" s="55"/>
      <c r="B33" s="57"/>
      <c r="C33" s="32">
        <v>5000</v>
      </c>
      <c r="D33" s="27">
        <v>30</v>
      </c>
      <c r="E33" s="35">
        <v>0.7</v>
      </c>
      <c r="F33" s="35">
        <v>56.85</v>
      </c>
      <c r="G33" s="2">
        <f t="shared" si="2"/>
        <v>57.550000000000004</v>
      </c>
      <c r="H33" s="2">
        <f>(G3/F33)</f>
        <v>1.0128408091468777</v>
      </c>
      <c r="I33" s="40">
        <f>(H33/A32)</f>
        <v>6.3302550571679855E-2</v>
      </c>
    </row>
    <row r="34" spans="1:9">
      <c r="A34" s="55"/>
      <c r="B34" s="57"/>
      <c r="C34" s="32">
        <v>2000</v>
      </c>
      <c r="D34" s="27">
        <v>10</v>
      </c>
      <c r="E34" s="35">
        <v>0.12</v>
      </c>
      <c r="F34" s="35">
        <v>3.13</v>
      </c>
      <c r="G34" s="7">
        <f t="shared" si="2"/>
        <v>3.25</v>
      </c>
      <c r="H34" s="7">
        <f>(G4/F34)</f>
        <v>1.0223642172523963</v>
      </c>
      <c r="I34" s="40">
        <f>(H34/A32)</f>
        <v>6.3897763578274772E-2</v>
      </c>
    </row>
    <row r="35" spans="1:9">
      <c r="A35" s="55"/>
      <c r="B35" s="49" t="s">
        <v>7</v>
      </c>
      <c r="C35" s="16">
        <f>C2</f>
        <v>10000</v>
      </c>
      <c r="D35" s="28">
        <v>100</v>
      </c>
      <c r="E35" s="34">
        <v>2.88</v>
      </c>
      <c r="F35" s="34">
        <v>751.73</v>
      </c>
      <c r="G35" s="3">
        <f t="shared" si="2"/>
        <v>754.61</v>
      </c>
      <c r="H35" s="3">
        <f>(G5/F35)</f>
        <v>1.020619105263858</v>
      </c>
      <c r="I35" s="44">
        <f>(H35/A32)</f>
        <v>6.3788694078991126E-2</v>
      </c>
    </row>
    <row r="36" spans="1:9">
      <c r="A36" s="55"/>
      <c r="B36" s="50"/>
      <c r="C36" s="30">
        <v>5000</v>
      </c>
      <c r="D36" s="29">
        <v>30</v>
      </c>
      <c r="E36" s="37">
        <v>0.69</v>
      </c>
      <c r="F36" s="37">
        <v>57.2</v>
      </c>
      <c r="G36" s="3">
        <f t="shared" si="2"/>
        <v>57.89</v>
      </c>
      <c r="H36" s="3">
        <f>(G6/F36)</f>
        <v>1.0043706293706294</v>
      </c>
      <c r="I36" s="42">
        <f>(H36/A32)</f>
        <v>6.2773164335664336E-2</v>
      </c>
    </row>
    <row r="37" spans="1:9">
      <c r="A37" s="56"/>
      <c r="B37" s="50"/>
      <c r="C37" s="31">
        <v>2000</v>
      </c>
      <c r="D37" s="36">
        <v>10</v>
      </c>
      <c r="E37" s="38">
        <v>0.11</v>
      </c>
      <c r="F37" s="38">
        <v>3.09</v>
      </c>
      <c r="G37" s="1">
        <f t="shared" si="2"/>
        <v>3.1999999999999997</v>
      </c>
      <c r="H37" s="1">
        <f>(G7/F37)</f>
        <v>1.0355987055016183</v>
      </c>
      <c r="I37" s="43">
        <f>(H37/A32)</f>
        <v>6.4724919093851141E-2</v>
      </c>
    </row>
  </sheetData>
  <mergeCells count="22">
    <mergeCell ref="O7:O11"/>
    <mergeCell ref="O2:O6"/>
    <mergeCell ref="B17:B19"/>
    <mergeCell ref="B20:B22"/>
    <mergeCell ref="B23:B25"/>
    <mergeCell ref="K2:K6"/>
    <mergeCell ref="K7:K11"/>
    <mergeCell ref="B35:B37"/>
    <mergeCell ref="A14:A19"/>
    <mergeCell ref="A2:A7"/>
    <mergeCell ref="A8:A13"/>
    <mergeCell ref="A26:A31"/>
    <mergeCell ref="A20:A25"/>
    <mergeCell ref="A32:A37"/>
    <mergeCell ref="B2:B4"/>
    <mergeCell ref="B5:B7"/>
    <mergeCell ref="B8:B10"/>
    <mergeCell ref="B11:B13"/>
    <mergeCell ref="B14:B16"/>
    <mergeCell ref="B26:B28"/>
    <mergeCell ref="B29:B31"/>
    <mergeCell ref="B32:B34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Amilton Junior</dc:creator>
  <cp:lastModifiedBy>Amilton Junior</cp:lastModifiedBy>
  <dcterms:created xsi:type="dcterms:W3CDTF">2014-09-25T04:03:26Z</dcterms:created>
  <dcterms:modified xsi:type="dcterms:W3CDTF">2014-10-21T19:27:14Z</dcterms:modified>
</cp:coreProperties>
</file>