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nosaurier/Downloads/Micro-C paper submission 2024-25/"/>
    </mc:Choice>
  </mc:AlternateContent>
  <xr:revisionPtr revIDLastSave="0" documentId="13_ncr:1_{C13E36B2-90AD-CD41-B5BB-2F4C4340914B}" xr6:coauthVersionLast="47" xr6:coauthVersionMax="47" xr10:uidLastSave="{00000000-0000-0000-0000-000000000000}"/>
  <bookViews>
    <workbookView xWindow="780" yWindow="900" windowWidth="27640" windowHeight="15860" activeTab="5" xr2:uid="{4EB150EE-EB04-9841-AB04-5747774F122B}"/>
  </bookViews>
  <sheets>
    <sheet name="Table S1 Micro-C libraries" sheetId="1" r:id="rId1"/>
    <sheet name="Table S2 Azucena TADs" sheetId="2" r:id="rId2"/>
    <sheet name="Table S3 Chromatin features" sheetId="3" r:id="rId3"/>
    <sheet name="Table S4 Large SVs" sheetId="4" r:id="rId4"/>
    <sheet name="Table S5 GN-SSIM scores" sheetId="5" r:id="rId5"/>
    <sheet name="Table S6 TAD conserv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34" i="4"/>
  <c r="J34" i="4"/>
  <c r="I33" i="4"/>
  <c r="J33" i="4"/>
  <c r="I32" i="4"/>
  <c r="J32" i="4"/>
  <c r="I31" i="4"/>
  <c r="J31" i="4"/>
  <c r="I30" i="4"/>
  <c r="J30" i="4"/>
  <c r="I27" i="4"/>
  <c r="J27" i="4"/>
  <c r="I29" i="4"/>
  <c r="J29" i="4"/>
  <c r="I28" i="4"/>
  <c r="J28" i="4"/>
  <c r="I26" i="4"/>
  <c r="J26" i="4"/>
  <c r="I25" i="4"/>
  <c r="J25" i="4"/>
  <c r="I24" i="4"/>
  <c r="J24" i="4"/>
  <c r="I23" i="4"/>
  <c r="J23" i="4"/>
  <c r="I22" i="4"/>
  <c r="J22" i="4"/>
  <c r="I21" i="4"/>
  <c r="J21" i="4"/>
  <c r="I20" i="4"/>
  <c r="J20" i="4"/>
  <c r="I19" i="4"/>
  <c r="J19" i="4"/>
  <c r="I18" i="4"/>
  <c r="J18" i="4"/>
  <c r="I17" i="4"/>
  <c r="J17" i="4"/>
  <c r="J16" i="4"/>
  <c r="I16" i="4"/>
  <c r="I15" i="4"/>
  <c r="J15" i="4"/>
  <c r="I14" i="4"/>
  <c r="J14" i="4"/>
  <c r="J13" i="4"/>
  <c r="I13" i="4"/>
  <c r="J12" i="4"/>
  <c r="I12" i="4"/>
  <c r="I9" i="4"/>
  <c r="I6" i="4"/>
  <c r="J6" i="4"/>
  <c r="I5" i="4"/>
  <c r="J5" i="4"/>
  <c r="J4" i="4"/>
  <c r="I4" i="4"/>
  <c r="H16" i="1"/>
  <c r="H15" i="1"/>
  <c r="F17" i="1"/>
  <c r="H17" i="1" s="1"/>
  <c r="E17" i="1"/>
  <c r="D17" i="1"/>
  <c r="H7" i="1"/>
  <c r="H6" i="1"/>
  <c r="H10" i="1"/>
  <c r="H9" i="1"/>
  <c r="F11" i="1"/>
  <c r="H11" i="1" s="1"/>
  <c r="D11" i="1"/>
  <c r="E8" i="1"/>
  <c r="F8" i="1"/>
  <c r="H8" i="1" s="1"/>
  <c r="D8" i="1"/>
  <c r="E5" i="1"/>
  <c r="F5" i="1"/>
  <c r="D5" i="1"/>
</calcChain>
</file>

<file path=xl/sharedStrings.xml><?xml version="1.0" encoding="utf-8"?>
<sst xmlns="http://schemas.openxmlformats.org/spreadsheetml/2006/main" count="205" uniqueCount="63">
  <si>
    <t>% mononucleosomes after Mnase digestion</t>
  </si>
  <si>
    <t>Sequenced read pairs</t>
  </si>
  <si>
    <t>Unique read pairs</t>
  </si>
  <si>
    <t>No-dup valid read pairs</t>
  </si>
  <si>
    <t>Nipponbare</t>
  </si>
  <si>
    <t>IR64</t>
  </si>
  <si>
    <t>Replicate</t>
  </si>
  <si>
    <t>O.sativa Azucena</t>
  </si>
  <si>
    <t>Micro-C libraries and contact map statistics </t>
  </si>
  <si>
    <t>O.sativa Nipponbare</t>
  </si>
  <si>
    <t>merged</t>
  </si>
  <si>
    <t>O.sativa IR64</t>
  </si>
  <si>
    <t>O.rufipogon</t>
  </si>
  <si>
    <t>O.meridionalis</t>
  </si>
  <si>
    <t>Sequencing coverage, x</t>
  </si>
  <si>
    <t>Maximum map resolution estimated with HiCRes, bp</t>
  </si>
  <si>
    <t>Number of TADs identified with different tools in Azucena </t>
  </si>
  <si>
    <t>HiCExplorer</t>
  </si>
  <si>
    <t>Arrowhead</t>
  </si>
  <si>
    <t>HiTAD</t>
  </si>
  <si>
    <t>1kb resolution</t>
  </si>
  <si>
    <t>2kb resolution</t>
  </si>
  <si>
    <t>5kb resolution</t>
  </si>
  <si>
    <t>Properties of spatial chromatin features</t>
  </si>
  <si>
    <t>nonTADbody</t>
  </si>
  <si>
    <t>TADbody</t>
  </si>
  <si>
    <t>TADboundary</t>
  </si>
  <si>
    <t># Unique Total</t>
  </si>
  <si>
    <t>Median Length (kb)</t>
  </si>
  <si>
    <t># Features with Genes</t>
  </si>
  <si>
    <t>Range of #genes</t>
  </si>
  <si>
    <t>Total #Genes</t>
  </si>
  <si>
    <t>Median #Genes</t>
  </si>
  <si>
    <t>Query genome</t>
  </si>
  <si>
    <t>Start_ref</t>
  </si>
  <si>
    <t>End_ref</t>
  </si>
  <si>
    <t>Start_query</t>
  </si>
  <si>
    <t>End_query</t>
  </si>
  <si>
    <t>Len_ref</t>
  </si>
  <si>
    <t>Len_query</t>
  </si>
  <si>
    <t>Azucena</t>
  </si>
  <si>
    <t>Inversion</t>
  </si>
  <si>
    <t>Deletion</t>
  </si>
  <si>
    <t>Reference genome</t>
  </si>
  <si>
    <t>Chromosome</t>
  </si>
  <si>
    <t>SV class</t>
  </si>
  <si>
    <t>Number of TADs in conservation groups</t>
  </si>
  <si>
    <t>liftover-based approach</t>
  </si>
  <si>
    <t>BLAST-based approach</t>
  </si>
  <si>
    <t>Gap</t>
  </si>
  <si>
    <t>Genome size, Mb</t>
  </si>
  <si>
    <t>GN-SSIM</t>
  </si>
  <si>
    <t>Total</t>
  </si>
  <si>
    <t xml:space="preserve"> 1-3</t>
  </si>
  <si>
    <t xml:space="preserve"> 1-41</t>
  </si>
  <si>
    <t xml:space="preserve"> 1-411</t>
  </si>
  <si>
    <t>Large (&gt;500kb) structural variants detected with mummer4</t>
  </si>
  <si>
    <t>EDIT</t>
  </si>
  <si>
    <t>Unique</t>
  </si>
  <si>
    <t>Rare</t>
  </si>
  <si>
    <t>Moderately Conserved</t>
  </si>
  <si>
    <t>Highly Conserved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</si>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</sst>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8"/>
      <name val="Aptos Narrow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7" fontId="0" fillId="0" borderId="0" xfId="0" applyNumberFormat="1"/>
    <xf numFmtId="1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0" fontId="6" fillId="2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256F-5F78-C74A-8BAC-479A47114E9A}">
  <dimension ref="A1:I20"/>
  <sheetViews>
    <sheetView zoomScale="110" zoomScaleNormal="110" workbookViewId="0">
      <selection activeCell="I22" sqref="I22"/>
    </sheetView>
  </sheetViews>
  <sheetFormatPr baseColWidth="10" defaultRowHeight="16" x14ac:dyDescent="0.2"/>
  <cols>
    <col min="1" max="1" width="14.83203125" customWidth="1"/>
    <col min="3" max="3" width="18" customWidth="1"/>
    <col min="4" max="4" width="18.1640625" customWidth="1"/>
    <col min="5" max="5" width="15.33203125" customWidth="1"/>
    <col min="6" max="6" width="19.1640625" customWidth="1"/>
    <col min="7" max="7" width="14" customWidth="1"/>
    <col min="8" max="8" width="19.5" customWidth="1"/>
    <col min="9" max="9" width="11.33203125" customWidth="1"/>
  </cols>
  <sheetData>
    <row r="1" spans="1:9" x14ac:dyDescent="0.2">
      <c r="A1" s="1" t="s">
        <v>8</v>
      </c>
    </row>
    <row r="2" spans="1:9" s="3" customFormat="1" x14ac:dyDescent="0.2">
      <c r="B2" s="3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50</v>
      </c>
      <c r="H2" s="3" t="s">
        <v>14</v>
      </c>
      <c r="I2" s="3" t="s">
        <v>15</v>
      </c>
    </row>
    <row r="3" spans="1:9" x14ac:dyDescent="0.2">
      <c r="A3" t="s">
        <v>7</v>
      </c>
      <c r="B3">
        <v>1</v>
      </c>
      <c r="C3" s="7">
        <v>57.35</v>
      </c>
      <c r="D3" s="7">
        <v>423.3</v>
      </c>
      <c r="E3" s="7">
        <v>218</v>
      </c>
      <c r="F3" s="7">
        <v>152</v>
      </c>
      <c r="G3" s="7">
        <v>379.6</v>
      </c>
      <c r="H3" s="7">
        <v>120.1264489</v>
      </c>
    </row>
    <row r="4" spans="1:9" x14ac:dyDescent="0.2">
      <c r="A4" t="s">
        <v>7</v>
      </c>
      <c r="B4">
        <v>2</v>
      </c>
      <c r="C4" s="7">
        <v>59.31</v>
      </c>
      <c r="D4" s="7">
        <v>237.8</v>
      </c>
      <c r="E4" s="7">
        <v>123</v>
      </c>
      <c r="F4" s="7">
        <v>101</v>
      </c>
      <c r="G4" s="7">
        <v>379.6</v>
      </c>
      <c r="H4" s="7">
        <v>79.820864069999999</v>
      </c>
    </row>
    <row r="5" spans="1:9" x14ac:dyDescent="0.2">
      <c r="A5" t="s">
        <v>7</v>
      </c>
      <c r="B5" t="s">
        <v>10</v>
      </c>
      <c r="D5">
        <f>SUM(D3:D4)</f>
        <v>661.1</v>
      </c>
      <c r="E5">
        <f t="shared" ref="E5:F5" si="0">SUM(E3:E4)</f>
        <v>341</v>
      </c>
      <c r="F5">
        <f t="shared" si="0"/>
        <v>253</v>
      </c>
      <c r="G5" s="7">
        <v>379.6</v>
      </c>
      <c r="H5" s="8">
        <v>199.94731300000001</v>
      </c>
      <c r="I5">
        <v>1421</v>
      </c>
    </row>
    <row r="6" spans="1:9" x14ac:dyDescent="0.2">
      <c r="A6" t="s">
        <v>9</v>
      </c>
      <c r="B6">
        <v>1</v>
      </c>
      <c r="C6" s="8">
        <v>62.3</v>
      </c>
      <c r="D6" s="7">
        <v>296.71728200000001</v>
      </c>
      <c r="E6" s="7">
        <v>136.95492899999999</v>
      </c>
      <c r="F6" s="7">
        <v>119.5</v>
      </c>
      <c r="G6" s="7">
        <v>373.1</v>
      </c>
      <c r="H6" s="8">
        <f t="shared" ref="H6:H11" si="1">300*F6/G6</f>
        <v>96.086839989279014</v>
      </c>
    </row>
    <row r="7" spans="1:9" s="11" customFormat="1" x14ac:dyDescent="0.2">
      <c r="A7" s="11" t="s">
        <v>9</v>
      </c>
      <c r="B7" s="11">
        <v>2</v>
      </c>
      <c r="C7" s="12">
        <v>40</v>
      </c>
      <c r="D7" s="13">
        <v>172.5</v>
      </c>
      <c r="E7" s="13">
        <v>87.144818000000001</v>
      </c>
      <c r="F7" s="13">
        <v>87.1</v>
      </c>
      <c r="G7" s="13">
        <v>373.1</v>
      </c>
      <c r="H7" s="12">
        <f t="shared" si="1"/>
        <v>70.034843205574916</v>
      </c>
    </row>
    <row r="8" spans="1:9" x14ac:dyDescent="0.2">
      <c r="A8" t="s">
        <v>9</v>
      </c>
      <c r="B8" t="s">
        <v>10</v>
      </c>
      <c r="D8">
        <f>SUM(D6:D7)</f>
        <v>469.21728200000001</v>
      </c>
      <c r="E8">
        <f t="shared" ref="E8:F8" si="2">SUM(E6:E7)</f>
        <v>224.09974699999998</v>
      </c>
      <c r="F8">
        <f t="shared" si="2"/>
        <v>206.6</v>
      </c>
      <c r="G8" s="7">
        <v>373.1</v>
      </c>
      <c r="H8" s="8">
        <f t="shared" si="1"/>
        <v>166.12168319485392</v>
      </c>
      <c r="I8" s="8">
        <v>1484</v>
      </c>
    </row>
    <row r="9" spans="1:9" x14ac:dyDescent="0.2">
      <c r="A9" t="s">
        <v>11</v>
      </c>
      <c r="B9">
        <v>1</v>
      </c>
      <c r="C9" s="8">
        <v>42.7</v>
      </c>
      <c r="D9" s="7">
        <v>212.2</v>
      </c>
      <c r="E9" s="7">
        <v>150.69999999999999</v>
      </c>
      <c r="F9" s="9">
        <v>132.69999999999999</v>
      </c>
      <c r="G9" s="7">
        <v>386.6</v>
      </c>
      <c r="H9">
        <f t="shared" si="1"/>
        <v>102.97465080186238</v>
      </c>
    </row>
    <row r="10" spans="1:9" x14ac:dyDescent="0.2">
      <c r="A10" t="s">
        <v>11</v>
      </c>
      <c r="B10">
        <v>2</v>
      </c>
      <c r="C10" s="8">
        <v>48.06</v>
      </c>
      <c r="D10" s="7">
        <v>201.7</v>
      </c>
      <c r="E10" s="7">
        <v>111.5</v>
      </c>
      <c r="F10" s="7">
        <v>101.4</v>
      </c>
      <c r="G10" s="7">
        <v>386.6</v>
      </c>
      <c r="H10">
        <f t="shared" si="1"/>
        <v>78.685980341438167</v>
      </c>
    </row>
    <row r="11" spans="1:9" x14ac:dyDescent="0.2">
      <c r="A11" t="s">
        <v>11</v>
      </c>
      <c r="B11" t="s">
        <v>10</v>
      </c>
      <c r="D11">
        <f>SUM(D9:D10)</f>
        <v>413.9</v>
      </c>
      <c r="E11">
        <v>265.5</v>
      </c>
      <c r="F11">
        <f t="shared" ref="F11" si="3">SUM(F9:F10)</f>
        <v>234.1</v>
      </c>
      <c r="G11" s="7">
        <v>386.6</v>
      </c>
      <c r="H11" s="8">
        <f t="shared" si="1"/>
        <v>181.66063114330055</v>
      </c>
      <c r="I11">
        <v>1302</v>
      </c>
    </row>
    <row r="12" spans="1:9" x14ac:dyDescent="0.2">
      <c r="A12" t="s">
        <v>12</v>
      </c>
      <c r="B12">
        <v>1</v>
      </c>
      <c r="C12" s="7">
        <v>42.33</v>
      </c>
      <c r="D12" s="7">
        <v>184.2</v>
      </c>
      <c r="E12" s="7">
        <v>133.69999999999999</v>
      </c>
      <c r="F12" s="7">
        <v>97.7</v>
      </c>
      <c r="G12" s="7">
        <v>331.6</v>
      </c>
      <c r="H12" s="7">
        <v>88.389626059999998</v>
      </c>
    </row>
    <row r="13" spans="1:9" x14ac:dyDescent="0.2">
      <c r="A13" t="s">
        <v>12</v>
      </c>
      <c r="B13">
        <v>2</v>
      </c>
      <c r="C13" s="7">
        <v>41.43</v>
      </c>
      <c r="D13" s="7">
        <v>244.9</v>
      </c>
      <c r="E13" s="7">
        <v>166.1</v>
      </c>
      <c r="F13" s="7">
        <v>137.19999999999999</v>
      </c>
      <c r="G13" s="7">
        <v>331.6</v>
      </c>
      <c r="H13" s="7">
        <v>124.1254524</v>
      </c>
    </row>
    <row r="14" spans="1:9" x14ac:dyDescent="0.2">
      <c r="A14" t="s">
        <v>12</v>
      </c>
      <c r="B14" t="s">
        <v>10</v>
      </c>
      <c r="D14" s="7">
        <v>429.1</v>
      </c>
      <c r="E14" s="7">
        <v>269.3</v>
      </c>
      <c r="F14" s="7">
        <v>234.9</v>
      </c>
      <c r="G14" s="7">
        <v>331.6</v>
      </c>
      <c r="H14" s="7">
        <v>212.51507839999999</v>
      </c>
      <c r="I14" s="8">
        <v>1030.5999999999999</v>
      </c>
    </row>
    <row r="15" spans="1:9" x14ac:dyDescent="0.2">
      <c r="A15" t="s">
        <v>13</v>
      </c>
      <c r="B15">
        <v>1</v>
      </c>
      <c r="C15" s="7">
        <v>69.27</v>
      </c>
      <c r="D15" s="7">
        <v>193.7</v>
      </c>
      <c r="E15" s="7">
        <v>91.8</v>
      </c>
      <c r="F15" s="7">
        <v>72.599999999999994</v>
      </c>
      <c r="G15" s="7">
        <v>379.2</v>
      </c>
      <c r="H15">
        <f>300*F15/G15</f>
        <v>57.436708860759495</v>
      </c>
    </row>
    <row r="16" spans="1:9" x14ac:dyDescent="0.2">
      <c r="A16" t="s">
        <v>13</v>
      </c>
      <c r="B16">
        <v>2</v>
      </c>
      <c r="C16" s="7">
        <v>64.680000000000007</v>
      </c>
      <c r="D16" s="7">
        <v>242.3</v>
      </c>
      <c r="E16" s="7">
        <v>107.2</v>
      </c>
      <c r="F16" s="7">
        <v>84.3</v>
      </c>
      <c r="G16" s="7">
        <v>379.2</v>
      </c>
      <c r="H16">
        <f t="shared" ref="H16:H17" si="4">300*F16/G16</f>
        <v>66.693037974683548</v>
      </c>
    </row>
    <row r="17" spans="1:9" x14ac:dyDescent="0.2">
      <c r="A17" t="s">
        <v>13</v>
      </c>
      <c r="B17" t="s">
        <v>10</v>
      </c>
      <c r="D17">
        <f>SUM(D15:D16)</f>
        <v>436</v>
      </c>
      <c r="E17">
        <f>SUM(E15:E16)</f>
        <v>199</v>
      </c>
      <c r="F17">
        <f>SUM(F15:F16)</f>
        <v>156.89999999999998</v>
      </c>
      <c r="G17" s="7">
        <v>379.2</v>
      </c>
      <c r="H17">
        <f t="shared" si="4"/>
        <v>124.12974683544303</v>
      </c>
      <c r="I17" s="8">
        <v>4155</v>
      </c>
    </row>
    <row r="19" spans="1:9" s="11" customFormat="1" x14ac:dyDescent="0.2">
      <c r="A19" s="11" t="s">
        <v>57</v>
      </c>
    </row>
    <row r="20" spans="1:9" s="11" customFormat="1" x14ac:dyDescent="0.2">
      <c r="A20" s="14" t="s">
        <v>9</v>
      </c>
      <c r="B20" s="14">
        <v>2</v>
      </c>
      <c r="C20" s="12">
        <v>40</v>
      </c>
      <c r="D20" s="12">
        <v>409</v>
      </c>
      <c r="E20" s="12">
        <v>232.6</v>
      </c>
      <c r="F20" s="12">
        <v>190.7</v>
      </c>
      <c r="G20" s="12">
        <v>373.1</v>
      </c>
      <c r="H20" s="12">
        <f>300*F20/G20</f>
        <v>153.33690699544357</v>
      </c>
      <c r="I20" s="1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E23E-122A-6C45-B082-829C0A1E7929}">
  <dimension ref="A1:D5"/>
  <sheetViews>
    <sheetView workbookViewId="0">
      <selection activeCell="C15" sqref="C15"/>
    </sheetView>
  </sheetViews>
  <sheetFormatPr baseColWidth="10" defaultRowHeight="16" x14ac:dyDescent="0.2"/>
  <cols>
    <col min="2" max="2" width="12.1640625" customWidth="1"/>
    <col min="3" max="3" width="12.5" customWidth="1"/>
    <col min="4" max="4" width="11.1640625" customWidth="1"/>
  </cols>
  <sheetData>
    <row r="1" spans="1:4" x14ac:dyDescent="0.2">
      <c r="A1" s="2" t="s">
        <v>16</v>
      </c>
    </row>
    <row r="2" spans="1:4" x14ac:dyDescent="0.2">
      <c r="B2" t="s">
        <v>20</v>
      </c>
      <c r="C2" t="s">
        <v>21</v>
      </c>
      <c r="D2" t="s">
        <v>22</v>
      </c>
    </row>
    <row r="3" spans="1:4" x14ac:dyDescent="0.2">
      <c r="A3" t="s">
        <v>17</v>
      </c>
      <c r="B3">
        <v>4650</v>
      </c>
      <c r="C3">
        <v>6420</v>
      </c>
      <c r="D3">
        <v>3630</v>
      </c>
    </row>
    <row r="4" spans="1:4" x14ac:dyDescent="0.2">
      <c r="A4" t="s">
        <v>18</v>
      </c>
      <c r="B4">
        <v>24</v>
      </c>
      <c r="C4">
        <v>880</v>
      </c>
      <c r="D4">
        <v>456</v>
      </c>
    </row>
    <row r="5" spans="1:4" x14ac:dyDescent="0.2">
      <c r="A5" t="s">
        <v>19</v>
      </c>
      <c r="B5">
        <v>868</v>
      </c>
      <c r="C5">
        <v>6535</v>
      </c>
      <c r="D5">
        <v>3534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DC74-5CD0-D94F-8283-A24066C748BE}">
  <dimension ref="A1:D8"/>
  <sheetViews>
    <sheetView workbookViewId="0">
      <selection activeCell="C6" sqref="C6"/>
    </sheetView>
  </sheetViews>
  <sheetFormatPr baseColWidth="10" defaultRowHeight="16" x14ac:dyDescent="0.2"/>
  <cols>
    <col min="1" max="1" width="18.83203125" customWidth="1"/>
  </cols>
  <sheetData>
    <row r="1" spans="1:4" x14ac:dyDescent="0.2">
      <c r="A1" s="3" t="s">
        <v>23</v>
      </c>
    </row>
    <row r="2" spans="1:4" s="3" customFormat="1" x14ac:dyDescent="0.2">
      <c r="B2" s="3" t="s">
        <v>24</v>
      </c>
      <c r="C2" s="3" t="s">
        <v>25</v>
      </c>
      <c r="D2" s="3" t="s">
        <v>26</v>
      </c>
    </row>
    <row r="3" spans="1:4" x14ac:dyDescent="0.2">
      <c r="A3" t="s">
        <v>27</v>
      </c>
      <c r="B3">
        <v>623</v>
      </c>
      <c r="C3">
        <v>1207</v>
      </c>
      <c r="D3">
        <v>1818</v>
      </c>
    </row>
    <row r="4" spans="1:4" x14ac:dyDescent="0.2">
      <c r="A4" t="s">
        <v>28</v>
      </c>
      <c r="B4">
        <v>300</v>
      </c>
      <c r="C4">
        <v>60</v>
      </c>
      <c r="D4">
        <v>5</v>
      </c>
    </row>
    <row r="5" spans="1:4" x14ac:dyDescent="0.2">
      <c r="A5" t="s">
        <v>29</v>
      </c>
      <c r="B5">
        <v>621</v>
      </c>
      <c r="C5">
        <v>1194</v>
      </c>
      <c r="D5">
        <v>780</v>
      </c>
    </row>
    <row r="6" spans="1:4" x14ac:dyDescent="0.2">
      <c r="A6" t="s">
        <v>30</v>
      </c>
      <c r="B6" t="s">
        <v>55</v>
      </c>
      <c r="C6" s="4" t="s">
        <v>54</v>
      </c>
      <c r="D6" s="5" t="s">
        <v>53</v>
      </c>
    </row>
    <row r="7" spans="1:4" x14ac:dyDescent="0.2">
      <c r="A7" t="s">
        <v>31</v>
      </c>
      <c r="B7">
        <v>32271</v>
      </c>
      <c r="C7">
        <v>10129</v>
      </c>
      <c r="D7">
        <v>975</v>
      </c>
    </row>
    <row r="8" spans="1:4" x14ac:dyDescent="0.2">
      <c r="A8" t="s">
        <v>32</v>
      </c>
      <c r="B8">
        <v>36</v>
      </c>
      <c r="C8">
        <v>7</v>
      </c>
      <c r="D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D3A3-BF88-E44E-98F7-AD5AA073F20B}">
  <dimension ref="A1:J34"/>
  <sheetViews>
    <sheetView topLeftCell="A12" workbookViewId="0">
      <selection activeCell="G40" sqref="G40"/>
    </sheetView>
  </sheetViews>
  <sheetFormatPr baseColWidth="10" defaultRowHeight="16" x14ac:dyDescent="0.2"/>
  <cols>
    <col min="1" max="1" width="18.33203125" customWidth="1"/>
    <col min="2" max="2" width="15.1640625" customWidth="1"/>
    <col min="4" max="4" width="12.33203125" customWidth="1"/>
  </cols>
  <sheetData>
    <row r="1" spans="1:10" x14ac:dyDescent="0.2">
      <c r="A1" s="3" t="s">
        <v>56</v>
      </c>
    </row>
    <row r="2" spans="1:10" s="3" customFormat="1" x14ac:dyDescent="0.2">
      <c r="A2" s="3" t="s">
        <v>43</v>
      </c>
      <c r="B2" s="3" t="s">
        <v>33</v>
      </c>
      <c r="C2" s="3" t="s">
        <v>45</v>
      </c>
      <c r="D2" s="3" t="s">
        <v>44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</row>
    <row r="3" spans="1:10" x14ac:dyDescent="0.2">
      <c r="A3" t="s">
        <v>4</v>
      </c>
      <c r="B3" t="s">
        <v>40</v>
      </c>
      <c r="C3" t="s">
        <v>41</v>
      </c>
      <c r="D3">
        <v>6</v>
      </c>
      <c r="E3">
        <v>13128249</v>
      </c>
      <c r="F3">
        <v>17658324</v>
      </c>
      <c r="G3">
        <v>12842206</v>
      </c>
      <c r="H3">
        <v>17423283</v>
      </c>
      <c r="I3">
        <v>4530075</v>
      </c>
      <c r="J3">
        <v>4581077</v>
      </c>
    </row>
    <row r="4" spans="1:10" x14ac:dyDescent="0.2">
      <c r="A4" t="s">
        <v>4</v>
      </c>
      <c r="B4" t="s">
        <v>40</v>
      </c>
      <c r="C4" t="s">
        <v>41</v>
      </c>
      <c r="D4">
        <v>8</v>
      </c>
      <c r="E4">
        <v>12015737</v>
      </c>
      <c r="F4">
        <v>12660353</v>
      </c>
      <c r="G4">
        <v>11955606</v>
      </c>
      <c r="H4">
        <v>12883521</v>
      </c>
      <c r="I4">
        <f>F4-E4</f>
        <v>644616</v>
      </c>
      <c r="J4">
        <f>H4-G4</f>
        <v>927915</v>
      </c>
    </row>
    <row r="5" spans="1:10" x14ac:dyDescent="0.2">
      <c r="A5" t="s">
        <v>4</v>
      </c>
      <c r="B5" t="s">
        <v>40</v>
      </c>
      <c r="C5" t="s">
        <v>41</v>
      </c>
      <c r="D5">
        <v>10</v>
      </c>
      <c r="E5">
        <v>6393018</v>
      </c>
      <c r="F5">
        <v>7057181</v>
      </c>
      <c r="G5">
        <v>5717408</v>
      </c>
      <c r="H5">
        <v>6581999</v>
      </c>
      <c r="I5">
        <f>F5-E5</f>
        <v>664163</v>
      </c>
      <c r="J5">
        <f>H5-G5</f>
        <v>864591</v>
      </c>
    </row>
    <row r="6" spans="1:10" x14ac:dyDescent="0.2">
      <c r="A6" t="s">
        <v>4</v>
      </c>
      <c r="B6" t="s">
        <v>5</v>
      </c>
      <c r="C6" t="s">
        <v>41</v>
      </c>
      <c r="D6">
        <v>4</v>
      </c>
      <c r="E6">
        <v>17867866</v>
      </c>
      <c r="F6">
        <v>18681774</v>
      </c>
      <c r="G6">
        <v>17034709</v>
      </c>
      <c r="H6">
        <v>17835013</v>
      </c>
      <c r="I6">
        <f>F6-E6</f>
        <v>813908</v>
      </c>
      <c r="J6">
        <f>H6-G6</f>
        <v>800304</v>
      </c>
    </row>
    <row r="7" spans="1:10" x14ac:dyDescent="0.2">
      <c r="A7" t="s">
        <v>4</v>
      </c>
      <c r="B7" t="s">
        <v>5</v>
      </c>
      <c r="C7" t="s">
        <v>41</v>
      </c>
      <c r="D7">
        <v>6</v>
      </c>
      <c r="E7">
        <v>13128253</v>
      </c>
      <c r="F7">
        <v>17622992</v>
      </c>
      <c r="G7">
        <v>13008568</v>
      </c>
      <c r="H7">
        <v>18811934</v>
      </c>
      <c r="I7">
        <v>4494739</v>
      </c>
      <c r="J7">
        <v>5803366</v>
      </c>
    </row>
    <row r="8" spans="1:10" x14ac:dyDescent="0.2">
      <c r="A8" t="s">
        <v>4</v>
      </c>
      <c r="B8" t="s">
        <v>13</v>
      </c>
      <c r="C8" t="s">
        <v>49</v>
      </c>
      <c r="D8">
        <v>3</v>
      </c>
      <c r="E8">
        <v>14412722</v>
      </c>
      <c r="F8">
        <v>19546404</v>
      </c>
      <c r="G8">
        <v>14198686</v>
      </c>
      <c r="H8">
        <v>20351089</v>
      </c>
      <c r="I8">
        <v>5133682</v>
      </c>
      <c r="J8">
        <v>6152403</v>
      </c>
    </row>
    <row r="9" spans="1:10" x14ac:dyDescent="0.2">
      <c r="A9" t="s">
        <v>4</v>
      </c>
      <c r="B9" t="s">
        <v>13</v>
      </c>
      <c r="C9" t="s">
        <v>41</v>
      </c>
      <c r="D9">
        <v>4</v>
      </c>
      <c r="E9">
        <v>8308641</v>
      </c>
      <c r="F9">
        <v>11571420</v>
      </c>
      <c r="G9">
        <v>7621185</v>
      </c>
      <c r="H9">
        <v>10316473</v>
      </c>
      <c r="I9">
        <f>F9-E9</f>
        <v>3262779</v>
      </c>
      <c r="J9">
        <v>2695288</v>
      </c>
    </row>
    <row r="10" spans="1:10" x14ac:dyDescent="0.2">
      <c r="A10" t="s">
        <v>4</v>
      </c>
      <c r="B10" t="s">
        <v>13</v>
      </c>
      <c r="C10" t="s">
        <v>41</v>
      </c>
      <c r="D10">
        <v>6</v>
      </c>
      <c r="E10">
        <v>13165645</v>
      </c>
      <c r="F10">
        <v>17609896</v>
      </c>
      <c r="G10">
        <v>13176625</v>
      </c>
      <c r="H10">
        <v>18256583</v>
      </c>
      <c r="I10">
        <v>4444251</v>
      </c>
      <c r="J10">
        <v>5079958</v>
      </c>
    </row>
    <row r="11" spans="1:10" x14ac:dyDescent="0.2">
      <c r="A11" t="s">
        <v>4</v>
      </c>
      <c r="B11" t="s">
        <v>13</v>
      </c>
      <c r="C11" t="s">
        <v>41</v>
      </c>
      <c r="D11">
        <v>8</v>
      </c>
      <c r="E11">
        <v>14330528</v>
      </c>
      <c r="F11">
        <v>16788836</v>
      </c>
      <c r="G11">
        <v>13981377</v>
      </c>
      <c r="H11">
        <v>16505581</v>
      </c>
      <c r="I11">
        <v>2458308</v>
      </c>
      <c r="J11">
        <v>2524204</v>
      </c>
    </row>
    <row r="12" spans="1:10" x14ac:dyDescent="0.2">
      <c r="A12" t="s">
        <v>40</v>
      </c>
      <c r="B12" t="s">
        <v>5</v>
      </c>
      <c r="C12" t="s">
        <v>41</v>
      </c>
      <c r="D12">
        <v>4</v>
      </c>
      <c r="E12">
        <v>16313005</v>
      </c>
      <c r="F12">
        <v>17105066</v>
      </c>
      <c r="G12">
        <v>17034709</v>
      </c>
      <c r="H12">
        <v>17816163</v>
      </c>
      <c r="I12">
        <f t="shared" ref="I12:I34" si="0">F12-E12</f>
        <v>792061</v>
      </c>
      <c r="J12">
        <f t="shared" ref="J12:J34" si="1">H12-G12</f>
        <v>781454</v>
      </c>
    </row>
    <row r="13" spans="1:10" x14ac:dyDescent="0.2">
      <c r="A13" t="s">
        <v>40</v>
      </c>
      <c r="B13" t="s">
        <v>5</v>
      </c>
      <c r="C13" t="s">
        <v>41</v>
      </c>
      <c r="D13">
        <v>6</v>
      </c>
      <c r="E13">
        <v>14305174</v>
      </c>
      <c r="F13">
        <v>14809121</v>
      </c>
      <c r="G13">
        <v>14560610</v>
      </c>
      <c r="H13">
        <v>15279991</v>
      </c>
      <c r="I13">
        <f t="shared" si="0"/>
        <v>503947</v>
      </c>
      <c r="J13">
        <f t="shared" si="1"/>
        <v>719381</v>
      </c>
    </row>
    <row r="14" spans="1:10" x14ac:dyDescent="0.2">
      <c r="A14" t="s">
        <v>40</v>
      </c>
      <c r="B14" t="s">
        <v>5</v>
      </c>
      <c r="C14" t="s">
        <v>41</v>
      </c>
      <c r="D14">
        <v>10</v>
      </c>
      <c r="E14">
        <v>6351550</v>
      </c>
      <c r="F14">
        <v>7115502</v>
      </c>
      <c r="G14">
        <v>6477478</v>
      </c>
      <c r="H14">
        <v>7217195</v>
      </c>
      <c r="I14">
        <f t="shared" si="0"/>
        <v>763952</v>
      </c>
      <c r="J14">
        <f t="shared" si="1"/>
        <v>739717</v>
      </c>
    </row>
    <row r="15" spans="1:10" x14ac:dyDescent="0.2">
      <c r="A15" t="s">
        <v>40</v>
      </c>
      <c r="B15" t="s">
        <v>5</v>
      </c>
      <c r="C15" t="s">
        <v>42</v>
      </c>
      <c r="D15">
        <v>12</v>
      </c>
      <c r="E15">
        <v>7342382</v>
      </c>
      <c r="F15">
        <v>8508139</v>
      </c>
      <c r="G15">
        <v>7388373</v>
      </c>
      <c r="H15">
        <v>7924689</v>
      </c>
      <c r="I15">
        <f t="shared" si="0"/>
        <v>1165757</v>
      </c>
      <c r="J15">
        <f t="shared" si="1"/>
        <v>536316</v>
      </c>
    </row>
    <row r="16" spans="1:10" x14ac:dyDescent="0.2">
      <c r="A16" t="s">
        <v>40</v>
      </c>
      <c r="B16" t="s">
        <v>12</v>
      </c>
      <c r="C16" t="s">
        <v>41</v>
      </c>
      <c r="D16">
        <v>6</v>
      </c>
      <c r="E16">
        <v>12876715</v>
      </c>
      <c r="F16">
        <v>17626334</v>
      </c>
      <c r="G16">
        <v>11950137</v>
      </c>
      <c r="H16">
        <v>16081622</v>
      </c>
      <c r="I16">
        <f t="shared" si="0"/>
        <v>4749619</v>
      </c>
      <c r="J16">
        <f t="shared" si="1"/>
        <v>4131485</v>
      </c>
    </row>
    <row r="17" spans="1:10" x14ac:dyDescent="0.2">
      <c r="A17" t="s">
        <v>40</v>
      </c>
      <c r="B17" t="s">
        <v>13</v>
      </c>
      <c r="C17" t="s">
        <v>49</v>
      </c>
      <c r="D17">
        <v>3</v>
      </c>
      <c r="E17">
        <v>14822743</v>
      </c>
      <c r="F17">
        <v>21315588</v>
      </c>
      <c r="G17">
        <v>15140147</v>
      </c>
      <c r="H17">
        <v>20354670</v>
      </c>
      <c r="I17">
        <f t="shared" si="0"/>
        <v>6492845</v>
      </c>
      <c r="J17">
        <f t="shared" si="1"/>
        <v>5214523</v>
      </c>
    </row>
    <row r="18" spans="1:10" x14ac:dyDescent="0.2">
      <c r="A18" t="s">
        <v>40</v>
      </c>
      <c r="B18" t="s">
        <v>13</v>
      </c>
      <c r="C18" t="s">
        <v>41</v>
      </c>
      <c r="D18">
        <v>4</v>
      </c>
      <c r="E18">
        <v>7744801</v>
      </c>
      <c r="F18">
        <v>10198855</v>
      </c>
      <c r="G18">
        <v>7621185</v>
      </c>
      <c r="H18">
        <v>10317797</v>
      </c>
      <c r="I18">
        <f t="shared" si="0"/>
        <v>2454054</v>
      </c>
      <c r="J18">
        <f t="shared" si="1"/>
        <v>2696612</v>
      </c>
    </row>
    <row r="19" spans="1:10" x14ac:dyDescent="0.2">
      <c r="A19" t="s">
        <v>40</v>
      </c>
      <c r="B19" t="s">
        <v>13</v>
      </c>
      <c r="C19" t="s">
        <v>41</v>
      </c>
      <c r="D19">
        <v>8</v>
      </c>
      <c r="E19">
        <v>14139895</v>
      </c>
      <c r="F19">
        <v>17097588</v>
      </c>
      <c r="G19">
        <v>13983037</v>
      </c>
      <c r="H19">
        <v>16505581</v>
      </c>
      <c r="I19">
        <f t="shared" si="0"/>
        <v>2957693</v>
      </c>
      <c r="J19">
        <f t="shared" si="1"/>
        <v>2522544</v>
      </c>
    </row>
    <row r="20" spans="1:10" x14ac:dyDescent="0.2">
      <c r="A20" t="s">
        <v>40</v>
      </c>
      <c r="B20" t="s">
        <v>13</v>
      </c>
      <c r="C20" t="s">
        <v>41</v>
      </c>
      <c r="D20">
        <v>9</v>
      </c>
      <c r="E20">
        <v>1885584</v>
      </c>
      <c r="F20">
        <v>2588745</v>
      </c>
      <c r="G20">
        <v>1821731</v>
      </c>
      <c r="H20">
        <v>2395905</v>
      </c>
      <c r="I20">
        <f t="shared" si="0"/>
        <v>703161</v>
      </c>
      <c r="J20">
        <f t="shared" si="1"/>
        <v>574174</v>
      </c>
    </row>
    <row r="21" spans="1:10" x14ac:dyDescent="0.2">
      <c r="A21" t="s">
        <v>40</v>
      </c>
      <c r="B21" t="s">
        <v>13</v>
      </c>
      <c r="C21" t="s">
        <v>49</v>
      </c>
      <c r="D21">
        <v>9</v>
      </c>
      <c r="E21">
        <v>6872899</v>
      </c>
      <c r="F21">
        <v>7743987</v>
      </c>
      <c r="G21">
        <v>6387472</v>
      </c>
      <c r="H21">
        <v>7871869</v>
      </c>
      <c r="I21">
        <f t="shared" si="0"/>
        <v>871088</v>
      </c>
      <c r="J21">
        <f t="shared" si="1"/>
        <v>1484397</v>
      </c>
    </row>
    <row r="22" spans="1:10" x14ac:dyDescent="0.2">
      <c r="A22" t="s">
        <v>5</v>
      </c>
      <c r="B22" t="s">
        <v>12</v>
      </c>
      <c r="C22" t="s">
        <v>41</v>
      </c>
      <c r="D22">
        <v>4</v>
      </c>
      <c r="E22">
        <v>17129617</v>
      </c>
      <c r="F22">
        <v>17867578</v>
      </c>
      <c r="G22">
        <v>14062704</v>
      </c>
      <c r="H22">
        <v>14834207</v>
      </c>
      <c r="I22">
        <f t="shared" si="0"/>
        <v>737961</v>
      </c>
      <c r="J22">
        <f t="shared" si="1"/>
        <v>771503</v>
      </c>
    </row>
    <row r="23" spans="1:10" x14ac:dyDescent="0.2">
      <c r="A23" t="s">
        <v>5</v>
      </c>
      <c r="B23" t="s">
        <v>12</v>
      </c>
      <c r="C23" t="s">
        <v>41</v>
      </c>
      <c r="D23">
        <v>6</v>
      </c>
      <c r="E23">
        <v>13010887</v>
      </c>
      <c r="F23">
        <v>18787582</v>
      </c>
      <c r="G23">
        <v>11952625</v>
      </c>
      <c r="H23">
        <v>16078490</v>
      </c>
      <c r="I23">
        <f t="shared" si="0"/>
        <v>5776695</v>
      </c>
      <c r="J23">
        <f t="shared" si="1"/>
        <v>4125865</v>
      </c>
    </row>
    <row r="24" spans="1:10" x14ac:dyDescent="0.2">
      <c r="A24" t="s">
        <v>5</v>
      </c>
      <c r="B24" t="s">
        <v>13</v>
      </c>
      <c r="C24" t="s">
        <v>49</v>
      </c>
      <c r="D24">
        <v>3</v>
      </c>
      <c r="E24">
        <v>15000211</v>
      </c>
      <c r="F24">
        <v>21070918</v>
      </c>
      <c r="G24">
        <v>15140147</v>
      </c>
      <c r="H24">
        <v>22852926</v>
      </c>
      <c r="I24">
        <f t="shared" si="0"/>
        <v>6070707</v>
      </c>
      <c r="J24">
        <f t="shared" si="1"/>
        <v>7712779</v>
      </c>
    </row>
    <row r="25" spans="1:10" x14ac:dyDescent="0.2">
      <c r="A25" t="s">
        <v>5</v>
      </c>
      <c r="B25" t="s">
        <v>13</v>
      </c>
      <c r="C25" t="s">
        <v>41</v>
      </c>
      <c r="D25">
        <v>4</v>
      </c>
      <c r="E25">
        <v>7352924</v>
      </c>
      <c r="F25">
        <v>11235485</v>
      </c>
      <c r="G25">
        <v>7621185</v>
      </c>
      <c r="H25">
        <v>10317797</v>
      </c>
      <c r="I25">
        <f t="shared" si="0"/>
        <v>3882561</v>
      </c>
      <c r="J25">
        <f t="shared" si="1"/>
        <v>2696612</v>
      </c>
    </row>
    <row r="26" spans="1:10" x14ac:dyDescent="0.2">
      <c r="A26" t="s">
        <v>5</v>
      </c>
      <c r="B26" t="s">
        <v>13</v>
      </c>
      <c r="C26" t="s">
        <v>41</v>
      </c>
      <c r="D26">
        <v>4</v>
      </c>
      <c r="E26">
        <v>17078460</v>
      </c>
      <c r="F26">
        <v>18092812</v>
      </c>
      <c r="G26">
        <v>16533504</v>
      </c>
      <c r="H26">
        <v>17504873</v>
      </c>
      <c r="I26">
        <f t="shared" si="0"/>
        <v>1014352</v>
      </c>
      <c r="J26">
        <f t="shared" si="1"/>
        <v>971369</v>
      </c>
    </row>
    <row r="27" spans="1:10" x14ac:dyDescent="0.2">
      <c r="A27" t="s">
        <v>5</v>
      </c>
      <c r="B27" t="s">
        <v>13</v>
      </c>
      <c r="C27" s="10" t="s">
        <v>41</v>
      </c>
      <c r="D27">
        <v>6</v>
      </c>
      <c r="E27">
        <v>16700828</v>
      </c>
      <c r="F27">
        <v>17545484</v>
      </c>
      <c r="G27">
        <v>16725980</v>
      </c>
      <c r="H27">
        <v>17196727</v>
      </c>
      <c r="I27">
        <f t="shared" si="0"/>
        <v>844656</v>
      </c>
      <c r="J27">
        <f t="shared" si="1"/>
        <v>470747</v>
      </c>
    </row>
    <row r="28" spans="1:10" x14ac:dyDescent="0.2">
      <c r="A28" t="s">
        <v>5</v>
      </c>
      <c r="B28" t="s">
        <v>13</v>
      </c>
      <c r="C28" s="10" t="s">
        <v>41</v>
      </c>
      <c r="D28">
        <v>8</v>
      </c>
      <c r="E28">
        <v>15307108</v>
      </c>
      <c r="F28">
        <v>17556100</v>
      </c>
      <c r="G28">
        <v>14041671</v>
      </c>
      <c r="H28">
        <v>16505581</v>
      </c>
      <c r="I28">
        <f t="shared" si="0"/>
        <v>2248992</v>
      </c>
      <c r="J28">
        <f t="shared" si="1"/>
        <v>2463910</v>
      </c>
    </row>
    <row r="29" spans="1:10" x14ac:dyDescent="0.2">
      <c r="A29" t="s">
        <v>5</v>
      </c>
      <c r="B29" t="s">
        <v>13</v>
      </c>
      <c r="C29" t="s">
        <v>41</v>
      </c>
      <c r="D29">
        <v>9</v>
      </c>
      <c r="E29">
        <v>1886772</v>
      </c>
      <c r="F29">
        <v>2561751</v>
      </c>
      <c r="G29">
        <v>1838194</v>
      </c>
      <c r="H29">
        <v>2395905</v>
      </c>
      <c r="I29">
        <f t="shared" si="0"/>
        <v>674979</v>
      </c>
      <c r="J29">
        <f t="shared" si="1"/>
        <v>557711</v>
      </c>
    </row>
    <row r="30" spans="1:10" x14ac:dyDescent="0.2">
      <c r="A30" t="s">
        <v>12</v>
      </c>
      <c r="B30" t="s">
        <v>13</v>
      </c>
      <c r="C30" s="10" t="s">
        <v>49</v>
      </c>
      <c r="D30">
        <v>3</v>
      </c>
      <c r="E30">
        <v>13835031</v>
      </c>
      <c r="F30">
        <v>18605023</v>
      </c>
      <c r="G30">
        <v>15140147</v>
      </c>
      <c r="H30">
        <v>22859369</v>
      </c>
      <c r="I30">
        <f t="shared" si="0"/>
        <v>4769992</v>
      </c>
      <c r="J30">
        <f t="shared" si="1"/>
        <v>7719222</v>
      </c>
    </row>
    <row r="31" spans="1:10" x14ac:dyDescent="0.2">
      <c r="A31" t="s">
        <v>12</v>
      </c>
      <c r="B31" t="s">
        <v>13</v>
      </c>
      <c r="C31" s="10" t="s">
        <v>41</v>
      </c>
      <c r="D31">
        <v>4</v>
      </c>
      <c r="E31">
        <v>6601976</v>
      </c>
      <c r="F31">
        <v>9363019</v>
      </c>
      <c r="G31">
        <v>7621185</v>
      </c>
      <c r="H31">
        <v>10316473</v>
      </c>
      <c r="I31">
        <f t="shared" si="0"/>
        <v>2761043</v>
      </c>
      <c r="J31">
        <f t="shared" si="1"/>
        <v>2695288</v>
      </c>
    </row>
    <row r="32" spans="1:10" x14ac:dyDescent="0.2">
      <c r="A32" t="s">
        <v>12</v>
      </c>
      <c r="B32" t="s">
        <v>13</v>
      </c>
      <c r="C32" s="10" t="s">
        <v>41</v>
      </c>
      <c r="D32">
        <v>6</v>
      </c>
      <c r="E32">
        <v>11964908</v>
      </c>
      <c r="F32">
        <v>16071523</v>
      </c>
      <c r="G32">
        <v>13170913</v>
      </c>
      <c r="H32">
        <v>18256583</v>
      </c>
      <c r="I32">
        <f t="shared" si="0"/>
        <v>4106615</v>
      </c>
      <c r="J32">
        <f t="shared" si="1"/>
        <v>5085670</v>
      </c>
    </row>
    <row r="33" spans="1:10" x14ac:dyDescent="0.2">
      <c r="A33" t="s">
        <v>12</v>
      </c>
      <c r="B33" t="s">
        <v>13</v>
      </c>
      <c r="C33" s="10" t="s">
        <v>41</v>
      </c>
      <c r="D33">
        <v>8</v>
      </c>
      <c r="E33">
        <v>12691209</v>
      </c>
      <c r="F33">
        <v>14862612</v>
      </c>
      <c r="G33">
        <v>13983037</v>
      </c>
      <c r="H33">
        <v>16505581</v>
      </c>
      <c r="I33">
        <f t="shared" si="0"/>
        <v>2171403</v>
      </c>
      <c r="J33">
        <f t="shared" si="1"/>
        <v>2522544</v>
      </c>
    </row>
    <row r="34" spans="1:10" x14ac:dyDescent="0.2">
      <c r="A34" t="s">
        <v>12</v>
      </c>
      <c r="B34" t="s">
        <v>13</v>
      </c>
      <c r="C34" s="10" t="s">
        <v>41</v>
      </c>
      <c r="D34">
        <v>9</v>
      </c>
      <c r="E34">
        <v>1446045</v>
      </c>
      <c r="F34">
        <v>1956520</v>
      </c>
      <c r="G34">
        <v>1821731</v>
      </c>
      <c r="H34">
        <v>2395905</v>
      </c>
      <c r="I34">
        <f t="shared" si="0"/>
        <v>510475</v>
      </c>
      <c r="J34">
        <f t="shared" si="1"/>
        <v>574174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4B59-8860-2D44-BF46-2ED70EE196CB}">
  <dimension ref="A1:C16"/>
  <sheetViews>
    <sheetView workbookViewId="0">
      <selection activeCell="B21" sqref="B21"/>
    </sheetView>
  </sheetViews>
  <sheetFormatPr baseColWidth="10" defaultRowHeight="16" x14ac:dyDescent="0.2"/>
  <cols>
    <col min="1" max="1" width="18" customWidth="1"/>
    <col min="2" max="2" width="17.6640625" customWidth="1"/>
  </cols>
  <sheetData>
    <row r="1" spans="1:3" x14ac:dyDescent="0.2">
      <c r="A1" s="3" t="s">
        <v>43</v>
      </c>
      <c r="B1" s="3" t="s">
        <v>33</v>
      </c>
      <c r="C1" s="3" t="s">
        <v>51</v>
      </c>
    </row>
    <row r="2" spans="1:3" x14ac:dyDescent="0.2">
      <c r="A2" t="s">
        <v>9</v>
      </c>
      <c r="B2" t="s">
        <v>9</v>
      </c>
      <c r="C2">
        <v>0.69399999999999995</v>
      </c>
    </row>
    <row r="3" spans="1:3" x14ac:dyDescent="0.2">
      <c r="A3" t="s">
        <v>9</v>
      </c>
      <c r="B3" t="s">
        <v>7</v>
      </c>
      <c r="C3">
        <v>0.54800000000000004</v>
      </c>
    </row>
    <row r="4" spans="1:3" x14ac:dyDescent="0.2">
      <c r="A4" t="s">
        <v>9</v>
      </c>
      <c r="B4" t="s">
        <v>11</v>
      </c>
      <c r="C4">
        <v>0.44</v>
      </c>
    </row>
    <row r="5" spans="1:3" x14ac:dyDescent="0.2">
      <c r="A5" t="s">
        <v>9</v>
      </c>
      <c r="B5" t="s">
        <v>12</v>
      </c>
      <c r="C5">
        <v>0.47399999999999998</v>
      </c>
    </row>
    <row r="6" spans="1:3" x14ac:dyDescent="0.2">
      <c r="A6" t="s">
        <v>9</v>
      </c>
      <c r="B6" t="s">
        <v>13</v>
      </c>
      <c r="C6">
        <v>8.1000000000000003E-2</v>
      </c>
    </row>
    <row r="7" spans="1:3" x14ac:dyDescent="0.2">
      <c r="A7" t="s">
        <v>7</v>
      </c>
      <c r="B7" t="s">
        <v>7</v>
      </c>
      <c r="C7">
        <v>0.72599999999999998</v>
      </c>
    </row>
    <row r="8" spans="1:3" x14ac:dyDescent="0.2">
      <c r="A8" t="s">
        <v>7</v>
      </c>
      <c r="B8" t="s">
        <v>11</v>
      </c>
      <c r="C8">
        <v>0.45300000000000001</v>
      </c>
    </row>
    <row r="9" spans="1:3" x14ac:dyDescent="0.2">
      <c r="A9" t="s">
        <v>7</v>
      </c>
      <c r="B9" t="s">
        <v>12</v>
      </c>
      <c r="C9">
        <v>0.47299999999999998</v>
      </c>
    </row>
    <row r="10" spans="1:3" x14ac:dyDescent="0.2">
      <c r="A10" t="s">
        <v>7</v>
      </c>
      <c r="B10" t="s">
        <v>13</v>
      </c>
      <c r="C10">
        <v>0.11899999999999999</v>
      </c>
    </row>
    <row r="11" spans="1:3" x14ac:dyDescent="0.2">
      <c r="A11" t="s">
        <v>11</v>
      </c>
      <c r="B11" t="s">
        <v>11</v>
      </c>
      <c r="C11">
        <v>0.68400000000000005</v>
      </c>
    </row>
    <row r="12" spans="1:3" x14ac:dyDescent="0.2">
      <c r="A12" t="s">
        <v>11</v>
      </c>
      <c r="B12" t="s">
        <v>12</v>
      </c>
      <c r="C12">
        <v>0.45100000000000001</v>
      </c>
    </row>
    <row r="13" spans="1:3" x14ac:dyDescent="0.2">
      <c r="A13" t="s">
        <v>11</v>
      </c>
      <c r="B13" t="s">
        <v>13</v>
      </c>
      <c r="C13">
        <v>0.222</v>
      </c>
    </row>
    <row r="14" spans="1:3" x14ac:dyDescent="0.2">
      <c r="A14" t="s">
        <v>12</v>
      </c>
      <c r="B14" t="s">
        <v>12</v>
      </c>
      <c r="C14">
        <v>0.78900000000000003</v>
      </c>
    </row>
    <row r="15" spans="1:3" x14ac:dyDescent="0.2">
      <c r="A15" t="s">
        <v>12</v>
      </c>
      <c r="B15" t="s">
        <v>13</v>
      </c>
      <c r="C15">
        <v>0.20100000000000001</v>
      </c>
    </row>
    <row r="16" spans="1:3" x14ac:dyDescent="0.2">
      <c r="A16" t="s">
        <v>13</v>
      </c>
      <c r="B16" t="s">
        <v>13</v>
      </c>
      <c r="C16">
        <v>0.59599999999999997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2D6D-50EF-E140-8DD3-0D0304213552}">
  <dimension ref="A1:B14"/>
  <sheetViews>
    <sheetView tabSelected="1" workbookViewId="0">
      <selection activeCell="A9" sqref="A9:A13"/>
    </sheetView>
  </sheetViews>
  <sheetFormatPr baseColWidth="10" defaultRowHeight="16" x14ac:dyDescent="0.2"/>
  <sheetData>
    <row r="1" spans="1:2" x14ac:dyDescent="0.2">
      <c r="A1" s="3" t="s">
        <v>46</v>
      </c>
    </row>
    <row r="2" spans="1:2" x14ac:dyDescent="0.2">
      <c r="A2" s="6" t="s">
        <v>47</v>
      </c>
    </row>
    <row r="3" spans="1:2" x14ac:dyDescent="0.2">
      <c r="A3" t="s">
        <v>58</v>
      </c>
      <c r="B3">
        <v>643</v>
      </c>
    </row>
    <row r="4" spans="1:2" x14ac:dyDescent="0.2">
      <c r="A4" t="s">
        <v>59</v>
      </c>
      <c r="B4">
        <v>438</v>
      </c>
    </row>
    <row r="5" spans="1:2" x14ac:dyDescent="0.2">
      <c r="A5" t="s">
        <v>60</v>
      </c>
      <c r="B5">
        <v>221</v>
      </c>
    </row>
    <row r="6" spans="1:2" x14ac:dyDescent="0.2">
      <c r="A6" t="s">
        <v>61</v>
      </c>
      <c r="B6">
        <v>98</v>
      </c>
    </row>
    <row r="7" spans="1:2" x14ac:dyDescent="0.2">
      <c r="A7" t="s">
        <v>62</v>
      </c>
      <c r="B7">
        <v>24</v>
      </c>
    </row>
    <row r="8" spans="1:2" x14ac:dyDescent="0.2">
      <c r="A8" s="6" t="s">
        <v>48</v>
      </c>
    </row>
    <row r="9" spans="1:2" x14ac:dyDescent="0.2">
      <c r="A9" t="s">
        <v>58</v>
      </c>
      <c r="B9">
        <v>338</v>
      </c>
    </row>
    <row r="10" spans="1:2" x14ac:dyDescent="0.2">
      <c r="A10" t="s">
        <v>59</v>
      </c>
      <c r="B10">
        <v>487</v>
      </c>
    </row>
    <row r="11" spans="1:2" x14ac:dyDescent="0.2">
      <c r="A11" t="s">
        <v>60</v>
      </c>
      <c r="B11">
        <v>380</v>
      </c>
    </row>
    <row r="12" spans="1:2" x14ac:dyDescent="0.2">
      <c r="A12" t="s">
        <v>61</v>
      </c>
      <c r="B12">
        <v>173</v>
      </c>
    </row>
    <row r="13" spans="1:2" x14ac:dyDescent="0.2">
      <c r="A13" t="s">
        <v>62</v>
      </c>
      <c r="B13">
        <v>46</v>
      </c>
    </row>
    <row r="14" spans="1:2" x14ac:dyDescent="0.2">
      <c r="A14" s="6" t="s">
        <v>52</v>
      </c>
      <c r="B14">
        <v>1424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S1 Micro-C libraries</vt:lpstr>
      <vt:lpstr>Table S2 Azucena TADs</vt:lpstr>
      <vt:lpstr>Table S3 Chromatin features</vt:lpstr>
      <vt:lpstr>Table S4 Large SVs</vt:lpstr>
      <vt:lpstr>Table S5 GN-SSIM scores</vt:lpstr>
      <vt:lpstr>Table S6 TAD conservation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Kurbidaeva</dc:creator>
  <cp:lastModifiedBy>Amina Kurbidaeva</cp:lastModifiedBy>
  <dcterms:created xsi:type="dcterms:W3CDTF">2024-05-30T18:39:19Z</dcterms:created>
  <dcterms:modified xsi:type="dcterms:W3CDTF">2025-02-12T22:17:55Z</dcterms:modified>
</cp:coreProperties>
</file>