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G:\My Drive\Projects\"/>
    </mc:Choice>
  </mc:AlternateContent>
  <xr:revisionPtr revIDLastSave="0" documentId="13_ncr:1_{8A7B487F-EE69-46B6-86B1-74BDE3A551BC}" xr6:coauthVersionLast="47" xr6:coauthVersionMax="47" xr10:uidLastSave="{00000000-0000-0000-0000-000000000000}"/>
  <bookViews>
    <workbookView xWindow="-120" yWindow="-120" windowWidth="29040" windowHeight="15720" activeTab="3" xr2:uid="{8EAEFA91-B3B7-47E2-91F1-E9FDB68C8989}"/>
  </bookViews>
  <sheets>
    <sheet name="Overview" sheetId="5" r:id="rId1"/>
    <sheet name="Content Tracker" sheetId="1" r:id="rId2"/>
    <sheet name="Summary" sheetId="4" r:id="rId3"/>
    <sheet name="Dashboard" sheetId="6" r:id="rId4"/>
  </sheets>
  <definedNames>
    <definedName name="NativeTimeline_Date">#N/A</definedName>
    <definedName name="Slicer_Content_Type">#N/A</definedName>
    <definedName name="Slicer_Months">#N/A</definedName>
    <definedName name="Slicer_Platform">#N/A</definedName>
    <definedName name="WeekRanges">#REF!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M2" i="1" s="1"/>
  <c r="L2" i="1"/>
  <c r="M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K19" i="1"/>
  <c r="M19" i="1" s="1"/>
  <c r="K11" i="1"/>
  <c r="M11" i="1" s="1"/>
  <c r="M3" i="1"/>
  <c r="M4" i="1"/>
  <c r="M5" i="1"/>
  <c r="M6" i="1"/>
  <c r="M7" i="1"/>
  <c r="M8" i="1"/>
  <c r="M10" i="1"/>
  <c r="M12" i="1"/>
  <c r="M13" i="1"/>
  <c r="M14" i="1"/>
  <c r="M15" i="1"/>
  <c r="M16" i="1"/>
  <c r="M17" i="1"/>
  <c r="M18" i="1"/>
  <c r="L3" i="1"/>
  <c r="L4" i="1"/>
  <c r="L5" i="1"/>
  <c r="L6" i="1"/>
  <c r="L7" i="1"/>
  <c r="L8" i="1"/>
  <c r="L9" i="1"/>
  <c r="L10" i="1"/>
  <c r="L11" i="1"/>
  <c r="L12" i="1"/>
  <c r="L13" i="1"/>
  <c r="L14" i="1"/>
  <c r="L15" i="1"/>
  <c r="L16" i="1"/>
  <c r="L17" i="1"/>
  <c r="L18" i="1"/>
  <c r="L19" i="1"/>
  <c r="K3" i="1"/>
  <c r="K4" i="1"/>
  <c r="K5" i="1"/>
  <c r="K6" i="1"/>
  <c r="K7" i="1"/>
  <c r="K8" i="1"/>
  <c r="K9" i="1"/>
  <c r="K10" i="1"/>
  <c r="K12" i="1"/>
  <c r="K13" i="1"/>
  <c r="K14" i="1"/>
  <c r="K15" i="1"/>
  <c r="K16" i="1"/>
  <c r="K17" i="1"/>
  <c r="K18" i="1"/>
</calcChain>
</file>

<file path=xl/sharedStrings.xml><?xml version="1.0" encoding="utf-8"?>
<sst xmlns="http://schemas.openxmlformats.org/spreadsheetml/2006/main" count="258" uniqueCount="95">
  <si>
    <t>Date</t>
  </si>
  <si>
    <t>Platform</t>
  </si>
  <si>
    <t>Content Type</t>
  </si>
  <si>
    <t>Caption/Hashtags</t>
  </si>
  <si>
    <t>Engagement Type</t>
  </si>
  <si>
    <t>Views</t>
  </si>
  <si>
    <t>Likes</t>
  </si>
  <si>
    <t>Comments</t>
  </si>
  <si>
    <t xml:space="preserve">Shares </t>
  </si>
  <si>
    <t>Saves</t>
  </si>
  <si>
    <t>Instagram</t>
  </si>
  <si>
    <t>TikTok</t>
  </si>
  <si>
    <t>Product Swatch</t>
  </si>
  <si>
    <t>Post</t>
  </si>
  <si>
    <t>#beauty #swatch #WinterProducts 
#PinkMakeup</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</si>
  <si>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</si>
  <si>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</si>
  <si>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</si>
  <si>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</si>
  <si>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</si>
  <si>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</si>
  <si>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</si>
  <si>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</si>
  <si>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</si>
  <si>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</si>
  <si>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</si>
  <si>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</si>
  <si>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</si>
  <si>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</si>
  <si>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</si>
  <si>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</si>
  <si>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</si>
  <si>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</si>
  <si>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</si>
  <si>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</si>
  <si>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</si>
  <si>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N/A</t>
  </si>
  <si>
    <t>Engagment rate %</t>
  </si>
  <si>
    <t>Months</t>
  </si>
  <si>
    <t>Column Labels</t>
  </si>
  <si>
    <t>January</t>
  </si>
  <si>
    <t>February</t>
  </si>
  <si>
    <t>March</t>
  </si>
  <si>
    <t>April</t>
  </si>
  <si>
    <t>May</t>
  </si>
  <si>
    <t>Grand Total</t>
  </si>
  <si>
    <t>Row Labels</t>
  </si>
  <si>
    <t>Average of Engagment rate %</t>
  </si>
  <si>
    <t>Max of Engagment rate %</t>
  </si>
  <si>
    <t>Total Engagment</t>
  </si>
  <si>
    <t>Sum of Total Engagment</t>
  </si>
  <si>
    <t>June</t>
  </si>
  <si>
    <t>July</t>
  </si>
  <si>
    <t>August</t>
  </si>
  <si>
    <t>September</t>
  </si>
  <si>
    <t>October</t>
  </si>
  <si>
    <t>November</t>
  </si>
  <si>
    <t>December</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</si>
  <si>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</si>
  <si>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</si>
  <si>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</si>
  <si>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</si>
  <si>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</si>
  <si>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</si>
  <si>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</si>
  <si>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</si>
  <si>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</si>
  <si>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</si>
  <si>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</si>
  <si>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</si>
  <si>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</si>
  <si>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</si>
  <si>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</si>
  <si>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</si>
  <si>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</si>
  <si>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</si>
  <si>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</si>
  <si>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</si>
  <si>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</si>
  <si>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</si>
  <si>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</si>
  <si>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</si>
  <si>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</si>
  <si>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</si>
  <si>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</si>
  <si>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</si>
  <si>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</si>
  <si>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</si>
  <si>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</si>
  <si>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</si>
  <si>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</si>
  <si>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</si>
  <si>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Content Type:</t>
  </si>
  <si>
    <t>Average Engagement Rate by Month and Platform:</t>
  </si>
  <si>
    <t>Total Engagement by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</si>
</sst>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u/>
      <sz val="11"/>
      <color theme="1"/>
      <name val="Aptos Narrow"/>
      <family val="2"/>
      <scheme val="minor"/>
    </font>
    <font>
      <sz val="11"/>
      <name val="Aptos Narrow"/>
      <family val="2"/>
      <scheme val="minor"/>
    </font>
    <font>
      <b/>
      <sz val="11"/>
      <color theme="2"/>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5" tint="0.39997558519241921"/>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5">
    <xf numFmtId="0" fontId="0" fillId="0" borderId="0" xfId="0"/>
    <xf numFmtId="0" fontId="1"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4" fontId="5" fillId="3" borderId="0" xfId="0" applyNumberFormat="1" applyFont="1" applyFill="1" applyAlignment="1">
      <alignment horizontal="center" vertical="center"/>
    </xf>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0" fontId="0" fillId="4" borderId="0" xfId="0" applyFill="1"/>
    <xf numFmtId="0" fontId="3" fillId="5" borderId="0" xfId="1" applyFont="1" applyFill="1" applyAlignment="1">
      <alignment horizontal="left"/>
    </xf>
    <xf numFmtId="0" fontId="3" fillId="5" borderId="0" xfId="1" applyFont="1" applyFill="1" applyAlignment="1"/>
    <xf numFmtId="0" fontId="0" fillId="0" borderId="0" xfId="0" applyFill="1"/>
    <xf numFmtId="0" fontId="0" fillId="5" borderId="0" xfId="0" applyFill="1"/>
  </cellXfs>
  <cellStyles count="2">
    <cellStyle name="20% - Accent5" xfId="1" builtinId="46"/>
    <cellStyle name="Normal" xfId="0" builtinId="0"/>
  </cellStyles>
  <dxfs count="21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DDD5D1"/>
      <color rgb="FFF7E1F5"/>
      <color rgb="FFF9E7F7"/>
      <color rgb="FFFBF7FA"/>
      <color rgb="FFFDFDFD"/>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[SMAnalyticsTracker.xlsx]Summary!PivotTable1</c:name>
    <c:fmtId val="2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 Trends Over Time</a:t>
            </a:r>
          </a:p>
        </c:rich>
      </c:tx>
      <c:layout>
        <c:manualLayout>
          <c:xMode val="edge"/>
          <c:yMode val="edge"/>
          <c:x val="0.34383515853621743"/>
          <c:y val="9.55001106789362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Summary!$C$5:$C$6</c:f>
              <c:strCache>
                <c:ptCount val="1"/>
                <c:pt idx="0">
                  <c:v>Instagram</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Summary!$C$7:$C$19</c:f>
              <c:numCache>
                <c:formatCode>0.0%</c:formatCode>
                <c:ptCount val="12"/>
                <c:pt idx="0">
                  <c:v>7.8625E-2</c:v>
                </c:pt>
                <c:pt idx="1">
                  <c:v>5.4651701354476376E-2</c:v>
                </c:pt>
                <c:pt idx="2">
                  <c:v>0.12230306004261603</c:v>
                </c:pt>
                <c:pt idx="3">
                  <c:v>9.1616388962488138E-2</c:v>
                </c:pt>
                <c:pt idx="4">
                  <c:v>0.1569017566511986</c:v>
                </c:pt>
                <c:pt idx="5">
                  <c:v>0.1427535129551607</c:v>
                </c:pt>
                <c:pt idx="6">
                  <c:v>0.15805712147143147</c:v>
                </c:pt>
                <c:pt idx="7">
                  <c:v>0.14057771659284687</c:v>
                </c:pt>
                <c:pt idx="8">
                  <c:v>0.15503728381171428</c:v>
                </c:pt>
                <c:pt idx="9">
                  <c:v>0.15693839418715136</c:v>
                </c:pt>
                <c:pt idx="10">
                  <c:v>0.15235196120824396</c:v>
                </c:pt>
                <c:pt idx="11">
                  <c:v>0.15453192877679889</c:v>
                </c:pt>
              </c:numCache>
            </c:numRef>
          </c:val>
          <c:smooth val="0"/>
          <c:extLst>
            <c:ext xmlns:c16="http://schemas.microsoft.com/office/drawing/2014/chart" uri="{C3380CC4-5D6E-409C-BE32-E72D297353CC}">
              <c16:uniqueId val="{00000000-326B-4981-A6DD-73CF4B77F423}"/>
            </c:ext>
          </c:extLst>
        </c:ser>
        <c:ser>
          <c:idx val="1"/>
          <c:order val="1"/>
          <c:tx>
            <c:strRef>
              <c:f>Summary!$D$5:$D$6</c:f>
              <c:strCache>
                <c:ptCount val="1"/>
                <c:pt idx="0">
                  <c:v>TikTok</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Summary!$D$7:$D$19</c:f>
              <c:numCache>
                <c:formatCode>0.0%</c:formatCode>
                <c:ptCount val="12"/>
                <c:pt idx="0">
                  <c:v>1.0122220233688025E-2</c:v>
                </c:pt>
                <c:pt idx="1">
                  <c:v>3.4387981770203239E-2</c:v>
                </c:pt>
                <c:pt idx="2">
                  <c:v>8.5367550021297436E-2</c:v>
                </c:pt>
                <c:pt idx="3">
                  <c:v>6.5254670911788715E-2</c:v>
                </c:pt>
                <c:pt idx="4">
                  <c:v>0.14369973828636223</c:v>
                </c:pt>
                <c:pt idx="5">
                  <c:v>0.15187223581004258</c:v>
                </c:pt>
                <c:pt idx="6">
                  <c:v>0.15994315834831049</c:v>
                </c:pt>
                <c:pt idx="7">
                  <c:v>0.14438199448274097</c:v>
                </c:pt>
                <c:pt idx="8">
                  <c:v>0.15780025123345709</c:v>
                </c:pt>
                <c:pt idx="9">
                  <c:v>0.16085679090719443</c:v>
                </c:pt>
                <c:pt idx="10">
                  <c:v>0.15102954694745643</c:v>
                </c:pt>
                <c:pt idx="11">
                  <c:v>0.15785052739781524</c:v>
                </c:pt>
              </c:numCache>
            </c:numRef>
          </c:val>
          <c:smooth val="0"/>
          <c:extLst>
            <c:ext xmlns:c16="http://schemas.microsoft.com/office/drawing/2014/chart" uri="{C3380CC4-5D6E-409C-BE32-E72D297353CC}">
              <c16:uniqueId val="{00000001-3D29-478E-A211-3C9ADFDD148A}"/>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8.393069625776196E-3"/>
              <c:y val="0.2637969199633178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Engagement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c:f>
              <c:strCache>
                <c:ptCount val="1"/>
                <c:pt idx="0">
                  <c:v>Total</c:v>
                </c:pt>
              </c:strCache>
            </c:strRef>
          </c:tx>
          <c:spPr>
            <a:solidFill>
              <a:schemeClr val="accent2"/>
            </a:solidFill>
            <a:ln>
              <a:noFill/>
            </a:ln>
            <a:effectLst/>
          </c:spPr>
          <c:invertIfNegative val="0"/>
          <c:cat>
            <c:strRef>
              <c:f>Summary!$G$6:$G$9</c:f>
              <c:strCache>
                <c:ptCount val="3"/>
                <c:pt idx="0">
                  <c:v>Aesthetic Shots</c:v>
                </c:pt>
                <c:pt idx="1">
                  <c:v>Product Swatch</c:v>
                </c:pt>
                <c:pt idx="2">
                  <c:v>Unboxing</c:v>
                </c:pt>
              </c:strCache>
            </c:strRef>
          </c:cat>
          <c:val>
            <c:numRef>
              <c:f>Summary!$H$6:$H$9</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5F99-4E72-8DF6-770AE91A9C6C}"/>
            </c:ext>
          </c:extLst>
        </c:ser>
        <c:dLbls>
          <c:showLegendKey val="0"/>
          <c:showVal val="0"/>
          <c:showCatName val="0"/>
          <c:showSerName val="0"/>
          <c:showPercent val="0"/>
          <c:showBubbleSize val="0"/>
        </c:dLbls>
        <c:gapWidth val="219"/>
        <c:overlap val="-27"/>
        <c:axId val="1671974271"/>
        <c:axId val="1671972351"/>
      </c:barChart>
      <c:catAx>
        <c:axId val="16719742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Content Type</a:t>
                </a:r>
              </a:p>
            </c:rich>
          </c:tx>
          <c:layout>
            <c:manualLayout>
              <c:xMode val="edge"/>
              <c:yMode val="edge"/>
              <c:x val="0.4440999850314189"/>
              <c:y val="0.8083460817397825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2351"/>
        <c:crosses val="autoZero"/>
        <c:auto val="1"/>
        <c:lblAlgn val="ctr"/>
        <c:lblOffset val="100"/>
        <c:noMultiLvlLbl val="0"/>
      </c:catAx>
      <c:valAx>
        <c:axId val="1671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MAX</a:t>
                </a:r>
                <a:r>
                  <a:rPr lang="en-US" baseline="0">
                    <a:solidFill>
                      <a:sysClr val="windowText" lastClr="000000"/>
                    </a:solidFill>
                  </a:rPr>
                  <a:t> Engagement Rate (%)</a:t>
                </a:r>
                <a:endParaRPr lang="en-US">
                  <a:solidFill>
                    <a:sysClr val="windowText" lastClr="000000"/>
                  </a:solidFill>
                </a:endParaRPr>
              </a:p>
            </c:rich>
          </c:tx>
          <c:layout>
            <c:manualLayout>
              <c:xMode val="edge"/>
              <c:yMode val="edge"/>
              <c:x val="1.7408412088059797E-2"/>
              <c:y val="0.2477975253093363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[SMAnalyticsTracker.xlsx]Summary!PivotTable4</c:name>
    <c:fmtId val="4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TOtal engagement</a:t>
            </a:r>
          </a:p>
        </c:rich>
      </c:tx>
      <c:layout>
        <c:manualLayout>
          <c:xMode val="edge"/>
          <c:yMode val="edge"/>
          <c:x val="0.32731455547922278"/>
          <c:y val="1.68401274563926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94247647406256"/>
          <c:y val="0.18422883482849953"/>
          <c:w val="0.4567557485080031"/>
          <c:h val="0.71498384691438033"/>
        </c:manualLayout>
      </c:layout>
      <c:pieChart>
        <c:varyColors val="1"/>
        <c:ser>
          <c:idx val="0"/>
          <c:order val="0"/>
          <c:tx>
            <c:strRef>
              <c:f>Summary!$H$16</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A6-47FB-A70C-AF970AFD776E}"/>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A6-47FB-A70C-AF970AFD77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Summary!$G$17:$G$19</c:f>
              <c:strCache>
                <c:ptCount val="2"/>
                <c:pt idx="0">
                  <c:v>Instagram</c:v>
                </c:pt>
                <c:pt idx="1">
                  <c:v>TikTok</c:v>
                </c:pt>
              </c:strCache>
            </c:strRef>
          </c:cat>
          <c:val>
            <c:numRef>
              <c:f>Summary!$H$17:$H$19</c:f>
              <c:numCache>
                <c:formatCode>0</c:formatCode>
                <c:ptCount val="2"/>
                <c:pt idx="0">
                  <c:v>519396.39157242875</c:v>
                </c:pt>
                <c:pt idx="1">
                  <c:v>790434.13986261818</c:v>
                </c:pt>
              </c:numCache>
            </c:numRef>
          </c:val>
          <c:extLst>
            <c:ext xmlns:c16="http://schemas.microsoft.com/office/drawing/2014/chart" uri="{C3380CC4-5D6E-409C-BE32-E72D297353CC}">
              <c16:uniqueId val="{00000004-D5A6-47FB-A70C-AF970AFD77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975185913419818E-2"/>
          <c:y val="0.35635657812505167"/>
          <c:w val="0.14337154546629816"/>
          <c:h val="0.2027494965594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114299</xdr:rowOff>
    </xdr:from>
    <xdr:to>
      <xdr:col>21</xdr:col>
      <xdr:colOff>600075</xdr:colOff>
      <xdr:row>64</xdr:row>
      <xdr:rowOff>85724</xdr:rowOff>
    </xdr:to>
    <xdr:sp macro="" textlink="">
      <xdr:nvSpPr>
        <xdr:cNvPr id="2" name="TextBox 1">
          <a:extLst>
            <a:ext uri="{FF2B5EF4-FFF2-40B4-BE49-F238E27FC236}">
              <a16:creationId xmlns:a16="http://schemas.microsoft.com/office/drawing/2014/main" id="{8E26AF7B-36FA-F1D2-A3E4-7AF31DBE1F5C}"/>
            </a:ext>
          </a:extLst>
        </xdr:cNvPr>
        <xdr:cNvSpPr txBox="1"/>
      </xdr:nvSpPr>
      <xdr:spPr>
        <a:xfrm>
          <a:off x="971550" y="304799"/>
          <a:ext cx="12430125" cy="1197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1400" b="1"/>
        </a:p>
        <a:p>
          <a:pPr lvl="1" algn="l"/>
          <a:r>
            <a:rPr lang="en-US" sz="1600" b="1" u="sng"/>
            <a:t>1. PROJECT OVERVIEW:</a:t>
          </a:r>
        </a:p>
        <a:p>
          <a:pPr lvl="1" algn="l"/>
          <a:r>
            <a:rPr lang="en-US" sz="1400" b="1"/>
            <a:t>Purpose:</a:t>
          </a:r>
          <a:br>
            <a:rPr lang="en-US" sz="1400"/>
          </a:br>
          <a:r>
            <a:rPr lang="en-US" sz="1400"/>
            <a:t>The Social Media Analytics Tracker is designed to analyse and optimise content performance on Instagram and TikTok. It helps track </a:t>
          </a:r>
        </a:p>
        <a:p>
          <a:pPr lvl="1" algn="l"/>
          <a:r>
            <a:rPr lang="en-US" sz="1400"/>
            <a:t>engagement metrics, identify trends, and support data-driven decision</a:t>
          </a:r>
          <a:r>
            <a:rPr lang="en-US" sz="1400" baseline="0"/>
            <a:t> </a:t>
          </a:r>
          <a:r>
            <a:rPr lang="en-US" sz="1400"/>
            <a:t>making for content strategy.</a:t>
          </a:r>
        </a:p>
        <a:p>
          <a:pPr lvl="1" algn="l"/>
          <a:endParaRPr lang="en-US" sz="1400"/>
        </a:p>
        <a:p>
          <a:pPr lvl="1" algn="l"/>
          <a:r>
            <a:rPr lang="en-US" sz="1400" b="1"/>
            <a:t>Key Features:</a:t>
          </a:r>
          <a:endParaRPr lang="en-US" sz="1400"/>
        </a:p>
        <a:p>
          <a:pPr lvl="1" algn="l"/>
          <a:r>
            <a:rPr lang="en-US" sz="1400"/>
            <a:t>- Tracks content performance across multiple platforms.</a:t>
          </a:r>
        </a:p>
        <a:p>
          <a:pPr lvl="1" algn="l"/>
          <a:r>
            <a:rPr lang="en-US" sz="1400"/>
            <a:t>- Measures engagement metrics (views, likes, comments, shares, saves).</a:t>
          </a:r>
        </a:p>
        <a:p>
          <a:pPr lvl="1" algn="l"/>
          <a:r>
            <a:rPr lang="en-US" sz="1400"/>
            <a:t>- Automatically calculates engagement rate and total engagement using custom formulas.</a:t>
          </a:r>
        </a:p>
        <a:p>
          <a:pPr lvl="1" algn="l"/>
          <a:r>
            <a:rPr lang="en-US" sz="1400"/>
            <a:t>- Provides month-wise and content-type insights via pivot tables and visualisations.</a:t>
          </a:r>
        </a:p>
        <a:p>
          <a:pPr lvl="1" algn="l"/>
          <a:endParaRPr lang="en-US" sz="1400"/>
        </a:p>
        <a:p>
          <a:pPr lvl="1" algn="l"/>
          <a:endParaRPr lang="en-US" sz="1400" kern="1200"/>
        </a:p>
        <a:p>
          <a:pPr lvl="1" algn="l"/>
          <a:r>
            <a:rPr lang="en-US" sz="1600" b="1" u="sng"/>
            <a:t>2. DATA STRUCTURE:</a:t>
          </a:r>
        </a:p>
        <a:p>
          <a:pPr lvl="1" algn="l"/>
          <a:r>
            <a:rPr lang="en-US" sz="1200" b="1"/>
            <a:t>Worksheets in the Tracker:</a:t>
          </a:r>
          <a:endParaRPr lang="en-US" sz="1200"/>
        </a:p>
        <a:p>
          <a:pPr marL="628650" lvl="1" indent="-171450" algn="l">
            <a:buFont typeface="Arial" panose="020B0604020202020204" pitchFamily="34" charset="0"/>
            <a:buChar char="•"/>
          </a:pPr>
          <a:r>
            <a:rPr lang="en-US" sz="1200" b="1"/>
            <a:t>Content Tracker</a:t>
          </a:r>
          <a:r>
            <a:rPr lang="en-US" sz="1200"/>
            <a:t>:</a:t>
          </a:r>
        </a:p>
        <a:p>
          <a:pPr lvl="2" algn="l"/>
          <a:r>
            <a:rPr lang="en-US" sz="1200"/>
            <a:t>Contains raw data for each post, including date, platform, content type, caption/hashtags, and performance metrics.</a:t>
          </a:r>
        </a:p>
        <a:p>
          <a:pPr lvl="2" algn="l"/>
          <a:r>
            <a:rPr lang="en-US" sz="1200"/>
            <a:t>Formulas automate calculations for:</a:t>
          </a:r>
        </a:p>
        <a:p>
          <a:pPr lvl="3" algn="l"/>
          <a:r>
            <a:rPr lang="en-US" sz="1200" b="1"/>
            <a:t>Total Engagement</a:t>
          </a:r>
          <a:r>
            <a:rPr lang="en-US" sz="1200"/>
            <a:t>: =G2 + H2 + IF(ISNUMBER(I2), I2, 0) + IF(ISNUMBER(J2), J2, 0) + IF(ISNUMBER(K2), K2, 0)</a:t>
          </a:r>
        </a:p>
        <a:p>
          <a:pPr lvl="3" algn="l"/>
          <a:r>
            <a:rPr lang="en-US" sz="1200" b="1"/>
            <a:t>Engagement Rate (%)</a:t>
          </a:r>
          <a:r>
            <a:rPr lang="en-US" sz="1200"/>
            <a:t>: =IF(OR(F2=0, ISBLANK(F2)), "", (G2+H2+IF(ISNUMBER(I2), I2, 0)+IF(ISNUMBER(J2), J2, 0))/F2)</a:t>
          </a:r>
        </a:p>
        <a:p>
          <a:pPr lvl="3" algn="l"/>
          <a:r>
            <a:rPr lang="en-US" sz="1200" b="1"/>
            <a:t>Month Extraction</a:t>
          </a:r>
          <a:r>
            <a:rPr lang="en-US" sz="1200"/>
            <a:t>: =TEXT(A2, "mmmm")</a:t>
          </a:r>
        </a:p>
        <a:p>
          <a:pPr marL="628650" lvl="1" indent="-171450" algn="l">
            <a:buFont typeface="Arial" panose="020B0604020202020204" pitchFamily="34" charset="0"/>
            <a:buChar char="•"/>
          </a:pPr>
          <a:r>
            <a:rPr lang="en-US" sz="1200" b="1"/>
            <a:t>Summary Tables</a:t>
          </a:r>
          <a:r>
            <a:rPr lang="en-US" sz="1200"/>
            <a:t>:</a:t>
          </a:r>
        </a:p>
        <a:p>
          <a:pPr lvl="2" algn="l"/>
          <a:r>
            <a:rPr lang="en-US" sz="1200"/>
            <a:t>Contains pivot tables summarising:</a:t>
          </a:r>
        </a:p>
        <a:p>
          <a:pPr lvl="3" algn="l"/>
          <a:r>
            <a:rPr lang="en-US" sz="1200"/>
            <a:t>Average engagement rate by month and platform.</a:t>
          </a:r>
        </a:p>
        <a:p>
          <a:pPr lvl="3" algn="l"/>
          <a:r>
            <a:rPr lang="en-US" sz="1200"/>
            <a:t>Average engagement rate by content type.</a:t>
          </a:r>
        </a:p>
        <a:p>
          <a:pPr lvl="3" algn="l"/>
          <a:r>
            <a:rPr lang="en-US" sz="1200"/>
            <a:t>Total engagement by platform.</a:t>
          </a:r>
        </a:p>
        <a:p>
          <a:pPr lvl="1" algn="l"/>
          <a:endParaRPr lang="en-US" sz="1200"/>
        </a:p>
        <a:p>
          <a:pPr lvl="1" algn="l"/>
          <a:endParaRPr lang="en-US" sz="1200"/>
        </a:p>
        <a:p>
          <a:pPr lvl="1" algn="l"/>
          <a:r>
            <a:rPr lang="en-US" sz="1600" b="1" u="sng"/>
            <a:t>3. HOW TO USE THE TRACKER:</a:t>
          </a:r>
        </a:p>
        <a:p>
          <a:pPr marL="628650" lvl="1" indent="-171450" algn="l">
            <a:buFont typeface="Arial" panose="020B0604020202020204" pitchFamily="34" charset="0"/>
            <a:buChar char="•"/>
          </a:pPr>
          <a:r>
            <a:rPr lang="en-US" sz="1200" b="1"/>
            <a:t>Input Data</a:t>
          </a:r>
          <a:r>
            <a:rPr lang="en-US" sz="1200"/>
            <a:t>:</a:t>
          </a:r>
        </a:p>
        <a:p>
          <a:pPr lvl="2" algn="l"/>
          <a:r>
            <a:rPr lang="en-US" sz="1200"/>
            <a:t>Add new posts to the </a:t>
          </a:r>
          <a:r>
            <a:rPr lang="en-US" sz="1200" b="1"/>
            <a:t>Content Tracker</a:t>
          </a:r>
          <a:r>
            <a:rPr lang="en-US" sz="1200"/>
            <a:t> worksheet. Include date, platform, content type, caption/hashtags, likes,</a:t>
          </a:r>
          <a:r>
            <a:rPr lang="en-US" sz="1200" baseline="0"/>
            <a:t> comments,shares and saves</a:t>
          </a:r>
          <a:r>
            <a:rPr lang="en-US" sz="1200"/>
            <a:t>.</a:t>
          </a:r>
        </a:p>
        <a:p>
          <a:pPr marL="628650" lvl="1" indent="-171450" algn="l">
            <a:buFont typeface="Arial" panose="020B0604020202020204" pitchFamily="34" charset="0"/>
            <a:buChar char="•"/>
          </a:pPr>
          <a:r>
            <a:rPr lang="en-US" sz="1200" b="1"/>
            <a:t>View Summary</a:t>
          </a:r>
          <a:r>
            <a:rPr lang="en-US" sz="1200"/>
            <a:t>:</a:t>
          </a:r>
        </a:p>
        <a:p>
          <a:pPr lvl="2" algn="l"/>
          <a:r>
            <a:rPr lang="en-US" sz="1200"/>
            <a:t>Navigate to the </a:t>
          </a:r>
          <a:r>
            <a:rPr lang="en-US" sz="1200" b="1"/>
            <a:t>Summary Tables</a:t>
          </a:r>
          <a:r>
            <a:rPr lang="en-US" sz="1200"/>
            <a:t> worksheet to see trends and insights.</a:t>
          </a:r>
        </a:p>
        <a:p>
          <a:pPr lvl="2" algn="l"/>
          <a:r>
            <a:rPr lang="en-US" sz="1200"/>
            <a:t>Right-click anywhere within the pivot table.</a:t>
          </a:r>
        </a:p>
        <a:p>
          <a:pPr lvl="2" algn="l"/>
          <a:r>
            <a:rPr lang="en-US" sz="1200"/>
            <a:t>Select </a:t>
          </a:r>
          <a:r>
            <a:rPr lang="en-US" sz="1200" b="1"/>
            <a:t>Refresh</a:t>
          </a:r>
          <a:r>
            <a:rPr lang="en-US" sz="1200"/>
            <a:t> from the context menu.</a:t>
          </a:r>
        </a:p>
        <a:p>
          <a:pPr lvl="2" algn="l"/>
          <a:r>
            <a:rPr lang="en-US" sz="1200"/>
            <a:t>Repeat this for all pivot tables to ensure the data updates across all summaries.</a:t>
          </a:r>
        </a:p>
        <a:p>
          <a:pPr marL="628650" lvl="1" indent="-171450" algn="l">
            <a:buFont typeface="Arial" panose="020B0604020202020204" pitchFamily="34" charset="0"/>
            <a:buChar char="•"/>
          </a:pPr>
          <a:r>
            <a:rPr lang="en-US" sz="1200" b="1"/>
            <a:t>Interpret Visualisations</a:t>
          </a:r>
          <a:r>
            <a:rPr lang="en-US" sz="1200"/>
            <a:t>:</a:t>
          </a:r>
        </a:p>
        <a:p>
          <a:pPr lvl="2" algn="l"/>
          <a:r>
            <a:rPr lang="en-US" sz="1200"/>
            <a:t>Use charts to identify seasonal trends, top-performing content types, and platform-specific engagement.</a:t>
          </a:r>
        </a:p>
        <a:p>
          <a:pPr marL="628650" lvl="1" indent="-171450" algn="l">
            <a:buFont typeface="Arial" panose="020B0604020202020204" pitchFamily="34" charset="0"/>
            <a:buChar char="•"/>
          </a:pPr>
          <a:r>
            <a:rPr lang="en-US" sz="1200" b="1"/>
            <a:t>Customise Pivot Tables</a:t>
          </a:r>
          <a:r>
            <a:rPr lang="en-US" sz="1200"/>
            <a:t>:</a:t>
          </a:r>
        </a:p>
        <a:p>
          <a:pPr lvl="2" algn="l"/>
          <a:r>
            <a:rPr lang="en-US" sz="1200"/>
            <a:t>Filter or modify pivot tables to focus on specific months, platforms, or content types.</a:t>
          </a:r>
        </a:p>
        <a:p>
          <a:pPr lvl="2"/>
          <a:endParaRPr lang="en-US" sz="1200"/>
        </a:p>
        <a:p>
          <a:pPr lvl="2"/>
          <a:endParaRPr lang="en-US" sz="1200"/>
        </a:p>
        <a:p>
          <a:pPr lvl="1"/>
          <a:r>
            <a:rPr lang="en-US" sz="1600" b="1" u="sng"/>
            <a:t>4. INSIGHTS DERIVED FROM THE TRACKER:</a:t>
          </a:r>
        </a:p>
        <a:p>
          <a:pPr marL="628650" lvl="1" indent="-171450">
            <a:buFont typeface="Arial" panose="020B0604020202020204" pitchFamily="34" charset="0"/>
            <a:buChar char="•"/>
          </a:pPr>
          <a:r>
            <a:rPr lang="en-US" sz="1200" b="1"/>
            <a:t>Seasonal Trends</a:t>
          </a:r>
          <a:r>
            <a:rPr lang="en-US" sz="1200"/>
            <a:t>:</a:t>
          </a:r>
          <a:br>
            <a:rPr lang="en-US" sz="1200"/>
          </a:br>
          <a:r>
            <a:rPr lang="en-US" sz="1200"/>
            <a:t>               Engagement peaks in March, May, and December, suggesting high</a:t>
          </a:r>
          <a:r>
            <a:rPr lang="en-US" sz="1200" baseline="0"/>
            <a:t> </a:t>
          </a:r>
          <a:r>
            <a:rPr lang="en-US" sz="1200"/>
            <a:t>performing content should align with seasonal or holiday themes.</a:t>
          </a:r>
        </a:p>
        <a:p>
          <a:pPr marL="628650" lvl="1" indent="-171450">
            <a:buFont typeface="Arial" panose="020B0604020202020204" pitchFamily="34" charset="0"/>
            <a:buChar char="•"/>
          </a:pPr>
          <a:r>
            <a:rPr lang="en-US" sz="1200" b="1"/>
            <a:t>Top</a:t>
          </a:r>
          <a:r>
            <a:rPr lang="en-US" sz="1200" b="1" baseline="0"/>
            <a:t> </a:t>
          </a:r>
          <a:r>
            <a:rPr lang="en-US" sz="1200" b="1"/>
            <a:t>Performing Content Type</a:t>
          </a:r>
          <a:r>
            <a:rPr lang="en-US" sz="1200"/>
            <a:t>:</a:t>
          </a:r>
          <a:br>
            <a:rPr lang="en-US" sz="1200"/>
          </a:br>
          <a:r>
            <a:rPr lang="en-US" sz="1200"/>
            <a:t>              Product Swatches have the highest average engagement rate (19.0%), followed by Unboxing (16.3%).</a:t>
          </a:r>
        </a:p>
        <a:p>
          <a:pPr marL="628650" lvl="1" indent="-171450">
            <a:buFont typeface="Arial" panose="020B0604020202020204" pitchFamily="34" charset="0"/>
            <a:buChar char="•"/>
          </a:pPr>
          <a:r>
            <a:rPr lang="en-US" sz="1200" b="1"/>
            <a:t>Platform Performance</a:t>
          </a:r>
          <a:r>
            <a:rPr lang="en-US" sz="1200"/>
            <a:t>:</a:t>
          </a:r>
          <a:br>
            <a:rPr lang="en-US" sz="1200"/>
          </a:br>
          <a:r>
            <a:rPr lang="en-US" sz="1200"/>
            <a:t>             TikTok generates 60% of total engagement, making it crucial for high</a:t>
          </a:r>
          <a:r>
            <a:rPr lang="en-US" sz="1200" baseline="0"/>
            <a:t> </a:t>
          </a:r>
          <a:r>
            <a:rPr lang="en-US" sz="1200"/>
            <a:t>visibility campaigns.</a:t>
          </a:r>
        </a:p>
        <a:p>
          <a:pPr marL="628650" lvl="1" indent="-171450">
            <a:buFont typeface="Arial" panose="020B0604020202020204" pitchFamily="34" charset="0"/>
            <a:buChar char="•"/>
          </a:pPr>
          <a:endParaRPr lang="en-US" sz="1200"/>
        </a:p>
        <a:p>
          <a:pPr lvl="1"/>
          <a:endParaRPr lang="en-US" sz="1200"/>
        </a:p>
        <a:p>
          <a:pPr lvl="1"/>
          <a:r>
            <a:rPr lang="en-US" sz="1600" b="1" u="sng"/>
            <a:t>5. POTENTIAL IMPROVEMENTS:</a:t>
          </a:r>
        </a:p>
        <a:p>
          <a:pPr marL="628650" lvl="1" indent="-171450">
            <a:buFont typeface="Arial" panose="020B0604020202020204" pitchFamily="34" charset="0"/>
            <a:buChar char="•"/>
          </a:pPr>
          <a:r>
            <a:rPr lang="en-US" sz="1200"/>
            <a:t>Automate data updates using macros or scripts.</a:t>
          </a:r>
        </a:p>
        <a:p>
          <a:pPr marL="628650" lvl="1" indent="-171450">
            <a:buFont typeface="Arial" panose="020B0604020202020204" pitchFamily="34" charset="0"/>
            <a:buChar char="•"/>
          </a:pPr>
          <a:r>
            <a:rPr lang="en-US" sz="1200"/>
            <a:t>Expand to other platforms like YouTube or Pinterest.</a:t>
          </a:r>
        </a:p>
        <a:p>
          <a:pPr marL="628650" lvl="1" indent="-171450">
            <a:buFont typeface="Arial" panose="020B0604020202020204" pitchFamily="34" charset="0"/>
            <a:buChar char="•"/>
          </a:pPr>
          <a:r>
            <a:rPr lang="en-US" sz="1200"/>
            <a:t>Integrate forecasting to predict future engagement trends.</a:t>
          </a:r>
        </a:p>
        <a:p>
          <a:pPr marL="628650" lvl="1" indent="-171450">
            <a:buFont typeface="Arial" panose="020B0604020202020204" pitchFamily="34" charset="0"/>
            <a:buChar char="•"/>
          </a:pPr>
          <a:r>
            <a:rPr lang="en-US" sz="1200"/>
            <a:t>Build an interactive dashboard for real-time reporting.</a:t>
          </a:r>
        </a:p>
        <a:p>
          <a:pPr lvl="1"/>
          <a:endParaRPr lang="en-US" sz="1200"/>
        </a:p>
        <a:p>
          <a:pPr lvl="1"/>
          <a:r>
            <a:rPr lang="en-US" sz="1200"/>
            <a:t> </a:t>
          </a:r>
        </a:p>
        <a:p>
          <a:pPr lvl="0"/>
          <a:endParaRPr lang="en-US" sz="1200"/>
        </a:p>
        <a:p>
          <a:pPr lvl="0"/>
          <a:endParaRPr lang="en-US" sz="1400"/>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30</xdr:row>
      <xdr:rowOff>161925</xdr:rowOff>
    </xdr:from>
    <xdr:to>
      <xdr:col>25</xdr:col>
      <xdr:colOff>161926</xdr:colOff>
      <xdr:row>48</xdr:row>
      <xdr:rowOff>47625</xdr:rowOff>
    </xdr:to>
    <xdr:sp macro="" textlink="">
      <xdr:nvSpPr>
        <xdr:cNvPr id="9" name="Rectangle: Rounded Corners 8">
          <a:extLst>
            <a:ext uri="{FF2B5EF4-FFF2-40B4-BE49-F238E27FC236}">
              <a16:creationId xmlns:a16="http://schemas.microsoft.com/office/drawing/2014/main" id="{55A13157-034E-4AA7-8259-7A3DDF3BA899}"/>
            </a:ext>
          </a:extLst>
        </xdr:cNvPr>
        <xdr:cNvSpPr/>
      </xdr:nvSpPr>
      <xdr:spPr>
        <a:xfrm>
          <a:off x="2171701" y="5876925"/>
          <a:ext cx="13296900" cy="3314700"/>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15</xdr:col>
      <xdr:colOff>76199</xdr:colOff>
      <xdr:row>14</xdr:row>
      <xdr:rowOff>28575</xdr:rowOff>
    </xdr:from>
    <xdr:to>
      <xdr:col>25</xdr:col>
      <xdr:colOff>228600</xdr:colOff>
      <xdr:row>29</xdr:row>
      <xdr:rowOff>57151</xdr:rowOff>
    </xdr:to>
    <xdr:sp macro="" textlink="">
      <xdr:nvSpPr>
        <xdr:cNvPr id="6" name="Rectangle: Rounded Corners 5">
          <a:extLst>
            <a:ext uri="{FF2B5EF4-FFF2-40B4-BE49-F238E27FC236}">
              <a16:creationId xmlns:a16="http://schemas.microsoft.com/office/drawing/2014/main" id="{A1017DF8-90C7-47C1-B0DA-425BA729D063}"/>
            </a:ext>
          </a:extLst>
        </xdr:cNvPr>
        <xdr:cNvSpPr/>
      </xdr:nvSpPr>
      <xdr:spPr>
        <a:xfrm>
          <a:off x="9286874" y="2695575"/>
          <a:ext cx="6248401" cy="2886076"/>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219073</xdr:colOff>
      <xdr:row>13</xdr:row>
      <xdr:rowOff>180976</xdr:rowOff>
    </xdr:from>
    <xdr:to>
      <xdr:col>14</xdr:col>
      <xdr:colOff>342900</xdr:colOff>
      <xdr:row>29</xdr:row>
      <xdr:rowOff>57150</xdr:rowOff>
    </xdr:to>
    <xdr:sp macro="" textlink="">
      <xdr:nvSpPr>
        <xdr:cNvPr id="5" name="Rectangle: Rounded Corners 4">
          <a:extLst>
            <a:ext uri="{FF2B5EF4-FFF2-40B4-BE49-F238E27FC236}">
              <a16:creationId xmlns:a16="http://schemas.microsoft.com/office/drawing/2014/main" id="{B3013B8F-41F6-0EC3-526D-DE3384BB156A}"/>
            </a:ext>
          </a:extLst>
        </xdr:cNvPr>
        <xdr:cNvSpPr/>
      </xdr:nvSpPr>
      <xdr:spPr>
        <a:xfrm>
          <a:off x="2114548" y="2657476"/>
          <a:ext cx="6829427" cy="2924174"/>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4</xdr:col>
      <xdr:colOff>19051</xdr:colOff>
      <xdr:row>31</xdr:row>
      <xdr:rowOff>28575</xdr:rowOff>
    </xdr:from>
    <xdr:to>
      <xdr:col>24</xdr:col>
      <xdr:colOff>409575</xdr:colOff>
      <xdr:row>47</xdr:row>
      <xdr:rowOff>142875</xdr:rowOff>
    </xdr:to>
    <xdr:graphicFrame macro="">
      <xdr:nvGraphicFramePr>
        <xdr:cNvPr id="2" name="Chart 1">
          <a:extLst>
            <a:ext uri="{FF2B5EF4-FFF2-40B4-BE49-F238E27FC236}">
              <a16:creationId xmlns:a16="http://schemas.microsoft.com/office/drawing/2014/main" id="{14EDB9FA-E82F-428D-B027-2B3F54BBA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419099</xdr:colOff>
      <xdr:row>14</xdr:row>
      <xdr:rowOff>104776</xdr:rowOff>
    </xdr:from>
    <xdr:to>
      <xdr:col>14</xdr:col>
      <xdr:colOff>0</xdr:colOff>
      <xdr:row>28</xdr:row>
      <xdr:rowOff>104776</xdr:rowOff>
    </xdr:to>
    <xdr:graphicFrame macro="">
      <xdr:nvGraphicFramePr>
        <xdr:cNvPr id="3" name="Chart 2">
          <a:extLst>
            <a:ext uri="{FF2B5EF4-FFF2-40B4-BE49-F238E27FC236}">
              <a16:creationId xmlns:a16="http://schemas.microsoft.com/office/drawing/2014/main" id="{5BA669E6-96A9-482A-A832-980A8F09C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19049</xdr:colOff>
      <xdr:row>14</xdr:row>
      <xdr:rowOff>171450</xdr:rowOff>
    </xdr:from>
    <xdr:to>
      <xdr:col>24</xdr:col>
      <xdr:colOff>504824</xdr:colOff>
      <xdr:row>28</xdr:row>
      <xdr:rowOff>76199</xdr:rowOff>
    </xdr:to>
    <xdr:graphicFrame macro="">
      <xdr:nvGraphicFramePr>
        <xdr:cNvPr id="4" name="Chart 3">
          <a:extLst>
            <a:ext uri="{FF2B5EF4-FFF2-40B4-BE49-F238E27FC236}">
              <a16:creationId xmlns:a16="http://schemas.microsoft.com/office/drawing/2014/main" id="{A25401BD-2EED-4330-A847-1CFD96024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228600</xdr:colOff>
      <xdr:row>6</xdr:row>
      <xdr:rowOff>47625</xdr:rowOff>
    </xdr:from>
    <xdr:to>
      <xdr:col>11</xdr:col>
      <xdr:colOff>38100</xdr:colOff>
      <xdr:row>12</xdr:row>
      <xdr:rowOff>180975</xdr:rowOff>
    </xdr:to>
    <mc:AlternateContent xmlns:mc="http://schemas.openxmlformats.org/markup-compatibility/2006">
      <mc:Choice xmlns:a14="http://schemas.microsoft.com/office/drawing/2010/main" Requires="a14">
        <xdr:graphicFrame macro="">
          <xdr:nvGraphicFramePr>
            <xdr:cNvPr id="13" name="Platform 1">
              <a:extLst>
                <a:ext uri="{FF2B5EF4-FFF2-40B4-BE49-F238E27FC236}">
                  <a16:creationId xmlns:a16="http://schemas.microsoft.com/office/drawing/2014/main" id="{A48CADD5-3F9E-4E1B-9D7E-4C198EAB560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562475" y="1190625"/>
              <a:ext cx="22479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161925</xdr:colOff>
      <xdr:row>6</xdr:row>
      <xdr:rowOff>47624</xdr:rowOff>
    </xdr:from>
    <xdr:to>
      <xdr:col>14</xdr:col>
      <xdr:colOff>600075</xdr:colOff>
      <xdr:row>12</xdr:row>
      <xdr:rowOff>190499</xdr:rowOff>
    </xdr:to>
    <mc:AlternateContent xmlns:mc="http://schemas.openxmlformats.org/markup-compatibility/2006">
      <mc:Choice xmlns:a14="http://schemas.microsoft.com/office/drawing/2010/main" Requires="a14">
        <xdr:graphicFrame macro="">
          <xdr:nvGraphicFramePr>
            <xdr:cNvPr id="14" name="Content Type 1">
              <a:extLst>
                <a:ext uri="{FF2B5EF4-FFF2-40B4-BE49-F238E27FC236}">
                  <a16:creationId xmlns:a16="http://schemas.microsoft.com/office/drawing/2014/main" id="{DCDAFCF5-7CF0-4323-92DC-544E79707715}"/>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dr:sp macro="" textlink="">
          <xdr:nvSpPr>
            <xdr:cNvPr id="0" name=""/>
            <xdr:cNvSpPr>
              <a:spLocks noTextEdit="1"/>
            </xdr:cNvSpPr>
          </xdr:nvSpPr>
          <xdr:spPr>
            <a:xfrm>
              <a:off x="6934200" y="1190624"/>
              <a:ext cx="22669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6</xdr:row>
      <xdr:rowOff>38101</xdr:rowOff>
    </xdr:from>
    <xdr:to>
      <xdr:col>7</xdr:col>
      <xdr:colOff>133350</xdr:colOff>
      <xdr:row>12</xdr:row>
      <xdr:rowOff>171450</xdr:rowOff>
    </xdr:to>
    <mc:AlternateContent xmlns:mc="http://schemas.openxmlformats.org/markup-compatibility/2006">
      <mc:Choice xmlns:a14="http://schemas.microsoft.com/office/drawing/2010/main" Requires="a14">
        <xdr:graphicFrame macro="">
          <xdr:nvGraphicFramePr>
            <xdr:cNvPr id="15" name="Months 1">
              <a:extLst>
                <a:ext uri="{FF2B5EF4-FFF2-40B4-BE49-F238E27FC236}">
                  <a16:creationId xmlns:a16="http://schemas.microsoft.com/office/drawing/2014/main" id="{0B474F50-8CC0-4F03-93AF-0CA305572E6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057400" y="1181101"/>
              <a:ext cx="240982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123823</xdr:colOff>
      <xdr:row>6</xdr:row>
      <xdr:rowOff>9526</xdr:rowOff>
    </xdr:from>
    <xdr:to>
      <xdr:col>25</xdr:col>
      <xdr:colOff>142874</xdr:colOff>
      <xdr:row>12</xdr:row>
      <xdr:rowOff>161925</xdr:rowOff>
    </xdr:to>
    <mc:AlternateContent xmlns:mc="http://schemas.openxmlformats.org/markup-compatibility/2006">
      <mc:Choice xmlns:tsle="http://schemas.microsoft.com/office/drawing/2012/timeslicer" Requires="tsle">
        <xdr:graphicFrame macro="">
          <xdr:nvGraphicFramePr>
            <xdr:cNvPr id="16" name="Date 1">
              <a:extLst>
                <a:ext uri="{FF2B5EF4-FFF2-40B4-BE49-F238E27FC236}">
                  <a16:creationId xmlns:a16="http://schemas.microsoft.com/office/drawing/2014/main" id="{DB803A3A-507B-439B-8EE3-824B7D32534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334498" y="1152526"/>
              <a:ext cx="6115051" cy="12953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600076</xdr:colOff>
      <xdr:row>0</xdr:row>
      <xdr:rowOff>133350</xdr:rowOff>
    </xdr:from>
    <xdr:to>
      <xdr:col>18</xdr:col>
      <xdr:colOff>190500</xdr:colOff>
      <xdr:row>4</xdr:row>
      <xdr:rowOff>57150</xdr:rowOff>
    </xdr:to>
    <xdr:sp macro="" textlink="">
      <xdr:nvSpPr>
        <xdr:cNvPr id="17" name="TextBox 16">
          <a:extLst>
            <a:ext uri="{FF2B5EF4-FFF2-40B4-BE49-F238E27FC236}">
              <a16:creationId xmlns:a16="http://schemas.microsoft.com/office/drawing/2014/main" id="{22A818D2-4609-2001-A834-8EE006CAF0D7}"/>
            </a:ext>
          </a:extLst>
        </xdr:cNvPr>
        <xdr:cNvSpPr txBox="1"/>
      </xdr:nvSpPr>
      <xdr:spPr>
        <a:xfrm>
          <a:off x="5543551" y="133350"/>
          <a:ext cx="5686424" cy="685800"/>
        </a:xfrm>
        <a:prstGeom prst="roundRect">
          <a:avLst/>
        </a:prstGeom>
        <a:solidFill>
          <a:schemeClr val="accent2">
            <a:lumMod val="20000"/>
            <a:lumOff val="80000"/>
          </a:schemeClr>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u="none" kern="1200">
              <a:solidFill>
                <a:schemeClr val="bg1"/>
              </a:solidFill>
              <a:latin typeface="Amasis MT Pro Black" panose="020F05020202040302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5A3F98B0-2E98-40F8-846D-4E0EE576C427}">
  <cacheSource type="worksheet">
    <worksheetSource name="Table1"/>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1771278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62962-9A73-426E-BB0F-5FD25C600C6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G5:H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184">
      <pivotArea collapsedLevelsAreSubtotals="1" fieldPosition="0">
        <references count="1">
          <reference field="2" count="0"/>
        </references>
      </pivotArea>
    </format>
    <format dxfId="183">
      <pivotArea field="2" type="button" dataOnly="0" labelOnly="1" outline="0" axis="axisRow" fieldPosition="0"/>
    </format>
    <format dxfId="182">
      <pivotArea dataOnly="0" labelOnly="1" fieldPosition="0">
        <references count="1">
          <reference field="2" count="0"/>
        </references>
      </pivotArea>
    </format>
    <format dxfId="181">
      <pivotArea dataOnly="0" labelOnly="1" outline="0" axis="axisValues" fieldPosition="0"/>
    </format>
    <format dxfId="180">
      <pivotArea grandRow="1" outline="0" collapsedLevelsAreSubtotals="1" fieldPosition="0"/>
    </format>
    <format dxfId="179">
      <pivotArea dataOnly="0" labelOnly="1" grandRow="1" outline="0"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6F92D-A6D6-46FE-BE35-24FFEC993AC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5:E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Engagment rate %" fld="10" subtotal="average" baseField="11" baseItem="0" numFmtId="164"/>
  </dataFields>
  <formats count="9">
    <format dxfId="193">
      <pivotArea outline="0" collapsedLevelsAreSubtotals="1" fieldPosition="0"/>
    </format>
    <format dxfId="192">
      <pivotArea field="11" type="button" dataOnly="0" labelOnly="1" outline="0" axis="axisRow" fieldPosition="0"/>
    </format>
    <format dxfId="191">
      <pivotArea dataOnly="0" labelOnly="1" fieldPosition="0">
        <references count="1">
          <reference field="11" count="0"/>
        </references>
      </pivotArea>
    </format>
    <format dxfId="190">
      <pivotArea dataOnly="0" labelOnly="1" fieldPosition="0">
        <references count="1">
          <reference field="1" count="0"/>
        </references>
      </pivotArea>
    </format>
    <format dxfId="189">
      <pivotArea dataOnly="0" labelOnly="1" grandCol="1" outline="0" fieldPosition="0"/>
    </format>
    <format dxfId="188">
      <pivotArea dataOnly="0" labelOnly="1" grandRow="1" outline="0" fieldPosition="0"/>
    </format>
    <format dxfId="187">
      <pivotArea type="origin" dataOnly="0" labelOnly="1" outline="0" fieldPosition="0"/>
    </format>
    <format dxfId="186">
      <pivotArea field="1" type="button" dataOnly="0" labelOnly="1" outline="0" axis="axisCol" fieldPosition="0"/>
    </format>
    <format dxfId="185">
      <pivotArea type="topRight" dataOnly="0" labelOnly="1" outline="0" fieldPosition="0"/>
    </format>
  </formats>
  <chartFormats count="2">
    <chartFormat chart="20" format="6" series="1">
      <pivotArea type="data" outline="0" fieldPosition="0">
        <references count="2">
          <reference field="4294967294" count="1" selected="0">
            <x v="0"/>
          </reference>
          <reference field="1" count="1" selected="0">
            <x v="0"/>
          </reference>
        </references>
      </pivotArea>
    </chartFormat>
    <chartFormat chart="20" format="7" series="1">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B7D6E-12A0-4140-A9D3-D5A56B5547E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G16:H1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199">
      <pivotArea type="all" dataOnly="0" outline="0" fieldPosition="0"/>
    </format>
    <format dxfId="198">
      <pivotArea outline="0" collapsedLevelsAreSubtotals="1" fieldPosition="0"/>
    </format>
    <format dxfId="197">
      <pivotArea type="origin" dataOnly="0" labelOnly="1" outline="0" fieldPosition="0"/>
    </format>
    <format dxfId="196">
      <pivotArea dataOnly="0" labelOnly="1" outline="0" axis="axisValues" fieldPosition="0"/>
    </format>
    <format dxfId="195">
      <pivotArea field="1" type="button" dataOnly="0" labelOnly="1" outline="0" axis="axisRow" fieldPosition="0"/>
    </format>
    <format dxfId="194">
      <pivotArea type="topRight" dataOnly="0" labelOnly="1" outline="0" fieldPosition="0"/>
    </format>
  </formats>
  <chartFormats count="3">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0"/>
          </reference>
        </references>
      </pivotArea>
    </chartFormat>
    <chartFormat chart="41" format="10">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69AEF21-C3D7-47E9-95F3-A18C3974C678}" sourceName="Platform">
  <pivotTables>
    <pivotTable tabId="4" name="PivotTable1"/>
    <pivotTable tabId="4" name="PivotTable2"/>
    <pivotTable tabId="4" name="PivotTable4"/>
  </pivotTables>
  <data>
    <tabular pivotCacheId="1771278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DC60DFC8-2B29-4DC9-9A20-746BA7B04D3C}" sourceName="Content Type">
  <pivotTables>
    <pivotTable tabId="4" name="PivotTable1"/>
    <pivotTable tabId="4" name="PivotTable2"/>
    <pivotTable tabId="4" name="PivotTable4"/>
  </pivotTables>
  <data>
    <tabular pivotCacheId="177127856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495B061-2ACE-46B3-B360-50C19F71C595}" sourceName="Months">
  <pivotTables>
    <pivotTable tabId="4" name="PivotTable1"/>
    <pivotTable tabId="4" name="PivotTable2"/>
    <pivotTable tabId="4" name="PivotTable4"/>
  </pivotTables>
  <data>
    <tabular pivotCacheId="177127856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D48F0FD-09AF-4612-A711-9F95DFC5CB22}" cache="Slicer_Platform" caption="Platform" style="SlicerStyleDark3" rowHeight="257175"/>
  <slicer name="Content Type 1" xr10:uid="{5E95E923-939D-4DFF-B7B0-1AD89887AA45}" cache="Slicer_Content_Type" caption="Content Type" style="SlicerStyleDark3" rowHeight="257175"/>
  <slicer name="Months 1" xr10:uid="{836DE141-6683-468A-926D-C63A9A177D15}" cache="Slicer_Months" caption="Months" startItem="3"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4A33-8C73-42F7-8274-C765D63F988C}" name="Table1" displayName="Table1" ref="A1:M53" totalsRowShown="0" headerRowDxfId="213">
  <autoFilter ref="A1:M53" xr:uid="{E99C4A33-8C73-42F7-8274-C765D63F988C}"/>
  <tableColumns count="13">
    <tableColumn id="1" xr3:uid="{6A5B549F-128C-4808-A840-23AFC3B8FD41}" name="Date" dataDxfId="212"/>
    <tableColumn id="2" xr3:uid="{C4066CD7-6DCA-4AFC-9653-CC75456D44F5}" name="Platform" dataDxfId="211"/>
    <tableColumn id="3" xr3:uid="{4BCC3B94-65B5-4AE8-A195-5B197FF12513}" name="Content Type" dataDxfId="210"/>
    <tableColumn id="4" xr3:uid="{B615ECEC-C9CF-4FC0-8773-C97D35EC7017}" name="Caption/Hashtags" dataDxfId="209"/>
    <tableColumn id="5" xr3:uid="{A14AF99C-9CB3-4E62-80E5-1E28FB1A34FA}" name="Engagement Type" dataDxfId="208"/>
    <tableColumn id="6" xr3:uid="{E3F5F12C-9710-4E36-987A-EB588DF9BC50}" name="Views" dataDxfId="207"/>
    <tableColumn id="7" xr3:uid="{05802B1E-E773-481C-86CC-981417F1D73A}" name="Likes" dataDxfId="206"/>
    <tableColumn id="8" xr3:uid="{9E8DA948-5F32-4294-89FE-6A6948F9A4DB}" name="Comments" dataDxfId="205"/>
    <tableColumn id="9" xr3:uid="{D4BFED53-A169-4044-9B9C-2A32599EA006}" name="Shares " dataDxfId="204"/>
    <tableColumn id="10" xr3:uid="{9F4500EA-028E-42E0-848A-92DC14C0AE56}" name="Saves" dataDxfId="203"/>
    <tableColumn id="11" xr3:uid="{1DC636E4-83E2-45F8-8222-DFD5E4383751}" name="Engagment rate %" dataDxfId="202">
      <calculatedColumnFormula>IF(OR(F2=0, ISBLANK(F2)), "", (G2+H2+IF(ISNUMBER(I2), I2, 0)+IF(ISNUMBER(J2), J2, 0))/F2)</calculatedColumnFormula>
    </tableColumn>
    <tableColumn id="12" xr3:uid="{ED9DFCD2-A2E8-4343-9005-8D5B631374A9}" name="Months" dataDxfId="201">
      <calculatedColumnFormula>TEXT(A2, "mmmm")</calculatedColumnFormula>
    </tableColumn>
    <tableColumn id="13" xr3:uid="{375034B5-67CA-4935-96BF-EA1F58C8773D}" name="Total Engagment" dataDxfId="200">
      <calculatedColumnFormula>G2 + H2 + IF(ISNUMBER(I2), I2, 0) + IF(ISNUMBER(J2), J2, 0) + IF(ISNUMBER(K2), K2,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5C58FC-3391-498C-A1B9-72A7DD68F1D6}" sourceName="Date">
  <pivotTables>
    <pivotTable tabId="4" name="PivotTable1"/>
    <pivotTable tabId="4" name="PivotTable2"/>
    <pivotTable tabId="4" name="PivotTable4"/>
  </pivotTables>
  <state minimalRefreshVersion="6" lastRefreshVersion="6" pivotCacheId="177127856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B55FF23-4D0E-4341-9EE9-5602D338AEC9}" cache="NativeTimeline_Date" caption="Date" level="2" selectionLevel="2" scrollPosition="2024-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2954-3993-48E5-85D9-607A28F79D5D}">
  <sheetPr codeName="Sheet1"/>
  <dimension ref="A1"/>
  <sheetViews>
    <sheetView showGridLines="0" workbookViewId="0"/>
  </sheetViews>
  <sheetFormatPr defaultRowHeight="15" x14ac:dyDescent="0.2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F4B1-0B74-438D-BA68-0241548F7CB5}">
  <sheetPr codeName="Sheet2"/>
  <dimension ref="A1:M53"/>
  <sheetViews>
    <sheetView workbookViewId="0">
      <selection activeCell="R4" sqref="R4"/>
    </sheetView>
  </sheetViews>
  <sheetFormatPr defaultRowHeight="15" x14ac:dyDescent="0.25"/>
  <cols>
    <col min="1" max="1" width="10.42578125" style="3" bestFit="1" customWidth="1"/>
    <col min="2" max="2" width="13.28515625" style="14" bestFit="1" customWidth="1"/>
    <col min="3" max="3" width="17.85546875" style="3" bestFit="1" customWidth="1"/>
    <col min="4" max="4" width="31.28515625" style="3" bestFit="1" customWidth="1"/>
    <col min="5" max="5" width="21.5703125" style="3" bestFit="1" customWidth="1"/>
    <col min="6" max="6" width="10.85546875" style="3" bestFit="1" customWidth="1"/>
    <col min="7" max="7" width="10.28515625" style="6" bestFit="1" customWidth="1"/>
    <col min="8" max="8" width="15.5703125" style="6" bestFit="1" customWidth="1"/>
    <col min="9" max="9" width="12.140625" style="6" bestFit="1" customWidth="1"/>
    <col min="10" max="10" width="10.85546875" style="6" bestFit="1" customWidth="1"/>
    <col min="11" max="11" width="21.85546875" style="6" bestFit="1" customWidth="1"/>
    <col min="12" max="12" width="12.28515625" bestFit="1" customWidth="1"/>
    <col min="13" max="13" width="20.5703125" style="3" bestFit="1" customWidth="1"/>
  </cols>
  <sheetData>
    <row r="1" spans="1:13" s="1" customFormat="1" x14ac:dyDescent="0.25">
      <c r="A1" s="16" t="s">
        <v>0</v>
      </c>
      <c r="B1" s="17" t="s">
        <v>1</v>
      </c>
      <c r="C1" s="17" t="s">
        <v>2</v>
      </c>
      <c r="D1" s="17" t="s">
        <v>3</v>
      </c>
      <c r="E1" s="17" t="s">
        <v>4</v>
      </c>
      <c r="F1" s="18" t="s">
        <v>5</v>
      </c>
      <c r="G1" s="18" t="s">
        <v>6</v>
      </c>
      <c r="H1" s="18" t="s">
        <v>7</v>
      </c>
      <c r="I1" s="18" t="s">
        <v>8</v>
      </c>
      <c r="J1" s="18" t="s">
        <v>9</v>
      </c>
      <c r="K1" s="19" t="s">
        <v>37</v>
      </c>
      <c r="L1" s="17" t="s">
        <v>38</v>
      </c>
      <c r="M1" s="17" t="s">
        <v>49</v>
      </c>
    </row>
    <row r="2" spans="1:13" ht="42.75" customHeight="1" x14ac:dyDescent="0.25">
      <c r="A2" s="2">
        <v>45296</v>
      </c>
      <c r="B2" s="14" t="s">
        <v>10</v>
      </c>
      <c r="C2" s="3" t="s">
        <v>12</v>
      </c>
      <c r="D2" s="4" t="s">
        <v>14</v>
      </c>
      <c r="E2" s="3" t="s">
        <v>13</v>
      </c>
      <c r="F2" s="6">
        <v>2450</v>
      </c>
      <c r="G2" s="6">
        <v>207</v>
      </c>
      <c r="H2" s="6">
        <v>15</v>
      </c>
      <c r="I2" s="6">
        <v>10</v>
      </c>
      <c r="J2" s="6">
        <v>13</v>
      </c>
      <c r="K2" s="8">
        <f>IF(OR(F2=0, ISBLANK(F2)), "", (G2+H2+IF(ISNUMBER(I2), I2, 0)+IF(ISNUMBER(J2), J2, 0))/F2)</f>
        <v>0.1</v>
      </c>
      <c r="L2" s="7" t="str">
        <f>TEXT(A2, "mmmm")</f>
        <v>January</v>
      </c>
      <c r="M2" s="6">
        <f>G2 + H2 + IF(ISNUMBER(I2), I2, 0) + IF(ISNUMBER(J2), J2, 0) + IF(ISNUMBER(K2), K2, 0)</f>
        <v>245.1</v>
      </c>
    </row>
    <row r="3" spans="1:13" ht="45" x14ac:dyDescent="0.25">
      <c r="A3" s="2">
        <v>45303</v>
      </c>
      <c r="B3" s="14" t="s">
        <v>11</v>
      </c>
      <c r="C3" s="3" t="s">
        <v>15</v>
      </c>
      <c r="D3" s="4" t="s">
        <v>16</v>
      </c>
      <c r="E3" s="3" t="s">
        <v>17</v>
      </c>
      <c r="F3" s="6">
        <v>15258</v>
      </c>
      <c r="G3" s="6">
        <v>147</v>
      </c>
      <c r="H3" s="6">
        <v>3</v>
      </c>
      <c r="I3" s="6">
        <v>12</v>
      </c>
      <c r="J3" s="6">
        <v>6</v>
      </c>
      <c r="K3" s="8">
        <f t="shared" ref="K3:K19" si="0">IF(OR(F3=0, ISBLANK(F3)), "", (G3+H3+IF(ISNUMBER(I3), I3, 0)+IF(ISNUMBER(J3), J3, 0))/F3)</f>
        <v>1.1010617381046009E-2</v>
      </c>
      <c r="L3" s="7" t="str">
        <f t="shared" ref="L3:L19" si="1">TEXT(A3, "mmmm")</f>
        <v>January</v>
      </c>
      <c r="M3" s="7">
        <f t="shared" ref="M3:M19" si="2">G3 + H3 + IF(ISNUMBER(I3), I3, 0) + IF(ISNUMBER(J3), J3, 0) + IF(ISNUMBER(K3), K3, 0)</f>
        <v>168.01101061738103</v>
      </c>
    </row>
    <row r="4" spans="1:13" ht="30" x14ac:dyDescent="0.25">
      <c r="A4" s="5">
        <v>45310</v>
      </c>
      <c r="B4" s="15" t="s">
        <v>10</v>
      </c>
      <c r="C4" s="4" t="s">
        <v>18</v>
      </c>
      <c r="D4" s="4" t="s">
        <v>19</v>
      </c>
      <c r="E4" s="4" t="s">
        <v>13</v>
      </c>
      <c r="F4" s="7">
        <v>8000</v>
      </c>
      <c r="G4" s="7">
        <v>376</v>
      </c>
      <c r="H4" s="7">
        <v>25</v>
      </c>
      <c r="I4" s="7">
        <v>17</v>
      </c>
      <c r="J4" s="7">
        <v>40</v>
      </c>
      <c r="K4" s="8">
        <f t="shared" si="0"/>
        <v>5.7250000000000002E-2</v>
      </c>
      <c r="L4" s="7" t="str">
        <f t="shared" si="1"/>
        <v>January</v>
      </c>
      <c r="M4" s="7">
        <f t="shared" si="2"/>
        <v>458.05725000000001</v>
      </c>
    </row>
    <row r="5" spans="1:13" ht="30" x14ac:dyDescent="0.25">
      <c r="A5" s="5">
        <v>45317</v>
      </c>
      <c r="B5" s="15" t="s">
        <v>11</v>
      </c>
      <c r="C5" s="4" t="s">
        <v>12</v>
      </c>
      <c r="D5" s="4" t="s">
        <v>20</v>
      </c>
      <c r="E5" s="4" t="s">
        <v>17</v>
      </c>
      <c r="F5" s="7">
        <v>902768</v>
      </c>
      <c r="G5" s="7">
        <v>7503</v>
      </c>
      <c r="H5" s="7">
        <v>258</v>
      </c>
      <c r="I5" s="7">
        <v>248</v>
      </c>
      <c r="J5" s="7">
        <v>327</v>
      </c>
      <c r="K5" s="8">
        <f t="shared" si="0"/>
        <v>9.2338230863300425E-3</v>
      </c>
      <c r="L5" s="7" t="str">
        <f t="shared" si="1"/>
        <v>January</v>
      </c>
      <c r="M5" s="7">
        <f t="shared" si="2"/>
        <v>8336.0092338230861</v>
      </c>
    </row>
    <row r="6" spans="1:13" ht="30" x14ac:dyDescent="0.25">
      <c r="A6" s="5">
        <v>45324</v>
      </c>
      <c r="B6" s="15" t="s">
        <v>10</v>
      </c>
      <c r="C6" s="4" t="s">
        <v>15</v>
      </c>
      <c r="D6" s="4" t="s">
        <v>21</v>
      </c>
      <c r="E6" s="4" t="s">
        <v>13</v>
      </c>
      <c r="F6" s="7">
        <v>15000</v>
      </c>
      <c r="G6" s="7">
        <v>748</v>
      </c>
      <c r="H6" s="7">
        <v>80</v>
      </c>
      <c r="I6" s="7">
        <v>37</v>
      </c>
      <c r="J6" s="7">
        <v>58</v>
      </c>
      <c r="K6" s="8">
        <f t="shared" si="0"/>
        <v>6.1533333333333336E-2</v>
      </c>
      <c r="L6" s="7" t="str">
        <f t="shared" si="1"/>
        <v>February</v>
      </c>
      <c r="M6" s="7">
        <f t="shared" si="2"/>
        <v>923.06153333333339</v>
      </c>
    </row>
    <row r="7" spans="1:13" ht="30" x14ac:dyDescent="0.25">
      <c r="A7" s="5">
        <v>45331</v>
      </c>
      <c r="B7" s="15" t="s">
        <v>11</v>
      </c>
      <c r="C7" s="4" t="s">
        <v>18</v>
      </c>
      <c r="D7" s="4" t="s">
        <v>22</v>
      </c>
      <c r="E7" s="4" t="s">
        <v>23</v>
      </c>
      <c r="F7" s="7">
        <v>1268</v>
      </c>
      <c r="G7" s="7">
        <v>20</v>
      </c>
      <c r="H7" s="7">
        <v>5</v>
      </c>
      <c r="I7" s="7" t="s">
        <v>36</v>
      </c>
      <c r="J7" s="7" t="s">
        <v>36</v>
      </c>
      <c r="K7" s="8">
        <f t="shared" si="0"/>
        <v>1.9716088328075709E-2</v>
      </c>
      <c r="L7" s="7" t="str">
        <f t="shared" si="1"/>
        <v>February</v>
      </c>
      <c r="M7" s="7">
        <f t="shared" si="2"/>
        <v>25.019716088328074</v>
      </c>
    </row>
    <row r="8" spans="1:13" ht="30" x14ac:dyDescent="0.25">
      <c r="A8" s="5">
        <v>45338</v>
      </c>
      <c r="B8" s="15" t="s">
        <v>10</v>
      </c>
      <c r="C8" s="4" t="s">
        <v>12</v>
      </c>
      <c r="D8" s="4" t="s">
        <v>24</v>
      </c>
      <c r="E8" s="4" t="s">
        <v>13</v>
      </c>
      <c r="F8" s="7">
        <v>10090</v>
      </c>
      <c r="G8" s="7">
        <v>400</v>
      </c>
      <c r="H8" s="7">
        <v>47</v>
      </c>
      <c r="I8" s="7">
        <v>14</v>
      </c>
      <c r="J8" s="7">
        <v>21</v>
      </c>
      <c r="K8" s="8">
        <f t="shared" si="0"/>
        <v>4.7770069375619423E-2</v>
      </c>
      <c r="L8" s="7" t="str">
        <f t="shared" si="1"/>
        <v>February</v>
      </c>
      <c r="M8" s="7">
        <f t="shared" si="2"/>
        <v>482.04777006937564</v>
      </c>
    </row>
    <row r="9" spans="1:13" ht="45" x14ac:dyDescent="0.25">
      <c r="A9" s="5">
        <v>45345</v>
      </c>
      <c r="B9" s="15" t="s">
        <v>11</v>
      </c>
      <c r="C9" s="4" t="s">
        <v>15</v>
      </c>
      <c r="D9" s="4" t="s">
        <v>25</v>
      </c>
      <c r="E9" s="4" t="s">
        <v>17</v>
      </c>
      <c r="F9" s="7">
        <v>2300067</v>
      </c>
      <c r="G9" s="7">
        <v>102762</v>
      </c>
      <c r="H9" s="7">
        <v>800</v>
      </c>
      <c r="I9" s="7">
        <v>1200</v>
      </c>
      <c r="J9" s="7">
        <v>8079</v>
      </c>
      <c r="K9" s="8">
        <f t="shared" si="0"/>
        <v>4.9059875212330774E-2</v>
      </c>
      <c r="L9" s="7" t="str">
        <f t="shared" si="1"/>
        <v>February</v>
      </c>
      <c r="M9" s="7">
        <f t="shared" si="2"/>
        <v>112841.04905987521</v>
      </c>
    </row>
    <row r="10" spans="1:13" ht="30" x14ac:dyDescent="0.25">
      <c r="A10" s="5">
        <v>45352</v>
      </c>
      <c r="B10" s="15" t="s">
        <v>10</v>
      </c>
      <c r="C10" s="4" t="s">
        <v>18</v>
      </c>
      <c r="D10" s="4" t="s">
        <v>26</v>
      </c>
      <c r="E10" s="4" t="s">
        <v>13</v>
      </c>
      <c r="F10" s="7">
        <v>12567</v>
      </c>
      <c r="G10" s="7">
        <v>722</v>
      </c>
      <c r="H10" s="7">
        <v>60</v>
      </c>
      <c r="I10" s="7">
        <v>37</v>
      </c>
      <c r="J10" s="7">
        <v>40</v>
      </c>
      <c r="K10" s="8">
        <f t="shared" si="0"/>
        <v>6.8353624572292507E-2</v>
      </c>
      <c r="L10" s="7" t="str">
        <f t="shared" si="1"/>
        <v>March</v>
      </c>
      <c r="M10" s="7">
        <f t="shared" si="2"/>
        <v>859.0683536245723</v>
      </c>
    </row>
    <row r="11" spans="1:13" ht="30" x14ac:dyDescent="0.25">
      <c r="A11" s="5">
        <v>45359</v>
      </c>
      <c r="B11" s="15" t="s">
        <v>11</v>
      </c>
      <c r="C11" s="4" t="s">
        <v>12</v>
      </c>
      <c r="D11" s="4" t="s">
        <v>27</v>
      </c>
      <c r="E11" s="4" t="s">
        <v>17</v>
      </c>
      <c r="F11" s="7">
        <v>110079</v>
      </c>
      <c r="G11" s="7">
        <v>8067</v>
      </c>
      <c r="H11" s="7">
        <v>500</v>
      </c>
      <c r="I11" s="7">
        <v>208</v>
      </c>
      <c r="J11" s="7">
        <v>137</v>
      </c>
      <c r="K11" s="8">
        <f t="shared" si="0"/>
        <v>8.0960037791040981E-2</v>
      </c>
      <c r="L11" s="7" t="str">
        <f t="shared" si="1"/>
        <v>March</v>
      </c>
      <c r="M11" s="7">
        <f t="shared" si="2"/>
        <v>8912.0809600377906</v>
      </c>
    </row>
    <row r="12" spans="1:13" ht="45" x14ac:dyDescent="0.25">
      <c r="A12" s="5">
        <v>45366</v>
      </c>
      <c r="B12" s="15" t="s">
        <v>10</v>
      </c>
      <c r="C12" s="4" t="s">
        <v>15</v>
      </c>
      <c r="D12" s="4" t="s">
        <v>28</v>
      </c>
      <c r="E12" s="4" t="s">
        <v>13</v>
      </c>
      <c r="F12" s="7">
        <v>9000</v>
      </c>
      <c r="G12" s="7">
        <v>712</v>
      </c>
      <c r="H12" s="7">
        <v>54</v>
      </c>
      <c r="I12" s="7">
        <v>61</v>
      </c>
      <c r="J12" s="7">
        <v>150</v>
      </c>
      <c r="K12" s="8">
        <f t="shared" si="0"/>
        <v>0.10855555555555556</v>
      </c>
      <c r="L12" s="7" t="str">
        <f t="shared" si="1"/>
        <v>March</v>
      </c>
      <c r="M12" s="7">
        <f t="shared" si="2"/>
        <v>977.10855555555554</v>
      </c>
    </row>
    <row r="13" spans="1:13" ht="30" x14ac:dyDescent="0.25">
      <c r="A13" s="5">
        <v>45373</v>
      </c>
      <c r="B13" s="15" t="s">
        <v>11</v>
      </c>
      <c r="C13" s="4" t="s">
        <v>18</v>
      </c>
      <c r="D13" s="4" t="s">
        <v>29</v>
      </c>
      <c r="E13" s="4" t="s">
        <v>17</v>
      </c>
      <c r="F13" s="7">
        <v>624884</v>
      </c>
      <c r="G13" s="7">
        <v>54568</v>
      </c>
      <c r="H13" s="7">
        <v>458</v>
      </c>
      <c r="I13" s="7">
        <v>400</v>
      </c>
      <c r="J13" s="7">
        <v>673</v>
      </c>
      <c r="K13" s="8">
        <f t="shared" si="0"/>
        <v>8.9775062251553892E-2</v>
      </c>
      <c r="L13" s="7" t="str">
        <f t="shared" si="1"/>
        <v>March</v>
      </c>
      <c r="M13" s="7">
        <f t="shared" si="2"/>
        <v>56099.089775062253</v>
      </c>
    </row>
    <row r="14" spans="1:13" ht="30" x14ac:dyDescent="0.25">
      <c r="A14" s="5">
        <v>45380</v>
      </c>
      <c r="B14" s="15" t="s">
        <v>10</v>
      </c>
      <c r="C14" s="4" t="s">
        <v>12</v>
      </c>
      <c r="D14" s="4" t="s">
        <v>30</v>
      </c>
      <c r="E14" s="4" t="s">
        <v>13</v>
      </c>
      <c r="F14" s="7">
        <v>2500</v>
      </c>
      <c r="G14" s="7">
        <v>400</v>
      </c>
      <c r="H14" s="7">
        <v>20</v>
      </c>
      <c r="I14" s="7">
        <v>15</v>
      </c>
      <c r="J14" s="7">
        <v>40</v>
      </c>
      <c r="K14" s="8">
        <f t="shared" si="0"/>
        <v>0.19</v>
      </c>
      <c r="L14" s="7" t="str">
        <f t="shared" si="1"/>
        <v>March</v>
      </c>
      <c r="M14" s="7">
        <f t="shared" si="2"/>
        <v>475.19</v>
      </c>
    </row>
    <row r="15" spans="1:13" ht="45" x14ac:dyDescent="0.25">
      <c r="A15" s="5">
        <v>45387</v>
      </c>
      <c r="B15" s="15" t="s">
        <v>11</v>
      </c>
      <c r="C15" s="4" t="s">
        <v>15</v>
      </c>
      <c r="D15" s="4" t="s">
        <v>31</v>
      </c>
      <c r="E15" s="4" t="s">
        <v>17</v>
      </c>
      <c r="F15" s="7">
        <v>1205265</v>
      </c>
      <c r="G15" s="7">
        <v>67890</v>
      </c>
      <c r="H15" s="7">
        <v>328</v>
      </c>
      <c r="I15" s="7">
        <v>466</v>
      </c>
      <c r="J15" s="7">
        <v>476</v>
      </c>
      <c r="K15" s="8">
        <f t="shared" si="0"/>
        <v>5.7381571687554186E-2</v>
      </c>
      <c r="L15" s="7" t="str">
        <f t="shared" si="1"/>
        <v>April</v>
      </c>
      <c r="M15" s="7">
        <f t="shared" si="2"/>
        <v>69160.057381571693</v>
      </c>
    </row>
    <row r="16" spans="1:13" ht="30" x14ac:dyDescent="0.25">
      <c r="A16" s="5">
        <v>45394</v>
      </c>
      <c r="B16" s="15" t="s">
        <v>10</v>
      </c>
      <c r="C16" s="4" t="s">
        <v>18</v>
      </c>
      <c r="D16" s="4" t="s">
        <v>32</v>
      </c>
      <c r="E16" s="4" t="s">
        <v>13</v>
      </c>
      <c r="F16" s="7">
        <v>25683</v>
      </c>
      <c r="G16" s="7">
        <v>2000</v>
      </c>
      <c r="H16" s="7">
        <v>120</v>
      </c>
      <c r="I16" s="7">
        <v>200</v>
      </c>
      <c r="J16" s="7">
        <v>268</v>
      </c>
      <c r="K16" s="8">
        <f t="shared" si="0"/>
        <v>0.10076704434840167</v>
      </c>
      <c r="L16" s="7" t="str">
        <f t="shared" si="1"/>
        <v>April</v>
      </c>
      <c r="M16" s="7">
        <f t="shared" si="2"/>
        <v>2588.1007670443482</v>
      </c>
    </row>
    <row r="17" spans="1:13" ht="30" x14ac:dyDescent="0.25">
      <c r="A17" s="5">
        <v>45401</v>
      </c>
      <c r="B17" s="15" t="s">
        <v>11</v>
      </c>
      <c r="C17" s="4" t="s">
        <v>12</v>
      </c>
      <c r="D17" s="4" t="s">
        <v>33</v>
      </c>
      <c r="E17" s="4" t="s">
        <v>17</v>
      </c>
      <c r="F17" s="7">
        <v>1570320</v>
      </c>
      <c r="G17" s="7">
        <v>112636</v>
      </c>
      <c r="H17" s="7">
        <v>600</v>
      </c>
      <c r="I17" s="7">
        <v>570</v>
      </c>
      <c r="J17" s="7">
        <v>1028</v>
      </c>
      <c r="K17" s="8">
        <f t="shared" si="0"/>
        <v>7.3127770136023229E-2</v>
      </c>
      <c r="L17" s="7" t="str">
        <f t="shared" si="1"/>
        <v>April</v>
      </c>
      <c r="M17" s="7">
        <f t="shared" si="2"/>
        <v>114834.07312777014</v>
      </c>
    </row>
    <row r="18" spans="1:13" ht="30" x14ac:dyDescent="0.25">
      <c r="A18" s="5">
        <v>45408</v>
      </c>
      <c r="B18" s="15" t="s">
        <v>10</v>
      </c>
      <c r="C18" s="4" t="s">
        <v>15</v>
      </c>
      <c r="D18" s="4" t="s">
        <v>34</v>
      </c>
      <c r="E18" s="4" t="s">
        <v>23</v>
      </c>
      <c r="F18" s="7">
        <v>1670221</v>
      </c>
      <c r="G18" s="7">
        <v>137462</v>
      </c>
      <c r="H18" s="7">
        <v>274</v>
      </c>
      <c r="I18" s="7" t="s">
        <v>36</v>
      </c>
      <c r="J18" s="7" t="s">
        <v>36</v>
      </c>
      <c r="K18" s="8">
        <f t="shared" si="0"/>
        <v>8.2465733576574593E-2</v>
      </c>
      <c r="L18" s="7" t="str">
        <f t="shared" si="1"/>
        <v>April</v>
      </c>
      <c r="M18" s="7">
        <f t="shared" si="2"/>
        <v>137736.08246573358</v>
      </c>
    </row>
    <row r="19" spans="1:13" ht="30" x14ac:dyDescent="0.25">
      <c r="A19" s="5">
        <v>45415</v>
      </c>
      <c r="B19" s="15" t="s">
        <v>11</v>
      </c>
      <c r="C19" s="4" t="s">
        <v>18</v>
      </c>
      <c r="D19" s="4" t="s">
        <v>35</v>
      </c>
      <c r="E19" s="4" t="s">
        <v>17</v>
      </c>
      <c r="F19" s="7">
        <v>14909</v>
      </c>
      <c r="G19" s="7">
        <v>1006</v>
      </c>
      <c r="H19" s="7">
        <v>200</v>
      </c>
      <c r="I19" s="7">
        <v>60</v>
      </c>
      <c r="J19" s="7">
        <v>350</v>
      </c>
      <c r="K19" s="8">
        <f t="shared" si="0"/>
        <v>0.10839090482259038</v>
      </c>
      <c r="L19" s="7" t="str">
        <f t="shared" si="1"/>
        <v>May</v>
      </c>
      <c r="M19" s="7">
        <f t="shared" si="2"/>
        <v>1616.1083909048225</v>
      </c>
    </row>
    <row r="20" spans="1:13" ht="30" x14ac:dyDescent="0.25">
      <c r="A20" s="5">
        <v>45422</v>
      </c>
      <c r="B20" s="15" t="s">
        <v>10</v>
      </c>
      <c r="C20" s="4" t="s">
        <v>12</v>
      </c>
      <c r="D20" s="4" t="s">
        <v>58</v>
      </c>
      <c r="E20" s="4" t="s">
        <v>13</v>
      </c>
      <c r="F20" s="7">
        <v>136572</v>
      </c>
      <c r="G20" s="7">
        <v>20800</v>
      </c>
      <c r="H20" s="7">
        <v>60</v>
      </c>
      <c r="I20" s="7">
        <v>180</v>
      </c>
      <c r="J20" s="7">
        <v>130</v>
      </c>
      <c r="K20" s="8">
        <f t="shared" ref="K20:K53" si="3">IF(OR(F20=0, ISBLANK(F20)), "", (G20+H20+IF(ISNUMBER(I20), I20, 0)+IF(ISNUMBER(J20), J20, 0))/F20)</f>
        <v>0.15500981167442815</v>
      </c>
      <c r="L20" s="7" t="str">
        <f t="shared" ref="L20:L53" si="4">TEXT(A20, "mmmm")</f>
        <v>May</v>
      </c>
      <c r="M20" s="7">
        <f t="shared" ref="M20:M53" si="5">G20 + H20 + IF(ISNUMBER(I20), I20, 0) + IF(ISNUMBER(J20), J20, 0) + IF(ISNUMBER(K20), K20, 0)</f>
        <v>21170.155009811675</v>
      </c>
    </row>
    <row r="21" spans="1:13" ht="30" x14ac:dyDescent="0.25">
      <c r="A21" s="5">
        <v>45429</v>
      </c>
      <c r="B21" s="15" t="s">
        <v>11</v>
      </c>
      <c r="C21" s="4" t="s">
        <v>15</v>
      </c>
      <c r="D21" s="4" t="s">
        <v>59</v>
      </c>
      <c r="E21" s="4" t="s">
        <v>17</v>
      </c>
      <c r="F21" s="7">
        <v>145678</v>
      </c>
      <c r="G21" s="7">
        <v>22800</v>
      </c>
      <c r="H21" s="7">
        <v>120</v>
      </c>
      <c r="I21" s="7">
        <v>220</v>
      </c>
      <c r="J21" s="7">
        <v>160</v>
      </c>
      <c r="K21" s="8">
        <f t="shared" si="3"/>
        <v>0.15994178942599432</v>
      </c>
      <c r="L21" s="7" t="str">
        <f t="shared" si="4"/>
        <v>May</v>
      </c>
      <c r="M21" s="7">
        <f t="shared" si="5"/>
        <v>23300.159941789425</v>
      </c>
    </row>
    <row r="22" spans="1:13" ht="30" x14ac:dyDescent="0.25">
      <c r="A22" s="5">
        <v>45436</v>
      </c>
      <c r="B22" s="15" t="s">
        <v>10</v>
      </c>
      <c r="C22" s="4" t="s">
        <v>18</v>
      </c>
      <c r="D22" s="4" t="s">
        <v>60</v>
      </c>
      <c r="E22" s="4" t="s">
        <v>13</v>
      </c>
      <c r="F22" s="7">
        <v>134892</v>
      </c>
      <c r="G22" s="7">
        <v>21000</v>
      </c>
      <c r="H22" s="7">
        <v>100</v>
      </c>
      <c r="I22" s="7">
        <v>180</v>
      </c>
      <c r="J22" s="7">
        <v>140</v>
      </c>
      <c r="K22" s="8">
        <f t="shared" si="3"/>
        <v>0.15879370162796905</v>
      </c>
      <c r="L22" s="7" t="str">
        <f t="shared" si="4"/>
        <v>May</v>
      </c>
      <c r="M22" s="7">
        <f t="shared" si="5"/>
        <v>21420.158793701627</v>
      </c>
    </row>
    <row r="23" spans="1:13" ht="30" x14ac:dyDescent="0.25">
      <c r="A23" s="5">
        <v>45443</v>
      </c>
      <c r="B23" s="15" t="s">
        <v>11</v>
      </c>
      <c r="C23" s="4" t="s">
        <v>12</v>
      </c>
      <c r="D23" s="4" t="s">
        <v>61</v>
      </c>
      <c r="E23" s="4" t="s">
        <v>17</v>
      </c>
      <c r="F23" s="7">
        <v>156789</v>
      </c>
      <c r="G23" s="7">
        <v>25000</v>
      </c>
      <c r="H23" s="7">
        <v>140</v>
      </c>
      <c r="I23" s="7">
        <v>210</v>
      </c>
      <c r="J23" s="7">
        <v>170</v>
      </c>
      <c r="K23" s="8">
        <f t="shared" si="3"/>
        <v>0.16276652061050201</v>
      </c>
      <c r="L23" s="7" t="str">
        <f t="shared" si="4"/>
        <v>May</v>
      </c>
      <c r="M23" s="7">
        <f t="shared" si="5"/>
        <v>25520.162766520611</v>
      </c>
    </row>
    <row r="24" spans="1:13" ht="30" x14ac:dyDescent="0.25">
      <c r="A24" s="5">
        <v>45450</v>
      </c>
      <c r="B24" s="15" t="s">
        <v>10</v>
      </c>
      <c r="C24" s="4" t="s">
        <v>15</v>
      </c>
      <c r="D24" s="4" t="s">
        <v>62</v>
      </c>
      <c r="E24" s="4" t="s">
        <v>13</v>
      </c>
      <c r="F24" s="7">
        <v>112345</v>
      </c>
      <c r="G24" s="7">
        <v>15000</v>
      </c>
      <c r="H24" s="7">
        <v>60</v>
      </c>
      <c r="I24" s="7">
        <v>180</v>
      </c>
      <c r="J24" s="7">
        <v>130</v>
      </c>
      <c r="K24" s="8">
        <f t="shared" si="3"/>
        <v>0.13681071698784994</v>
      </c>
      <c r="L24" s="7" t="str">
        <f t="shared" si="4"/>
        <v>June</v>
      </c>
      <c r="M24" s="7">
        <f t="shared" si="5"/>
        <v>15370.136810716987</v>
      </c>
    </row>
    <row r="25" spans="1:13" ht="30" x14ac:dyDescent="0.25">
      <c r="A25" s="5">
        <v>45457</v>
      </c>
      <c r="B25" s="15" t="s">
        <v>11</v>
      </c>
      <c r="C25" s="4" t="s">
        <v>18</v>
      </c>
      <c r="D25" s="4" t="s">
        <v>63</v>
      </c>
      <c r="E25" s="4" t="s">
        <v>17</v>
      </c>
      <c r="F25" s="7">
        <v>134567</v>
      </c>
      <c r="G25" s="7">
        <v>19800</v>
      </c>
      <c r="H25" s="7">
        <v>110</v>
      </c>
      <c r="I25" s="7">
        <v>190</v>
      </c>
      <c r="J25" s="7">
        <v>160</v>
      </c>
      <c r="K25" s="8">
        <f t="shared" si="3"/>
        <v>0.15055697162008516</v>
      </c>
      <c r="L25" s="7" t="str">
        <f t="shared" si="4"/>
        <v>June</v>
      </c>
      <c r="M25" s="7">
        <f t="shared" si="5"/>
        <v>20260.150556971621</v>
      </c>
    </row>
    <row r="26" spans="1:13" ht="30" x14ac:dyDescent="0.25">
      <c r="A26" s="5">
        <v>45464</v>
      </c>
      <c r="B26" s="15" t="s">
        <v>10</v>
      </c>
      <c r="C26" s="4" t="s">
        <v>12</v>
      </c>
      <c r="D26" s="4" t="s">
        <v>64</v>
      </c>
      <c r="E26" s="4" t="s">
        <v>13</v>
      </c>
      <c r="F26" s="7">
        <v>144321</v>
      </c>
      <c r="G26" s="7">
        <v>21000</v>
      </c>
      <c r="H26" s="7">
        <v>120</v>
      </c>
      <c r="I26" s="7">
        <v>190</v>
      </c>
      <c r="J26" s="7">
        <v>150</v>
      </c>
      <c r="K26" s="8">
        <f t="shared" si="3"/>
        <v>0.14869630892247143</v>
      </c>
      <c r="L26" s="7" t="str">
        <f t="shared" si="4"/>
        <v>June</v>
      </c>
      <c r="M26" s="7">
        <f t="shared" si="5"/>
        <v>21460.148696308923</v>
      </c>
    </row>
    <row r="27" spans="1:13" ht="30" x14ac:dyDescent="0.25">
      <c r="A27" s="5">
        <v>45471</v>
      </c>
      <c r="B27" s="15" t="s">
        <v>11</v>
      </c>
      <c r="C27" s="4" t="s">
        <v>15</v>
      </c>
      <c r="D27" s="4" t="s">
        <v>65</v>
      </c>
      <c r="E27" s="4" t="s">
        <v>17</v>
      </c>
      <c r="F27" s="7">
        <v>160000</v>
      </c>
      <c r="G27" s="7">
        <v>24000</v>
      </c>
      <c r="H27" s="7">
        <v>130</v>
      </c>
      <c r="I27" s="7">
        <v>210</v>
      </c>
      <c r="J27" s="7">
        <v>170</v>
      </c>
      <c r="K27" s="8">
        <f t="shared" si="3"/>
        <v>0.1531875</v>
      </c>
      <c r="L27" s="7" t="str">
        <f t="shared" si="4"/>
        <v>June</v>
      </c>
      <c r="M27" s="7">
        <f t="shared" si="5"/>
        <v>24510.1531875</v>
      </c>
    </row>
    <row r="28" spans="1:13" ht="30" x14ac:dyDescent="0.25">
      <c r="A28" s="5">
        <v>45478</v>
      </c>
      <c r="B28" s="15" t="s">
        <v>10</v>
      </c>
      <c r="C28" s="4" t="s">
        <v>18</v>
      </c>
      <c r="D28" s="4" t="s">
        <v>66</v>
      </c>
      <c r="E28" s="4" t="s">
        <v>13</v>
      </c>
      <c r="F28" s="7">
        <v>119876</v>
      </c>
      <c r="G28" s="7">
        <v>18000</v>
      </c>
      <c r="H28" s="7">
        <v>80</v>
      </c>
      <c r="I28" s="7">
        <v>160</v>
      </c>
      <c r="J28" s="7">
        <v>120</v>
      </c>
      <c r="K28" s="8">
        <f t="shared" si="3"/>
        <v>0.15315826353899029</v>
      </c>
      <c r="L28" s="7" t="str">
        <f t="shared" si="4"/>
        <v>July</v>
      </c>
      <c r="M28" s="7">
        <f t="shared" si="5"/>
        <v>18360.15315826354</v>
      </c>
    </row>
    <row r="29" spans="1:13" ht="30" x14ac:dyDescent="0.25">
      <c r="A29" s="5">
        <v>45485</v>
      </c>
      <c r="B29" s="15" t="s">
        <v>11</v>
      </c>
      <c r="C29" s="4" t="s">
        <v>12</v>
      </c>
      <c r="D29" s="4" t="s">
        <v>67</v>
      </c>
      <c r="E29" s="4" t="s">
        <v>17</v>
      </c>
      <c r="F29" s="7">
        <v>130432</v>
      </c>
      <c r="G29" s="7">
        <v>21000</v>
      </c>
      <c r="H29" s="7">
        <v>100</v>
      </c>
      <c r="I29" s="7">
        <v>180</v>
      </c>
      <c r="J29" s="7">
        <v>130</v>
      </c>
      <c r="K29" s="8">
        <f t="shared" si="3"/>
        <v>0.16414683513248282</v>
      </c>
      <c r="L29" s="7" t="str">
        <f t="shared" si="4"/>
        <v>July</v>
      </c>
      <c r="M29" s="7">
        <f t="shared" si="5"/>
        <v>21410.164146835134</v>
      </c>
    </row>
    <row r="30" spans="1:13" ht="30" x14ac:dyDescent="0.25">
      <c r="A30" s="5">
        <v>45492</v>
      </c>
      <c r="B30" s="15" t="s">
        <v>10</v>
      </c>
      <c r="C30" s="4" t="s">
        <v>15</v>
      </c>
      <c r="D30" s="4" t="s">
        <v>68</v>
      </c>
      <c r="E30" s="4" t="s">
        <v>13</v>
      </c>
      <c r="F30" s="7">
        <v>137890</v>
      </c>
      <c r="G30" s="7">
        <v>22000</v>
      </c>
      <c r="H30" s="7">
        <v>120</v>
      </c>
      <c r="I30" s="7">
        <v>200</v>
      </c>
      <c r="J30" s="7">
        <v>150</v>
      </c>
      <c r="K30" s="8">
        <f t="shared" si="3"/>
        <v>0.16295597940387266</v>
      </c>
      <c r="L30" s="7" t="str">
        <f t="shared" si="4"/>
        <v>July</v>
      </c>
      <c r="M30" s="7">
        <f t="shared" si="5"/>
        <v>22470.162955979406</v>
      </c>
    </row>
    <row r="31" spans="1:13" ht="30" x14ac:dyDescent="0.25">
      <c r="A31" s="5">
        <v>45499</v>
      </c>
      <c r="B31" s="15" t="s">
        <v>11</v>
      </c>
      <c r="C31" s="4" t="s">
        <v>18</v>
      </c>
      <c r="D31" s="4" t="s">
        <v>69</v>
      </c>
      <c r="E31" s="4" t="s">
        <v>17</v>
      </c>
      <c r="F31" s="7">
        <v>124567</v>
      </c>
      <c r="G31" s="7">
        <v>19000</v>
      </c>
      <c r="H31" s="7">
        <v>90</v>
      </c>
      <c r="I31" s="7">
        <v>170</v>
      </c>
      <c r="J31" s="7">
        <v>140</v>
      </c>
      <c r="K31" s="8">
        <f t="shared" si="3"/>
        <v>0.15573948156413817</v>
      </c>
      <c r="L31" s="7" t="str">
        <f t="shared" si="4"/>
        <v>July</v>
      </c>
      <c r="M31" s="7">
        <f t="shared" si="5"/>
        <v>19400.155739481565</v>
      </c>
    </row>
    <row r="32" spans="1:13" ht="30" x14ac:dyDescent="0.25">
      <c r="A32" s="5">
        <v>45506</v>
      </c>
      <c r="B32" s="15" t="s">
        <v>10</v>
      </c>
      <c r="C32" s="4" t="s">
        <v>12</v>
      </c>
      <c r="D32" s="4" t="s">
        <v>70</v>
      </c>
      <c r="E32" s="4" t="s">
        <v>13</v>
      </c>
      <c r="F32" s="7">
        <v>116432</v>
      </c>
      <c r="G32" s="7">
        <v>15000</v>
      </c>
      <c r="H32" s="7">
        <v>70</v>
      </c>
      <c r="I32" s="7">
        <v>160</v>
      </c>
      <c r="J32" s="7">
        <v>120</v>
      </c>
      <c r="K32" s="8">
        <f t="shared" si="3"/>
        <v>0.13183660849251064</v>
      </c>
      <c r="L32" s="7" t="str">
        <f t="shared" si="4"/>
        <v>August</v>
      </c>
      <c r="M32" s="7">
        <f t="shared" si="5"/>
        <v>15350.131836608492</v>
      </c>
    </row>
    <row r="33" spans="1:13" ht="30" x14ac:dyDescent="0.25">
      <c r="A33" s="5">
        <v>45513</v>
      </c>
      <c r="B33" s="15" t="s">
        <v>11</v>
      </c>
      <c r="C33" s="4" t="s">
        <v>15</v>
      </c>
      <c r="D33" s="4" t="s">
        <v>71</v>
      </c>
      <c r="E33" s="4" t="s">
        <v>17</v>
      </c>
      <c r="F33" s="7">
        <v>132089</v>
      </c>
      <c r="G33" s="7">
        <v>18000</v>
      </c>
      <c r="H33" s="7">
        <v>90</v>
      </c>
      <c r="I33" s="7">
        <v>160</v>
      </c>
      <c r="J33" s="7">
        <v>130</v>
      </c>
      <c r="K33" s="8">
        <f t="shared" si="3"/>
        <v>0.13914860435009729</v>
      </c>
      <c r="L33" s="7" t="str">
        <f t="shared" si="4"/>
        <v>August</v>
      </c>
      <c r="M33" s="7">
        <f t="shared" si="5"/>
        <v>18380.13914860435</v>
      </c>
    </row>
    <row r="34" spans="1:13" ht="30" x14ac:dyDescent="0.25">
      <c r="A34" s="5">
        <v>45520</v>
      </c>
      <c r="B34" s="15" t="s">
        <v>10</v>
      </c>
      <c r="C34" s="4" t="s">
        <v>18</v>
      </c>
      <c r="D34" s="4" t="s">
        <v>72</v>
      </c>
      <c r="E34" s="4" t="s">
        <v>13</v>
      </c>
      <c r="F34" s="7">
        <v>119876</v>
      </c>
      <c r="G34" s="7">
        <v>17000</v>
      </c>
      <c r="H34" s="7">
        <v>80</v>
      </c>
      <c r="I34" s="7">
        <v>150</v>
      </c>
      <c r="J34" s="7">
        <v>110</v>
      </c>
      <c r="K34" s="8">
        <f t="shared" si="3"/>
        <v>0.1446494711201575</v>
      </c>
      <c r="L34" s="7" t="str">
        <f t="shared" si="4"/>
        <v>August</v>
      </c>
      <c r="M34" s="7">
        <f t="shared" si="5"/>
        <v>17340.14464947112</v>
      </c>
    </row>
    <row r="35" spans="1:13" ht="30" x14ac:dyDescent="0.25">
      <c r="A35" s="5">
        <v>45527</v>
      </c>
      <c r="B35" s="15" t="s">
        <v>11</v>
      </c>
      <c r="C35" s="4" t="s">
        <v>12</v>
      </c>
      <c r="D35" s="4" t="s">
        <v>73</v>
      </c>
      <c r="E35" s="4" t="s">
        <v>17</v>
      </c>
      <c r="F35" s="7">
        <v>130000</v>
      </c>
      <c r="G35" s="7">
        <v>19000</v>
      </c>
      <c r="H35" s="7">
        <v>120</v>
      </c>
      <c r="I35" s="7">
        <v>180</v>
      </c>
      <c r="J35" s="7">
        <v>150</v>
      </c>
      <c r="K35" s="8">
        <f t="shared" si="3"/>
        <v>0.14961538461538462</v>
      </c>
      <c r="L35" s="7" t="str">
        <f t="shared" si="4"/>
        <v>August</v>
      </c>
      <c r="M35" s="7">
        <f t="shared" si="5"/>
        <v>19450.149615384616</v>
      </c>
    </row>
    <row r="36" spans="1:13" ht="30" x14ac:dyDescent="0.25">
      <c r="A36" s="5">
        <v>45534</v>
      </c>
      <c r="B36" s="15" t="s">
        <v>10</v>
      </c>
      <c r="C36" s="4" t="s">
        <v>15</v>
      </c>
      <c r="D36" s="4" t="s">
        <v>74</v>
      </c>
      <c r="E36" s="4" t="s">
        <v>13</v>
      </c>
      <c r="F36" s="7">
        <v>126543</v>
      </c>
      <c r="G36" s="7">
        <v>18000</v>
      </c>
      <c r="H36" s="7">
        <v>90</v>
      </c>
      <c r="I36" s="7">
        <v>160</v>
      </c>
      <c r="J36" s="7">
        <v>130</v>
      </c>
      <c r="K36" s="8">
        <f t="shared" si="3"/>
        <v>0.14524707016587246</v>
      </c>
      <c r="L36" s="7" t="str">
        <f t="shared" si="4"/>
        <v>August</v>
      </c>
      <c r="M36" s="7">
        <f t="shared" si="5"/>
        <v>18380.145247070166</v>
      </c>
    </row>
    <row r="37" spans="1:13" ht="30" x14ac:dyDescent="0.25">
      <c r="A37" s="5">
        <v>45541</v>
      </c>
      <c r="B37" s="15" t="s">
        <v>11</v>
      </c>
      <c r="C37" s="4" t="s">
        <v>18</v>
      </c>
      <c r="D37" s="4" t="s">
        <v>75</v>
      </c>
      <c r="E37" s="4" t="s">
        <v>17</v>
      </c>
      <c r="F37" s="7">
        <v>140987</v>
      </c>
      <c r="G37" s="7">
        <v>22000</v>
      </c>
      <c r="H37" s="7">
        <v>120</v>
      </c>
      <c r="I37" s="7">
        <v>200</v>
      </c>
      <c r="J37" s="7">
        <v>150</v>
      </c>
      <c r="K37" s="8">
        <f t="shared" si="3"/>
        <v>0.15937639640534235</v>
      </c>
      <c r="L37" s="7" t="str">
        <f t="shared" si="4"/>
        <v>September</v>
      </c>
      <c r="M37" s="7">
        <f t="shared" si="5"/>
        <v>22470.159376396405</v>
      </c>
    </row>
    <row r="38" spans="1:13" ht="30" x14ac:dyDescent="0.25">
      <c r="A38" s="5">
        <v>45548</v>
      </c>
      <c r="B38" s="15" t="s">
        <v>10</v>
      </c>
      <c r="C38" s="4" t="s">
        <v>12</v>
      </c>
      <c r="D38" s="4" t="s">
        <v>76</v>
      </c>
      <c r="E38" s="4" t="s">
        <v>13</v>
      </c>
      <c r="F38" s="7">
        <v>134567</v>
      </c>
      <c r="G38" s="7">
        <v>20000</v>
      </c>
      <c r="H38" s="7">
        <v>110</v>
      </c>
      <c r="I38" s="7">
        <v>180</v>
      </c>
      <c r="J38" s="7">
        <v>140</v>
      </c>
      <c r="K38" s="8">
        <f t="shared" si="3"/>
        <v>0.15182028283308685</v>
      </c>
      <c r="L38" s="7" t="str">
        <f t="shared" si="4"/>
        <v>September</v>
      </c>
      <c r="M38" s="7">
        <f t="shared" si="5"/>
        <v>20430.151820282834</v>
      </c>
    </row>
    <row r="39" spans="1:13" ht="30" x14ac:dyDescent="0.25">
      <c r="A39" s="5">
        <v>45555</v>
      </c>
      <c r="B39" s="15" t="s">
        <v>11</v>
      </c>
      <c r="C39" s="4" t="s">
        <v>15</v>
      </c>
      <c r="D39" s="4" t="s">
        <v>77</v>
      </c>
      <c r="E39" s="4" t="s">
        <v>17</v>
      </c>
      <c r="F39" s="7">
        <v>156890</v>
      </c>
      <c r="G39" s="7">
        <v>24000</v>
      </c>
      <c r="H39" s="7">
        <v>130</v>
      </c>
      <c r="I39" s="7">
        <v>210</v>
      </c>
      <c r="J39" s="7">
        <v>170</v>
      </c>
      <c r="K39" s="8">
        <f t="shared" si="3"/>
        <v>0.1562241060615718</v>
      </c>
      <c r="L39" s="7" t="str">
        <f t="shared" si="4"/>
        <v>September</v>
      </c>
      <c r="M39" s="7">
        <f t="shared" si="5"/>
        <v>24510.15622410606</v>
      </c>
    </row>
    <row r="40" spans="1:13" ht="30" x14ac:dyDescent="0.25">
      <c r="A40" s="5">
        <v>45562</v>
      </c>
      <c r="B40" s="15" t="s">
        <v>10</v>
      </c>
      <c r="C40" s="4" t="s">
        <v>18</v>
      </c>
      <c r="D40" s="4" t="s">
        <v>78</v>
      </c>
      <c r="E40" s="4" t="s">
        <v>13</v>
      </c>
      <c r="F40" s="7">
        <v>148432</v>
      </c>
      <c r="G40" s="7">
        <v>23000</v>
      </c>
      <c r="H40" s="7">
        <v>120</v>
      </c>
      <c r="I40" s="7">
        <v>210</v>
      </c>
      <c r="J40" s="7">
        <v>160</v>
      </c>
      <c r="K40" s="8">
        <f t="shared" si="3"/>
        <v>0.1582542847903417</v>
      </c>
      <c r="L40" s="7" t="str">
        <f t="shared" si="4"/>
        <v>September</v>
      </c>
      <c r="M40" s="7">
        <f t="shared" si="5"/>
        <v>23490.15825428479</v>
      </c>
    </row>
    <row r="41" spans="1:13" ht="30" x14ac:dyDescent="0.25">
      <c r="A41" s="5">
        <v>45569</v>
      </c>
      <c r="B41" s="15" t="s">
        <v>11</v>
      </c>
      <c r="C41" s="4" t="s">
        <v>12</v>
      </c>
      <c r="D41" s="4" t="s">
        <v>79</v>
      </c>
      <c r="E41" s="4" t="s">
        <v>17</v>
      </c>
      <c r="F41" s="7">
        <v>167893</v>
      </c>
      <c r="G41" s="7">
        <v>26000</v>
      </c>
      <c r="H41" s="7">
        <v>140</v>
      </c>
      <c r="I41" s="7">
        <v>230</v>
      </c>
      <c r="J41" s="7">
        <v>180</v>
      </c>
      <c r="K41" s="8">
        <f t="shared" si="3"/>
        <v>0.15813643213237003</v>
      </c>
      <c r="L41" s="7" t="str">
        <f t="shared" si="4"/>
        <v>October</v>
      </c>
      <c r="M41" s="7">
        <f t="shared" si="5"/>
        <v>26550.158136432132</v>
      </c>
    </row>
    <row r="42" spans="1:13" ht="45" x14ac:dyDescent="0.25">
      <c r="A42" s="5">
        <v>45576</v>
      </c>
      <c r="B42" s="15" t="s">
        <v>10</v>
      </c>
      <c r="C42" s="4" t="s">
        <v>15</v>
      </c>
      <c r="D42" s="4" t="s">
        <v>80</v>
      </c>
      <c r="E42" s="4" t="s">
        <v>13</v>
      </c>
      <c r="F42" s="7">
        <v>154321</v>
      </c>
      <c r="G42" s="7">
        <v>24000</v>
      </c>
      <c r="H42" s="7">
        <v>130</v>
      </c>
      <c r="I42" s="7">
        <v>220</v>
      </c>
      <c r="J42" s="7">
        <v>180</v>
      </c>
      <c r="K42" s="8">
        <f t="shared" si="3"/>
        <v>0.15895438728364902</v>
      </c>
      <c r="L42" s="7" t="str">
        <f t="shared" si="4"/>
        <v>October</v>
      </c>
      <c r="M42" s="7">
        <f t="shared" si="5"/>
        <v>24530.158954387283</v>
      </c>
    </row>
    <row r="43" spans="1:13" ht="30" x14ac:dyDescent="0.25">
      <c r="A43" s="5">
        <v>45583</v>
      </c>
      <c r="B43" s="15" t="s">
        <v>11</v>
      </c>
      <c r="C43" s="4" t="s">
        <v>18</v>
      </c>
      <c r="D43" s="4" t="s">
        <v>81</v>
      </c>
      <c r="E43" s="4" t="s">
        <v>17</v>
      </c>
      <c r="F43" s="7">
        <v>162431</v>
      </c>
      <c r="G43" s="7">
        <v>26000</v>
      </c>
      <c r="H43" s="7">
        <v>150</v>
      </c>
      <c r="I43" s="7">
        <v>230</v>
      </c>
      <c r="J43" s="7">
        <v>190</v>
      </c>
      <c r="K43" s="8">
        <f t="shared" si="3"/>
        <v>0.16357714968201884</v>
      </c>
      <c r="L43" s="7" t="str">
        <f t="shared" si="4"/>
        <v>October</v>
      </c>
      <c r="M43" s="7">
        <f t="shared" si="5"/>
        <v>26570.16357714968</v>
      </c>
    </row>
    <row r="44" spans="1:13" ht="30" x14ac:dyDescent="0.25">
      <c r="A44" s="5">
        <v>45590</v>
      </c>
      <c r="B44" s="15" t="s">
        <v>10</v>
      </c>
      <c r="C44" s="4" t="s">
        <v>12</v>
      </c>
      <c r="D44" s="4" t="s">
        <v>82</v>
      </c>
      <c r="E44" s="4" t="s">
        <v>13</v>
      </c>
      <c r="F44" s="7">
        <v>145234</v>
      </c>
      <c r="G44" s="7">
        <v>22000</v>
      </c>
      <c r="H44" s="7">
        <v>130</v>
      </c>
      <c r="I44" s="7">
        <v>200</v>
      </c>
      <c r="J44" s="7">
        <v>170</v>
      </c>
      <c r="K44" s="8">
        <f t="shared" si="3"/>
        <v>0.15492240109065369</v>
      </c>
      <c r="L44" s="7" t="str">
        <f t="shared" si="4"/>
        <v>October</v>
      </c>
      <c r="M44" s="7">
        <f t="shared" si="5"/>
        <v>22500.154922401092</v>
      </c>
    </row>
    <row r="45" spans="1:13" ht="30" x14ac:dyDescent="0.25">
      <c r="A45" s="5">
        <v>45597</v>
      </c>
      <c r="B45" s="15" t="s">
        <v>11</v>
      </c>
      <c r="C45" s="4" t="s">
        <v>15</v>
      </c>
      <c r="D45" s="4" t="s">
        <v>83</v>
      </c>
      <c r="E45" s="4" t="s">
        <v>17</v>
      </c>
      <c r="F45" s="7">
        <v>178234</v>
      </c>
      <c r="G45" s="7">
        <v>27000</v>
      </c>
      <c r="H45" s="7">
        <v>150</v>
      </c>
      <c r="I45" s="7">
        <v>240</v>
      </c>
      <c r="J45" s="7">
        <v>200</v>
      </c>
      <c r="K45" s="8">
        <f t="shared" si="3"/>
        <v>0.1547965034729625</v>
      </c>
      <c r="L45" s="7" t="str">
        <f t="shared" si="4"/>
        <v>November</v>
      </c>
      <c r="M45" s="7">
        <f t="shared" si="5"/>
        <v>27590.154796503473</v>
      </c>
    </row>
    <row r="46" spans="1:13" ht="30" x14ac:dyDescent="0.25">
      <c r="A46" s="5">
        <v>45604</v>
      </c>
      <c r="B46" s="15" t="s">
        <v>10</v>
      </c>
      <c r="C46" s="4" t="s">
        <v>18</v>
      </c>
      <c r="D46" s="4" t="s">
        <v>84</v>
      </c>
      <c r="E46" s="4" t="s">
        <v>13</v>
      </c>
      <c r="F46" s="7">
        <v>163432</v>
      </c>
      <c r="G46" s="7">
        <v>25000</v>
      </c>
      <c r="H46" s="7">
        <v>140</v>
      </c>
      <c r="I46" s="7">
        <v>210</v>
      </c>
      <c r="J46" s="7">
        <v>180</v>
      </c>
      <c r="K46" s="8">
        <f t="shared" si="3"/>
        <v>0.15621175779529101</v>
      </c>
      <c r="L46" s="7" t="str">
        <f t="shared" si="4"/>
        <v>November</v>
      </c>
      <c r="M46" s="7">
        <f t="shared" si="5"/>
        <v>25530.156211757796</v>
      </c>
    </row>
    <row r="47" spans="1:13" ht="30" x14ac:dyDescent="0.25">
      <c r="A47" s="5">
        <v>45611</v>
      </c>
      <c r="B47" s="15" t="s">
        <v>11</v>
      </c>
      <c r="C47" s="4" t="s">
        <v>12</v>
      </c>
      <c r="D47" s="4" t="s">
        <v>85</v>
      </c>
      <c r="E47" s="4" t="s">
        <v>17</v>
      </c>
      <c r="F47" s="7">
        <v>192431</v>
      </c>
      <c r="G47" s="7">
        <v>28000</v>
      </c>
      <c r="H47" s="7">
        <v>160</v>
      </c>
      <c r="I47" s="7">
        <v>250</v>
      </c>
      <c r="J47" s="7">
        <v>210</v>
      </c>
      <c r="K47" s="8">
        <f t="shared" si="3"/>
        <v>0.14872863519911034</v>
      </c>
      <c r="L47" s="7" t="str">
        <f t="shared" si="4"/>
        <v>November</v>
      </c>
      <c r="M47" s="7">
        <f t="shared" si="5"/>
        <v>28620.148728635198</v>
      </c>
    </row>
    <row r="48" spans="1:13" ht="30" x14ac:dyDescent="0.25">
      <c r="A48" s="5">
        <v>45618</v>
      </c>
      <c r="B48" s="15" t="s">
        <v>10</v>
      </c>
      <c r="C48" s="4" t="s">
        <v>15</v>
      </c>
      <c r="D48" s="4" t="s">
        <v>86</v>
      </c>
      <c r="E48" s="4" t="s">
        <v>13</v>
      </c>
      <c r="F48" s="7">
        <v>178932</v>
      </c>
      <c r="G48" s="7">
        <v>26000</v>
      </c>
      <c r="H48" s="7">
        <v>140</v>
      </c>
      <c r="I48" s="7">
        <v>230</v>
      </c>
      <c r="J48" s="7">
        <v>200</v>
      </c>
      <c r="K48" s="8">
        <f t="shared" si="3"/>
        <v>0.14849216462119688</v>
      </c>
      <c r="L48" s="7" t="str">
        <f t="shared" si="4"/>
        <v>November</v>
      </c>
      <c r="M48" s="7">
        <f t="shared" si="5"/>
        <v>26570.148492164622</v>
      </c>
    </row>
    <row r="49" spans="1:13" ht="30" x14ac:dyDescent="0.25">
      <c r="A49" s="5">
        <v>45625</v>
      </c>
      <c r="B49" s="15" t="s">
        <v>11</v>
      </c>
      <c r="C49" s="4" t="s">
        <v>18</v>
      </c>
      <c r="D49" s="4" t="s">
        <v>87</v>
      </c>
      <c r="E49" s="4" t="s">
        <v>17</v>
      </c>
      <c r="F49" s="7">
        <v>184537</v>
      </c>
      <c r="G49" s="7">
        <v>27000</v>
      </c>
      <c r="H49" s="7">
        <v>150</v>
      </c>
      <c r="I49" s="7">
        <v>240</v>
      </c>
      <c r="J49" s="7">
        <v>210</v>
      </c>
      <c r="K49" s="8">
        <f t="shared" si="3"/>
        <v>0.14956350217029646</v>
      </c>
      <c r="L49" s="7" t="str">
        <f t="shared" si="4"/>
        <v>November</v>
      </c>
      <c r="M49" s="7">
        <f t="shared" si="5"/>
        <v>27600.149563502171</v>
      </c>
    </row>
    <row r="50" spans="1:13" ht="30" x14ac:dyDescent="0.25">
      <c r="A50" s="5">
        <v>45632</v>
      </c>
      <c r="B50" s="15" t="s">
        <v>10</v>
      </c>
      <c r="C50" s="4" t="s">
        <v>12</v>
      </c>
      <c r="D50" s="4" t="s">
        <v>88</v>
      </c>
      <c r="E50" s="4" t="s">
        <v>13</v>
      </c>
      <c r="F50" s="7">
        <v>192347</v>
      </c>
      <c r="G50" s="7">
        <v>28000</v>
      </c>
      <c r="H50" s="7">
        <v>160</v>
      </c>
      <c r="I50" s="7">
        <v>250</v>
      </c>
      <c r="J50" s="7">
        <v>220</v>
      </c>
      <c r="K50" s="8">
        <f t="shared" si="3"/>
        <v>0.14884557596427289</v>
      </c>
      <c r="L50" s="7" t="str">
        <f t="shared" si="4"/>
        <v>December</v>
      </c>
      <c r="M50" s="7">
        <f t="shared" si="5"/>
        <v>28630.148845575965</v>
      </c>
    </row>
    <row r="51" spans="1:13" ht="30" x14ac:dyDescent="0.25">
      <c r="A51" s="5">
        <v>45639</v>
      </c>
      <c r="B51" s="15" t="s">
        <v>11</v>
      </c>
      <c r="C51" s="4" t="s">
        <v>15</v>
      </c>
      <c r="D51" s="4" t="s">
        <v>89</v>
      </c>
      <c r="E51" s="4" t="s">
        <v>17</v>
      </c>
      <c r="F51" s="7">
        <v>210432</v>
      </c>
      <c r="G51" s="7">
        <v>32000</v>
      </c>
      <c r="H51" s="7">
        <v>180</v>
      </c>
      <c r="I51" s="7">
        <v>280</v>
      </c>
      <c r="J51" s="7">
        <v>230</v>
      </c>
      <c r="K51" s="8">
        <f t="shared" si="3"/>
        <v>0.15534709549878345</v>
      </c>
      <c r="L51" s="7" t="str">
        <f t="shared" si="4"/>
        <v>December</v>
      </c>
      <c r="M51" s="7">
        <f t="shared" si="5"/>
        <v>32690.1553470955</v>
      </c>
    </row>
    <row r="52" spans="1:13" ht="30" x14ac:dyDescent="0.25">
      <c r="A52" s="5">
        <v>45646</v>
      </c>
      <c r="B52" s="15" t="s">
        <v>10</v>
      </c>
      <c r="C52" s="4" t="s">
        <v>18</v>
      </c>
      <c r="D52" s="4" t="s">
        <v>90</v>
      </c>
      <c r="E52" s="4" t="s">
        <v>13</v>
      </c>
      <c r="F52" s="7">
        <v>197543</v>
      </c>
      <c r="G52" s="7">
        <v>31000</v>
      </c>
      <c r="H52" s="7">
        <v>170</v>
      </c>
      <c r="I52" s="7">
        <v>260</v>
      </c>
      <c r="J52" s="7">
        <v>220</v>
      </c>
      <c r="K52" s="8">
        <f t="shared" si="3"/>
        <v>0.16021828158932486</v>
      </c>
      <c r="L52" s="7" t="str">
        <f t="shared" si="4"/>
        <v>December</v>
      </c>
      <c r="M52" s="7">
        <f t="shared" si="5"/>
        <v>31650.160218281588</v>
      </c>
    </row>
    <row r="53" spans="1:13" ht="30" x14ac:dyDescent="0.25">
      <c r="A53" s="5">
        <v>45653</v>
      </c>
      <c r="B53" s="15" t="s">
        <v>11</v>
      </c>
      <c r="C53" s="4" t="s">
        <v>12</v>
      </c>
      <c r="D53" s="4" t="s">
        <v>91</v>
      </c>
      <c r="E53" s="4" t="s">
        <v>17</v>
      </c>
      <c r="F53" s="7">
        <v>184654</v>
      </c>
      <c r="G53" s="7">
        <v>29000</v>
      </c>
      <c r="H53" s="7">
        <v>160</v>
      </c>
      <c r="I53" s="7">
        <v>240</v>
      </c>
      <c r="J53" s="7">
        <v>210</v>
      </c>
      <c r="K53" s="8">
        <f t="shared" si="3"/>
        <v>0.16035395929684707</v>
      </c>
      <c r="L53" s="7" t="str">
        <f t="shared" si="4"/>
        <v>December</v>
      </c>
      <c r="M53" s="7">
        <f t="shared" si="5"/>
        <v>29610.160353959298</v>
      </c>
    </row>
  </sheetData>
  <conditionalFormatting sqref="B1:B3 C54:C1048576">
    <cfRule type="cellIs" dxfId="178" priority="11" operator="equal">
      <formula>"TikTok"</formula>
    </cfRule>
    <cfRule type="cellIs" dxfId="177" priority="12" operator="equal">
      <formula>"Instagram"</formula>
    </cfRule>
  </conditionalFormatting>
  <conditionalFormatting sqref="B1:B53 C54:C1048576">
    <cfRule type="cellIs" dxfId="176" priority="8" operator="equal">
      <formula>"TikTok"</formula>
    </cfRule>
    <cfRule type="cellIs" dxfId="175" priority="9" operator="equal">
      <formula>"Instagram"</formula>
    </cfRule>
    <cfRule type="cellIs" dxfId="174" priority="10" operator="equal">
      <formula>"Instagram"</formula>
    </cfRule>
  </conditionalFormatting>
  <conditionalFormatting sqref="B1:B1048576">
    <cfRule type="cellIs" dxfId="173" priority="1" operator="equal">
      <formula>"TikTok"</formula>
    </cfRule>
    <cfRule type="cellIs" dxfId="172" priority="2" operator="equal">
      <formula>"Instagram"</formula>
    </cfRule>
    <cfRule type="cellIs" dxfId="171" priority="3" operator="equal">
      <formula>"Instagram"</formula>
    </cfRule>
    <cfRule type="cellIs" dxfId="170" priority="4" operator="equal">
      <formula>"Instagram"</formula>
    </cfRule>
    <cfRule type="cellIs" dxfId="169" priority="5" operator="equal">
      <formula>"Instagram"</formula>
    </cfRule>
    <cfRule type="cellIs" dxfId="168" priority="6" operator="equal">
      <formula>"TikTok"</formula>
    </cfRule>
  </conditionalFormatting>
  <dataValidations count="3">
    <dataValidation type="list" allowBlank="1" showInputMessage="1" showErrorMessage="1" sqref="E1:E3 F54:F1048576" xr:uid="{87A7C40C-D0FD-4459-A61C-327D3326DF10}">
      <formula1>"Post, Video, Story"</formula1>
    </dataValidation>
    <dataValidation type="list" allowBlank="1" showInputMessage="1" showErrorMessage="1" sqref="C54:C1048576 B1 B3:B53 B2" xr:uid="{425EB49C-2AB6-4848-9631-28363A956A41}">
      <formula1>"Instagram, TikTok"</formula1>
    </dataValidation>
    <dataValidation type="list" allowBlank="1" showInputMessage="1" showErrorMessage="1" sqref="C1:C53 D54:D1048576" xr:uid="{FC5139A7-1C00-4289-AED1-A51B92E6E34C}">
      <formula1>"Unboxing, Product Swatch, Aesthetic Shots"</formula1>
    </dataValidation>
  </dataValidations>
  <pageMargins left="0.7" right="0.7" top="0.75" bottom="0.75" header="0.3" footer="0.3"/>
  <pageSetup orientation="portrait" r:id="rId1"/>
  <ignoredErrors>
    <ignoredError sqref="B1:C1 E1"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195C-40E4-4A33-BEBB-C64A0A7EBBE6}">
  <sheetPr codeName="Sheet3"/>
  <dimension ref="B4:H19"/>
  <sheetViews>
    <sheetView showGridLines="0" workbookViewId="0">
      <selection activeCell="F33" sqref="F33"/>
    </sheetView>
  </sheetViews>
  <sheetFormatPr defaultRowHeight="15" x14ac:dyDescent="0.25"/>
  <cols>
    <col min="1" max="1" width="6.7109375" customWidth="1"/>
    <col min="2" max="2" width="27.42578125" bestFit="1" customWidth="1"/>
    <col min="3" max="3" width="18.7109375" bestFit="1" customWidth="1"/>
    <col min="4" max="4" width="6.7109375" bestFit="1" customWidth="1"/>
    <col min="5" max="5" width="11.28515625" bestFit="1" customWidth="1"/>
    <col min="6" max="6" width="8.42578125" customWidth="1"/>
    <col min="7" max="7" width="15.42578125" bestFit="1" customWidth="1"/>
    <col min="8" max="8" width="22.42578125" bestFit="1" customWidth="1"/>
    <col min="9" max="9" width="8.5703125" customWidth="1"/>
    <col min="10" max="10" width="28.85546875" bestFit="1" customWidth="1"/>
    <col min="11" max="11" width="23" bestFit="1" customWidth="1"/>
    <col min="12" max="12" width="8.140625" customWidth="1"/>
    <col min="13" max="13" width="6.5703125" customWidth="1"/>
    <col min="14" max="14" width="6.7109375" customWidth="1"/>
    <col min="15" max="16" width="6.5703125" customWidth="1"/>
    <col min="17" max="17" width="6.7109375" customWidth="1"/>
    <col min="18" max="18" width="5.140625" bestFit="1" customWidth="1"/>
    <col min="19" max="19" width="6.28515625"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4" spans="2:8" x14ac:dyDescent="0.25">
      <c r="B4" s="22" t="s">
        <v>93</v>
      </c>
      <c r="G4" s="21" t="s">
        <v>92</v>
      </c>
      <c r="H4" s="11"/>
    </row>
    <row r="5" spans="2:8" x14ac:dyDescent="0.25">
      <c r="B5" s="12" t="s">
        <v>47</v>
      </c>
      <c r="C5" s="12" t="s">
        <v>39</v>
      </c>
      <c r="D5" s="11"/>
      <c r="E5" s="11"/>
      <c r="G5" s="12" t="s">
        <v>46</v>
      </c>
      <c r="H5" s="11" t="s">
        <v>48</v>
      </c>
    </row>
    <row r="6" spans="2:8" x14ac:dyDescent="0.25">
      <c r="B6" s="12" t="s">
        <v>46</v>
      </c>
      <c r="C6" s="11" t="s">
        <v>10</v>
      </c>
      <c r="D6" s="11" t="s">
        <v>11</v>
      </c>
      <c r="E6" s="11" t="s">
        <v>45</v>
      </c>
      <c r="G6" s="11" t="s">
        <v>18</v>
      </c>
      <c r="H6" s="13">
        <v>0.16357714968201884</v>
      </c>
    </row>
    <row r="7" spans="2:8" x14ac:dyDescent="0.25">
      <c r="B7" s="11" t="s">
        <v>40</v>
      </c>
      <c r="C7" s="13">
        <v>7.8625E-2</v>
      </c>
      <c r="D7" s="13">
        <v>1.0122220233688025E-2</v>
      </c>
      <c r="E7" s="13">
        <v>4.4373610116844014E-2</v>
      </c>
      <c r="G7" s="11" t="s">
        <v>12</v>
      </c>
      <c r="H7" s="13">
        <v>0.19</v>
      </c>
    </row>
    <row r="8" spans="2:8" x14ac:dyDescent="0.25">
      <c r="B8" s="11" t="s">
        <v>41</v>
      </c>
      <c r="C8" s="13">
        <v>5.4651701354476376E-2</v>
      </c>
      <c r="D8" s="13">
        <v>3.4387981770203239E-2</v>
      </c>
      <c r="E8" s="13">
        <v>4.4519841562339804E-2</v>
      </c>
      <c r="G8" s="11" t="s">
        <v>15</v>
      </c>
      <c r="H8" s="13">
        <v>0.16295597940387266</v>
      </c>
    </row>
    <row r="9" spans="2:8" x14ac:dyDescent="0.25">
      <c r="B9" s="11" t="s">
        <v>42</v>
      </c>
      <c r="C9" s="13">
        <v>0.12230306004261603</v>
      </c>
      <c r="D9" s="13">
        <v>8.5367550021297436E-2</v>
      </c>
      <c r="E9" s="13">
        <v>0.1075288560340886</v>
      </c>
      <c r="G9" s="11" t="s">
        <v>45</v>
      </c>
      <c r="H9" s="13">
        <v>0.19</v>
      </c>
    </row>
    <row r="10" spans="2:8" x14ac:dyDescent="0.25">
      <c r="B10" s="11" t="s">
        <v>43</v>
      </c>
      <c r="C10" s="13">
        <v>9.1616388962488138E-2</v>
      </c>
      <c r="D10" s="13">
        <v>6.5254670911788715E-2</v>
      </c>
      <c r="E10" s="13">
        <v>7.8435529937138426E-2</v>
      </c>
    </row>
    <row r="11" spans="2:8" x14ac:dyDescent="0.25">
      <c r="B11" s="11" t="s">
        <v>44</v>
      </c>
      <c r="C11" s="13">
        <v>0.1569017566511986</v>
      </c>
      <c r="D11" s="13">
        <v>0.14369973828636223</v>
      </c>
      <c r="E11" s="13">
        <v>0.14898054563229679</v>
      </c>
    </row>
    <row r="12" spans="2:8" x14ac:dyDescent="0.25">
      <c r="B12" s="11" t="s">
        <v>51</v>
      </c>
      <c r="C12" s="13">
        <v>0.1427535129551607</v>
      </c>
      <c r="D12" s="13">
        <v>0.15187223581004258</v>
      </c>
      <c r="E12" s="13">
        <v>0.14731287438260166</v>
      </c>
    </row>
    <row r="13" spans="2:8" x14ac:dyDescent="0.25">
      <c r="B13" s="11" t="s">
        <v>52</v>
      </c>
      <c r="C13" s="13">
        <v>0.15805712147143147</v>
      </c>
      <c r="D13" s="13">
        <v>0.15994315834831049</v>
      </c>
      <c r="E13" s="13">
        <v>0.159000139909871</v>
      </c>
    </row>
    <row r="14" spans="2:8" x14ac:dyDescent="0.25">
      <c r="B14" s="11" t="s">
        <v>53</v>
      </c>
      <c r="C14" s="13">
        <v>0.14057771659284687</v>
      </c>
      <c r="D14" s="13">
        <v>0.14438199448274097</v>
      </c>
      <c r="E14" s="13">
        <v>0.14209942774880452</v>
      </c>
    </row>
    <row r="15" spans="2:8" x14ac:dyDescent="0.25">
      <c r="B15" s="11" t="s">
        <v>54</v>
      </c>
      <c r="C15" s="13">
        <v>0.15503728381171428</v>
      </c>
      <c r="D15" s="13">
        <v>0.15780025123345709</v>
      </c>
      <c r="E15" s="13">
        <v>0.15641876752258568</v>
      </c>
      <c r="G15" s="21" t="s">
        <v>94</v>
      </c>
    </row>
    <row r="16" spans="2:8" x14ac:dyDescent="0.25">
      <c r="B16" s="11" t="s">
        <v>55</v>
      </c>
      <c r="C16" s="13">
        <v>0.15693839418715136</v>
      </c>
      <c r="D16" s="13">
        <v>0.16085679090719443</v>
      </c>
      <c r="E16" s="13">
        <v>0.15889759254717289</v>
      </c>
      <c r="G16" s="12" t="s">
        <v>46</v>
      </c>
      <c r="H16" s="11" t="s">
        <v>50</v>
      </c>
    </row>
    <row r="17" spans="2:8" x14ac:dyDescent="0.25">
      <c r="B17" s="11" t="s">
        <v>56</v>
      </c>
      <c r="C17" s="13">
        <v>0.15235196120824396</v>
      </c>
      <c r="D17" s="13">
        <v>0.15102954694745643</v>
      </c>
      <c r="E17" s="13">
        <v>0.15155851265177145</v>
      </c>
      <c r="G17" s="11" t="s">
        <v>10</v>
      </c>
      <c r="H17" s="10">
        <v>519396.39157242875</v>
      </c>
    </row>
    <row r="18" spans="2:8" x14ac:dyDescent="0.25">
      <c r="B18" s="11" t="s">
        <v>57</v>
      </c>
      <c r="C18" s="13">
        <v>0.15453192877679889</v>
      </c>
      <c r="D18" s="13">
        <v>0.15785052739781524</v>
      </c>
      <c r="E18" s="13">
        <v>0.15619122808730707</v>
      </c>
      <c r="G18" s="11" t="s">
        <v>11</v>
      </c>
      <c r="H18" s="10">
        <v>790434.13986261818</v>
      </c>
    </row>
    <row r="19" spans="2:8" x14ac:dyDescent="0.25">
      <c r="B19" s="9" t="s">
        <v>45</v>
      </c>
      <c r="C19" s="13">
        <v>0.13044509341014293</v>
      </c>
      <c r="D19" s="13">
        <v>0.12076394684363588</v>
      </c>
      <c r="E19" s="13">
        <v>0.12560452012688941</v>
      </c>
      <c r="G19" s="11" t="s">
        <v>45</v>
      </c>
      <c r="H19" s="10">
        <v>1309830.5314350468</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71AC6-918B-4ED9-9F8D-FF4930C678F9}">
  <sheetPr codeName="Sheet4"/>
  <dimension ref="A1:C5"/>
  <sheetViews>
    <sheetView showGridLines="0" tabSelected="1" workbookViewId="0">
      <selection activeCell="AA17" sqref="AA17"/>
    </sheetView>
  </sheetViews>
  <sheetFormatPr defaultRowHeight="15" x14ac:dyDescent="0.25"/>
  <cols>
    <col min="1" max="1" width="8.42578125" style="23" customWidth="1"/>
    <col min="2" max="2" width="10.28515625" style="23" customWidth="1"/>
    <col min="3" max="3" width="9.7109375" style="23" customWidth="1"/>
  </cols>
  <sheetData>
    <row r="1" s="24" customFormat="1" x14ac:dyDescent="0.25"/>
    <row r="2" s="24" customFormat="1" x14ac:dyDescent="0.25"/>
    <row r="3" s="24" customFormat="1" x14ac:dyDescent="0.25"/>
    <row r="4" s="24" customFormat="1" x14ac:dyDescent="0.25"/>
    <row r="5" s="2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Content Tracker</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2025-01-15T16:09:36Z</dcterms:created>
  <dcterms:modified xsi:type="dcterms:W3CDTF">2025-01-20T14:59:37Z</dcterms:modified>
</cp:coreProperties>
</file>