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mc:AlternateContent xmlns:mc="http://schemas.openxmlformats.org/markup-compatibility/2006">
    <mc:Choice Requires="x15">
      <x15ac:absPath xmlns:x15ac="http://schemas.microsoft.com/office/spreadsheetml/2010/11/ac" url="https://d.docs.live.net/c1f71f44411cb0d1/THM/18_03_SWTP_Softwaretechnik-Projekt/01_GIT_Repo/swtp_ebner_wise23/00_Planung/"/>
    </mc:Choice>
  </mc:AlternateContent>
  <xr:revisionPtr revIDLastSave="369" documentId="8_{69E0FB32-CB0A-4FC4-8BA2-1707AEF108AC}" xr6:coauthVersionLast="47" xr6:coauthVersionMax="47" xr10:uidLastSave="{09102962-3F87-40D3-9296-E2D446C94CA6}"/>
  <bookViews>
    <workbookView xWindow="-110" yWindow="-110" windowWidth="25820" windowHeight="13900" xr2:uid="{00000000-000D-0000-FFFF-FFFF00000000}"/>
  </bookViews>
  <sheets>
    <sheet name="GanttChart" sheetId="9" r:id="rId1"/>
    <sheet name="Help" sheetId="6" r:id="rId2"/>
    <sheet name="TermsOfUse" sheetId="11" r:id="rId3"/>
  </sheets>
  <definedNames>
    <definedName name="_xlnm.Print_Area" localSheetId="0">GanttChart!$A$1:$BM$45</definedName>
    <definedName name="_xlnm.Print_Titles" localSheetId="0">GanttChart!$4:$7</definedName>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4" i="9" l="1"/>
  <c r="E24" i="9" s="1"/>
  <c r="H24" i="9" s="1"/>
  <c r="E29" i="9"/>
  <c r="D30" i="9" s="1"/>
  <c r="H29" i="9"/>
  <c r="D39" i="9"/>
  <c r="D40" i="9" s="1"/>
  <c r="G37" i="9"/>
  <c r="E20" i="9"/>
  <c r="H20" i="9" s="1"/>
  <c r="E43" i="9"/>
  <c r="H43" i="9" s="1"/>
  <c r="E35" i="9"/>
  <c r="H35" i="9" s="1"/>
  <c r="E26" i="9"/>
  <c r="H26" i="9" s="1"/>
  <c r="E18" i="9"/>
  <c r="H18" i="9" s="1"/>
  <c r="G14" i="9"/>
  <c r="G8" i="9"/>
  <c r="A53" i="9"/>
  <c r="G22" i="9" l="1"/>
  <c r="E30" i="9"/>
  <c r="H30" i="9" s="1"/>
  <c r="D31" i="9"/>
  <c r="E31" i="9" s="1"/>
  <c r="D32" i="9" s="1"/>
  <c r="D27" i="9"/>
  <c r="E27" i="9" s="1"/>
  <c r="E50" i="9"/>
  <c r="E51" i="9" s="1"/>
  <c r="H51" i="9" s="1"/>
  <c r="E49" i="9"/>
  <c r="H49" i="9" s="1"/>
  <c r="E8" i="9"/>
  <c r="H8" i="9" s="1"/>
  <c r="E37" i="9"/>
  <c r="H37" i="9" s="1"/>
  <c r="E22" i="9"/>
  <c r="H22" i="9" s="1"/>
  <c r="E14" i="9"/>
  <c r="H14" i="9" s="1"/>
  <c r="H27" i="9" l="1"/>
  <c r="D28" i="9"/>
  <c r="E28" i="9" s="1"/>
  <c r="H28" i="9" s="1"/>
  <c r="H31" i="9"/>
  <c r="E32" i="9"/>
  <c r="D33" i="9" s="1"/>
  <c r="E52" i="9"/>
  <c r="H52" i="9" s="1"/>
  <c r="H50" i="9"/>
  <c r="H32" i="9" l="1"/>
  <c r="E33" i="9"/>
  <c r="E12" i="9"/>
  <c r="E9" i="9"/>
  <c r="J6" i="9"/>
  <c r="H33" i="9" l="1"/>
  <c r="D34" i="9"/>
  <c r="E34" i="9" s="1"/>
  <c r="H34" i="9" s="1"/>
  <c r="J4" i="9"/>
  <c r="J7" i="9"/>
  <c r="H12" i="9"/>
  <c r="E10" i="9"/>
  <c r="H9" i="9"/>
  <c r="A8" i="9"/>
  <c r="A49" i="9"/>
  <c r="A50" i="9" s="1"/>
  <c r="A51" i="9" s="1"/>
  <c r="A52" i="9" s="1"/>
  <c r="H10" i="9" l="1"/>
  <c r="D11" i="9"/>
  <c r="K6" i="9" l="1"/>
  <c r="K7" i="9" s="1"/>
  <c r="E15" i="9" l="1"/>
  <c r="E23" i="9"/>
  <c r="H23" i="9" s="1"/>
  <c r="E39" i="9"/>
  <c r="H39" i="9" s="1"/>
  <c r="E38" i="9"/>
  <c r="L6" i="9"/>
  <c r="L7" i="9" s="1"/>
  <c r="H38" i="9" l="1"/>
  <c r="H15" i="9"/>
  <c r="E16" i="9"/>
  <c r="H16" i="9" s="1"/>
  <c r="E40" i="9"/>
  <c r="H40" i="9" s="1"/>
  <c r="M6" i="9"/>
  <c r="M7" i="9" s="1"/>
  <c r="D41" i="9" l="1"/>
  <c r="E41" i="9" s="1"/>
  <c r="H41" i="9" s="1"/>
  <c r="E25" i="9"/>
  <c r="H25" i="9" s="1"/>
  <c r="N6" i="9"/>
  <c r="N7" i="9" s="1"/>
  <c r="J5" i="9"/>
  <c r="E42" i="9" l="1"/>
  <c r="H42" i="9" s="1"/>
  <c r="E11" i="9"/>
  <c r="H11" i="9" s="1"/>
  <c r="O6" i="9"/>
  <c r="O7" i="9" s="1"/>
  <c r="P6" i="9" l="1"/>
  <c r="P7" i="9" s="1"/>
  <c r="Q6" i="9" l="1"/>
  <c r="Q4" i="9" l="1"/>
  <c r="Q7" i="9"/>
  <c r="R6" i="9"/>
  <c r="R7" i="9" s="1"/>
  <c r="S6" i="9" l="1"/>
  <c r="S7" i="9" s="1"/>
  <c r="T6" i="9" l="1"/>
  <c r="T7" i="9" s="1"/>
  <c r="U6" i="9" l="1"/>
  <c r="U7" i="9" s="1"/>
  <c r="Q5" i="9"/>
  <c r="V6" i="9" l="1"/>
  <c r="V7" i="9" s="1"/>
  <c r="W6" i="9" l="1"/>
  <c r="W7" i="9" s="1"/>
  <c r="X6" i="9" l="1"/>
  <c r="X4" i="9" l="1"/>
  <c r="X7" i="9"/>
  <c r="Y6" i="9"/>
  <c r="Y7" i="9" s="1"/>
  <c r="Z6" i="9" l="1"/>
  <c r="Z7" i="9" s="1"/>
  <c r="AA6" i="9" l="1"/>
  <c r="AA7" i="9" s="1"/>
  <c r="X5" i="9"/>
  <c r="AB6" i="9" l="1"/>
  <c r="AB7" i="9" s="1"/>
  <c r="AC6" i="9" l="1"/>
  <c r="AC7" i="9" s="1"/>
  <c r="AD6" i="9" l="1"/>
  <c r="AD7" i="9" s="1"/>
  <c r="AE6" i="9" l="1"/>
  <c r="AE4" i="9" l="1"/>
  <c r="AE7" i="9"/>
  <c r="AF6" i="9"/>
  <c r="AF7" i="9" s="1"/>
  <c r="AG6" i="9" l="1"/>
  <c r="AG7" i="9" s="1"/>
  <c r="AH6" i="9" l="1"/>
  <c r="AH7" i="9" s="1"/>
  <c r="AE5" i="9"/>
  <c r="AI6" i="9" l="1"/>
  <c r="AI7" i="9" s="1"/>
  <c r="AJ6" i="9" l="1"/>
  <c r="AJ7" i="9" s="1"/>
  <c r="AK6" i="9" l="1"/>
  <c r="AK7" i="9" s="1"/>
  <c r="AL6" i="9" l="1"/>
  <c r="AL4" i="9" l="1"/>
  <c r="AL7" i="9"/>
  <c r="AM6" i="9"/>
  <c r="AM7" i="9" s="1"/>
  <c r="AN6" i="9" l="1"/>
  <c r="AN7" i="9" s="1"/>
  <c r="AO6" i="9" l="1"/>
  <c r="AO7" i="9" s="1"/>
  <c r="AL5" i="9"/>
  <c r="AP6" i="9" l="1"/>
  <c r="AP7" i="9" s="1"/>
  <c r="AQ6" i="9" l="1"/>
  <c r="AQ7" i="9" s="1"/>
  <c r="AR6" i="9" l="1"/>
  <c r="AR7" i="9" s="1"/>
  <c r="AS6" i="9" l="1"/>
  <c r="AS4" i="9" l="1"/>
  <c r="AS7" i="9"/>
  <c r="AT6" i="9"/>
  <c r="AT7" i="9" s="1"/>
  <c r="AU6" i="9" l="1"/>
  <c r="AU7" i="9" s="1"/>
  <c r="AV6" i="9" l="1"/>
  <c r="AV7" i="9" s="1"/>
  <c r="AS5" i="9"/>
  <c r="AW6" i="9" l="1"/>
  <c r="AW7" i="9" s="1"/>
  <c r="AX6" i="9" l="1"/>
  <c r="AX7" i="9" s="1"/>
  <c r="AY6" i="9" l="1"/>
  <c r="AY7" i="9" s="1"/>
  <c r="AZ6" i="9" l="1"/>
  <c r="AZ4" i="9" l="1"/>
  <c r="AZ7" i="9"/>
  <c r="BA6" i="9"/>
  <c r="BA7" i="9" s="1"/>
  <c r="BB6" i="9" l="1"/>
  <c r="BB7" i="9" s="1"/>
  <c r="BC6" i="9" l="1"/>
  <c r="BC7" i="9" s="1"/>
  <c r="AZ5" i="9"/>
  <c r="BD6" i="9" l="1"/>
  <c r="BD7" i="9" s="1"/>
  <c r="BE6" i="9" l="1"/>
  <c r="BE7" i="9" s="1"/>
  <c r="BF6" i="9" l="1"/>
  <c r="BF7" i="9" s="1"/>
  <c r="BG6" i="9" l="1"/>
  <c r="BG4" i="9" l="1"/>
  <c r="BG7" i="9"/>
  <c r="BH6" i="9"/>
  <c r="BH7" i="9" s="1"/>
  <c r="BI6" i="9" l="1"/>
  <c r="BI7" i="9" s="1"/>
  <c r="BJ6" i="9" l="1"/>
  <c r="BJ7" i="9" s="1"/>
  <c r="BG5" i="9"/>
  <c r="BK6" i="9" l="1"/>
  <c r="BK7" i="9" s="1"/>
  <c r="BL6" i="9" l="1"/>
  <c r="BL7" i="9" s="1"/>
  <c r="BM6" i="9" l="1"/>
  <c r="BM7" i="9" s="1"/>
  <c r="A9" i="9" l="1"/>
  <c r="A10" i="9" l="1"/>
  <c r="A11" i="9" s="1"/>
  <c r="A12" i="9" s="1"/>
  <c r="A15" i="9" l="1"/>
  <c r="A16" i="9" s="1"/>
  <c r="A17" i="9" s="1"/>
  <c r="A18" i="9" l="1"/>
  <c r="A19" i="9" s="1"/>
  <c r="E17" i="9"/>
  <c r="A38" i="9"/>
  <c r="A39" i="9" s="1"/>
  <c r="A40" i="9" s="1"/>
  <c r="A41" i="9" s="1"/>
  <c r="A42" i="9" s="1"/>
  <c r="A43" i="9" s="1"/>
  <c r="A23" i="9" l="1"/>
  <c r="A20" i="9"/>
  <c r="H17" i="9"/>
  <c r="E19" i="9"/>
  <c r="A24" i="9" l="1"/>
  <c r="A25" i="9" s="1"/>
  <c r="A26" i="9" s="1"/>
  <c r="A27" i="9" s="1"/>
  <c r="A28" i="9" s="1"/>
  <c r="A29" i="9" s="1"/>
  <c r="H19" i="9"/>
  <c r="A30" i="9" l="1"/>
  <c r="A31" i="9" s="1"/>
  <c r="A32" i="9" s="1"/>
  <c r="A33" i="9" s="1"/>
  <c r="A34" i="9" s="1"/>
  <c r="A35"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E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F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G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H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<sst xmlns="http://schemas.openxmlformats.org/spreadsheetml/2006/main" count="145" uniqueCount="137">
  <si>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</si>
  <si>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</si>
  <si>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</si>
  <si>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</si>
  <si>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</si>
  <si>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</si>
  <si>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</si>
  <si>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</si>
  <si>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</si>
  <si>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</si>
  <si>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</si>
  <si>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</si>
  <si>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</si>
  <si>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</si>
  <si>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</si>
  <si>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</si>
  <si>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</si>
  <si>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</si>
  <si>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</si>
  <si>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</si>
  <si>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</si>
  <si>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See the Help worksheet to learn how to use these rows. You can hide these rows before printing.</t>
  </si>
  <si>
    <t>https://www.vertex42.com/ExcelTemplates/excel-gantt-chart.html</t>
  </si>
  <si>
    <t>https://www.vertex42.com/licensing/EULA_privateuse.html</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</si>
  <si>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</si>
  <si>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</si>
  <si>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</si>
  <si>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</si>
  <si>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</si>
  <si>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</si>
  <si>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</si>
  <si>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</si>
  <si>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</si>
  <si>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</si>
  <si>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</si>
  <si>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</si>
  <si>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</si>
  <si>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</si>
  <si>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</si>
  <si>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START</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</si>
  <si>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</si>
  <si>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</si>
  <si>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</si>
  <si>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</si>
  <si>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</si>
  <si>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</si>
  <si>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</si>
  <si>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</si>
  <si>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</si>
  <si>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</si>
  <si>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</si>
  <si>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</si>
  <si>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</si>
  <si>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</si>
  <si>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</si>
  <si>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</si>
  <si>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</si>
  <si>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</si>
  <si>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</si>
  <si>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</si>
  <si>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</si>
  <si>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</si>
  <si>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</si>
  <si>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</si>
  <si>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</si>
  <si>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</si>
  <si>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</si>
  <si>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</si>
  <si>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</si>
  <si>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</si>
  <si>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</si>
  <si>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</si>
  <si>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</si>
  <si>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</si>
  <si>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</si>
  <si>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</si>
  <si>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</si>
  <si>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</si>
  <si>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</si>
  <si>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</si>
  <si>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</si>
  <si>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</si>
  <si>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</si>
  <si>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</si>
  <si>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</si>
  <si>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</si>
  <si>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</si>
  <si>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</si>
  <si>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</si>
  <si>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</si>
  <si>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</si>
  <si>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</si>
  <si>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</si>
  <si>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</si>
  <si>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</si>
  <si>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Planungsphase</t>
  </si>
  <si>
    <t>Entwurfsphase</t>
  </si>
  <si>
    <t>Realisierungsphase</t>
  </si>
  <si>
    <t>Dokumentation</t>
  </si>
  <si>
    <t>Datenbank dokumentieren</t>
  </si>
  <si>
    <t>Backend und UI-Anbindung dokumentieren</t>
  </si>
  <si>
    <t>Arduino-Code und Python-Bridge dokumentieren</t>
  </si>
  <si>
    <t>Dokumentationen zusammenführen</t>
  </si>
  <si>
    <t>Abgabe Projektbericht</t>
  </si>
  <si>
    <t>Pflichtenheft schreiben</t>
  </si>
  <si>
    <t>Terminplan schreiben (Gantt)</t>
  </si>
  <si>
    <t>Abstimmung Pflichtenheft und Gantt-Diagramm</t>
  </si>
  <si>
    <t>ENDE</t>
  </si>
  <si>
    <t>TAGE</t>
  </si>
  <si>
    <t>%</t>
  </si>
  <si>
    <t>PT</t>
  </si>
  <si>
    <t>Anzeige ab Woche</t>
  </si>
  <si>
    <t>BEARBEITER</t>
  </si>
  <si>
    <t>SWTP WiSe23 - Getränkemaschine Backend</t>
  </si>
  <si>
    <t>Gantt-Diagramm</t>
  </si>
  <si>
    <t>THM</t>
  </si>
  <si>
    <t>Startdatum</t>
  </si>
  <si>
    <t>Kursleiter</t>
  </si>
  <si>
    <t>Git-Projekt anlegen</t>
  </si>
  <si>
    <t>Datenbankkonzept (ERD) erstellen</t>
  </si>
  <si>
    <t>Docker einarbeiten (Container für DB und phpmyAdmin)</t>
  </si>
  <si>
    <t>Format für Datenaustausch definieren (UI &lt;-&gt; Backend &lt;-&gt; Maschine)</t>
  </si>
  <si>
    <t>Arduino-Code überabreiten</t>
  </si>
  <si>
    <t>Python-Bridge erstellen (Maschine &lt;-&gt; MQTT-Broker)</t>
  </si>
  <si>
    <t>Arbeit an der Maschine beendet</t>
  </si>
  <si>
    <t>Systemkonzepte entwickeln</t>
  </si>
  <si>
    <t>Datenbank installieren</t>
  </si>
  <si>
    <t>Datenbank konfigurieren (Tabellen, Relationen, Trigger, ...)</t>
  </si>
  <si>
    <t>Datenbank vollständig angelegt und betriebsbereit</t>
  </si>
  <si>
    <t>Backend entwickeln</t>
  </si>
  <si>
    <t>Backend vollständig entwickelt</t>
  </si>
  <si>
    <t xml:space="preserve">  Anbindung Maschine &lt;-&gt; Backend</t>
  </si>
  <si>
    <t xml:space="preserve">  Anbindung Datenbank &lt;-&gt; Backend</t>
  </si>
  <si>
    <t xml:space="preserve">  Anbindung  Frontend &lt;-&gt; Backend</t>
  </si>
  <si>
    <t>Ebner, Andreas Sebastian</t>
  </si>
  <si>
    <t>Architektur festlegen</t>
  </si>
  <si>
    <t>Websocket / MQTT Topic installieren / konfigurieren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</si>
</sst>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F800]dddd\,\ mmmm\ dd\,\ yyyy"/>
  </numFmts>
  <fonts count="66"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2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4" xfId="0" applyFont="1" applyBorder="1"/>
    <xf numFmtId="0" fontId="0" fillId="0" borderId="14" xfId="0" applyBorder="1"/>
    <xf numFmtId="0" fontId="28" fillId="0" borderId="14" xfId="0" applyFont="1" applyBorder="1" applyAlignment="1">
      <alignment horizontal="left" wrapText="1"/>
    </xf>
    <xf numFmtId="0" fontId="4" fillId="0" borderId="14" xfId="0" applyFont="1" applyBorder="1" applyAlignment="1">
      <alignment horizontal="left" wrapText="1"/>
    </xf>
    <xf numFmtId="0" fontId="28" fillId="0" borderId="14" xfId="0" applyFont="1" applyBorder="1" applyAlignment="1">
      <alignment horizontal="left"/>
    </xf>
    <xf numFmtId="0" fontId="3" fillId="0" borderId="0" xfId="0" applyFont="1" applyAlignment="1">
      <alignment wrapText="1"/>
    </xf>
    <xf numFmtId="0" fontId="9" fillId="0" borderId="0" xfId="0" applyFont="1" applyProtection="1">
      <protection locked="0"/>
    </xf>
    <xf numFmtId="0" fontId="32" fillId="0" borderId="0" xfId="0" applyFont="1"/>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28" fillId="0" borderId="15" xfId="0" applyFont="1" applyBorder="1" applyAlignment="1">
      <alignment horizontal="left" wrapText="1"/>
    </xf>
    <xf numFmtId="0" fontId="29" fillId="0" borderId="14" xfId="34" applyFont="1" applyBorder="1" applyAlignment="1" applyProtection="1">
      <alignment horizontal="left" wrapText="1"/>
    </xf>
    <xf numFmtId="0" fontId="34" fillId="0" borderId="15" xfId="34" applyFont="1" applyBorder="1" applyAlignment="1" applyProtection="1">
      <alignment wrapText="1"/>
    </xf>
    <xf numFmtId="0" fontId="31" fillId="0" borderId="0" xfId="0" applyFont="1" applyAlignment="1">
      <alignment horizontal="left" vertical="center"/>
    </xf>
    <xf numFmtId="0" fontId="30" fillId="0" borderId="0" xfId="0" applyFont="1" applyAlignment="1">
      <alignment horizontal="left" vertical="center"/>
    </xf>
    <xf numFmtId="0" fontId="1" fillId="0" borderId="15" xfId="0" applyFont="1" applyBorder="1"/>
    <xf numFmtId="0" fontId="0" fillId="0" borderId="15" xfId="0" applyBorder="1"/>
    <xf numFmtId="0" fontId="28" fillId="0" borderId="0" xfId="0" applyFont="1" applyAlignment="1">
      <alignment horizontal="left" wrapText="1"/>
    </xf>
    <xf numFmtId="0" fontId="8" fillId="0" borderId="0" xfId="0" applyFont="1" applyAlignment="1" applyProtection="1">
      <alignment vertical="center"/>
      <protection locked="0"/>
    </xf>
    <xf numFmtId="0" fontId="40" fillId="0" borderId="0" xfId="0" applyFont="1"/>
    <xf numFmtId="0" fontId="41" fillId="0" borderId="0" xfId="0" applyFont="1" applyAlignment="1" applyProtection="1">
      <alignment vertical="center"/>
      <protection locked="0"/>
    </xf>
    <xf numFmtId="0" fontId="43" fillId="24" borderId="10" xfId="0" applyFont="1" applyFill="1" applyBorder="1" applyAlignment="1">
      <alignment horizontal="left" vertical="center"/>
    </xf>
    <xf numFmtId="0" fontId="43" fillId="24" borderId="10" xfId="0" applyFont="1" applyFill="1" applyBorder="1" applyAlignment="1">
      <alignment vertical="center"/>
    </xf>
    <xf numFmtId="0" fontId="39" fillId="24" borderId="10" xfId="0" applyFont="1" applyFill="1" applyBorder="1" applyAlignment="1">
      <alignment vertical="center"/>
    </xf>
    <xf numFmtId="1" fontId="39" fillId="24" borderId="10" xfId="40" applyNumberFormat="1" applyFont="1" applyFill="1" applyBorder="1" applyAlignment="1" applyProtection="1">
      <alignment horizontal="center" vertical="center"/>
    </xf>
    <xf numFmtId="9" fontId="39" fillId="24" borderId="10" xfId="40" applyFont="1" applyFill="1" applyBorder="1" applyAlignment="1" applyProtection="1">
      <alignment horizontal="center" vertical="center"/>
    </xf>
    <xf numFmtId="1" fontId="39" fillId="24" borderId="10" xfId="0" applyNumberFormat="1" applyFont="1" applyFill="1" applyBorder="1" applyAlignment="1">
      <alignment horizontal="center" vertical="center"/>
    </xf>
    <xf numFmtId="0" fontId="39" fillId="0" borderId="10" xfId="0" applyFont="1" applyBorder="1" applyAlignment="1">
      <alignment horizontal="left" vertical="center"/>
    </xf>
    <xf numFmtId="0" fontId="39" fillId="0" borderId="10" xfId="0" applyFont="1" applyBorder="1" applyAlignment="1">
      <alignment vertical="center"/>
    </xf>
    <xf numFmtId="1" fontId="44" fillId="26" borderId="12" xfId="0" applyNumberFormat="1" applyFont="1" applyFill="1" applyBorder="1" applyAlignment="1">
      <alignment horizontal="center" vertical="center"/>
    </xf>
    <xf numFmtId="9" fontId="44" fillId="26" borderId="12" xfId="40" applyFont="1" applyFill="1" applyBorder="1" applyAlignment="1" applyProtection="1">
      <alignment horizontal="center" vertical="center"/>
    </xf>
    <xf numFmtId="1" fontId="44" fillId="0" borderId="12" xfId="0" applyNumberFormat="1" applyFont="1" applyBorder="1" applyAlignment="1">
      <alignment horizontal="center" vertical="center"/>
    </xf>
    <xf numFmtId="0" fontId="39" fillId="0" borderId="0" xfId="0" applyFont="1" applyAlignment="1">
      <alignment vertical="center"/>
    </xf>
    <xf numFmtId="0" fontId="45" fillId="23" borderId="0" xfId="0" applyFont="1" applyFill="1" applyAlignment="1">
      <alignment vertical="center"/>
    </xf>
    <xf numFmtId="0" fontId="42" fillId="24" borderId="0" xfId="0" applyFont="1" applyFill="1" applyAlignment="1">
      <alignment vertical="center"/>
    </xf>
    <xf numFmtId="0" fontId="46" fillId="23" borderId="0" xfId="0" applyFont="1" applyFill="1" applyAlignment="1">
      <alignment vertical="center"/>
    </xf>
    <xf numFmtId="0" fontId="47" fillId="24" borderId="0" xfId="0" applyFont="1" applyFill="1" applyAlignment="1">
      <alignment vertical="center"/>
    </xf>
    <xf numFmtId="0" fontId="47" fillId="0" borderId="0" xfId="0" applyFont="1" applyAlignment="1">
      <alignment vertical="center"/>
    </xf>
    <xf numFmtId="0" fontId="44" fillId="23" borderId="0" xfId="0" applyFont="1" applyFill="1" applyAlignment="1">
      <alignment vertical="center"/>
    </xf>
    <xf numFmtId="0" fontId="39" fillId="24" borderId="0" xfId="0" applyFont="1" applyFill="1" applyAlignment="1">
      <alignment vertical="center"/>
    </xf>
    <xf numFmtId="0" fontId="44" fillId="22" borderId="11" xfId="0" applyFont="1" applyFill="1" applyBorder="1" applyAlignment="1">
      <alignment vertical="center"/>
    </xf>
    <xf numFmtId="0" fontId="44" fillId="0" borderId="12" xfId="0" applyFont="1" applyBorder="1" applyAlignment="1">
      <alignment vertical="center"/>
    </xf>
    <xf numFmtId="0" fontId="44" fillId="0" borderId="12" xfId="0" applyFont="1" applyBorder="1" applyAlignment="1">
      <alignment horizontal="left" vertical="center"/>
    </xf>
    <xf numFmtId="166" fontId="3" fillId="0" borderId="13" xfId="0" applyNumberFormat="1" applyFont="1" applyBorder="1" applyAlignment="1">
      <alignment horizontal="center" vertical="center" shrinkToFit="1"/>
    </xf>
    <xf numFmtId="0" fontId="43" fillId="24" borderId="16" xfId="0" applyFont="1" applyFill="1" applyBorder="1" applyAlignment="1">
      <alignment horizontal="left" vertical="center"/>
    </xf>
    <xf numFmtId="0" fontId="43" fillId="24" borderId="16" xfId="0" applyFont="1" applyFill="1" applyBorder="1" applyAlignment="1">
      <alignment vertical="center"/>
    </xf>
    <xf numFmtId="0" fontId="39" fillId="24" borderId="16" xfId="0" applyFont="1" applyFill="1" applyBorder="1" applyAlignment="1">
      <alignment vertical="center"/>
    </xf>
    <xf numFmtId="165" fontId="39" fillId="24" borderId="16" xfId="0" applyNumberFormat="1" applyFont="1" applyFill="1" applyBorder="1" applyAlignment="1">
      <alignment horizontal="right" vertical="center"/>
    </xf>
    <xf numFmtId="1" fontId="39" fillId="24" borderId="16" xfId="40" applyNumberFormat="1" applyFont="1" applyFill="1" applyBorder="1" applyAlignment="1" applyProtection="1">
      <alignment horizontal="center" vertical="center"/>
    </xf>
    <xf numFmtId="9" fontId="39" fillId="24" borderId="16" xfId="40" applyFont="1" applyFill="1" applyBorder="1" applyAlignment="1" applyProtection="1">
      <alignment horizontal="center" vertical="center"/>
    </xf>
    <xf numFmtId="1" fontId="39" fillId="24" borderId="16" xfId="0" applyNumberFormat="1" applyFont="1" applyFill="1" applyBorder="1" applyAlignment="1">
      <alignment horizontal="center" vertical="center"/>
    </xf>
    <xf numFmtId="166" fontId="3" fillId="0" borderId="18" xfId="0" applyNumberFormat="1" applyFont="1" applyBorder="1" applyAlignment="1">
      <alignment horizontal="center" vertical="center" shrinkToFit="1"/>
    </xf>
    <xf numFmtId="166" fontId="3" fillId="0" borderId="19" xfId="0" applyNumberFormat="1" applyFont="1" applyBorder="1" applyAlignment="1">
      <alignment horizontal="center" vertical="center" shrinkToFit="1"/>
    </xf>
    <xf numFmtId="1" fontId="49" fillId="24" borderId="16" xfId="0" applyNumberFormat="1" applyFont="1" applyFill="1" applyBorder="1" applyAlignment="1">
      <alignment horizontal="center" vertical="center"/>
    </xf>
    <xf numFmtId="1" fontId="50" fillId="0" borderId="12" xfId="0" applyNumberFormat="1" applyFont="1" applyBorder="1" applyAlignment="1">
      <alignment horizontal="center" vertical="center"/>
    </xf>
    <xf numFmtId="1" fontId="49" fillId="24" borderId="10" xfId="0" applyNumberFormat="1" applyFont="1" applyFill="1" applyBorder="1" applyAlignment="1">
      <alignment horizontal="center" vertical="center"/>
    </xf>
    <xf numFmtId="0" fontId="49" fillId="24" borderId="0" xfId="0" applyFont="1" applyFill="1" applyAlignment="1">
      <alignment vertical="center"/>
    </xf>
    <xf numFmtId="0" fontId="39" fillId="24" borderId="16" xfId="0" applyFont="1" applyFill="1" applyBorder="1" applyAlignment="1">
      <alignment horizontal="left" vertical="center"/>
    </xf>
    <xf numFmtId="9" fontId="39" fillId="0" borderId="10" xfId="0" applyNumberFormat="1" applyFont="1" applyBorder="1" applyAlignment="1">
      <alignment horizontal="left" vertical="center"/>
    </xf>
    <xf numFmtId="0" fontId="39" fillId="24"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0" fontId="52" fillId="0" borderId="20" xfId="0" applyFont="1" applyBorder="1" applyAlignment="1">
      <alignment horizontal="left" vertical="center"/>
    </xf>
    <xf numFmtId="0" fontId="52" fillId="0" borderId="20" xfId="0" applyFont="1" applyBorder="1" applyAlignment="1">
      <alignment horizontal="center" vertical="center" wrapText="1"/>
    </xf>
    <xf numFmtId="0" fontId="52" fillId="0" borderId="20" xfId="0" applyFont="1" applyBorder="1" applyAlignment="1">
      <alignment horizontal="center" vertical="center"/>
    </xf>
    <xf numFmtId="0" fontId="53" fillId="0" borderId="0" xfId="0" applyFont="1" applyAlignment="1" applyProtection="1">
      <alignment vertical="center"/>
      <protection locked="0"/>
    </xf>
    <xf numFmtId="0" fontId="39" fillId="0" borderId="10" xfId="0" applyFont="1" applyBorder="1" applyAlignment="1">
      <alignment vertical="center" wrapText="1"/>
    </xf>
    <xf numFmtId="0" fontId="42" fillId="0" borderId="21" xfId="0" applyFont="1" applyBorder="1" applyAlignment="1" applyProtection="1">
      <alignment horizontal="center" vertical="center"/>
      <protection locked="0"/>
    </xf>
    <xf numFmtId="0" fontId="43" fillId="0" borderId="10" xfId="0" applyFont="1" applyBorder="1" applyAlignment="1">
      <alignment horizontal="left" vertical="center"/>
    </xf>
    <xf numFmtId="0" fontId="54" fillId="22" borderId="11" xfId="0" applyFont="1" applyFill="1" applyBorder="1" applyAlignment="1">
      <alignment vertical="center"/>
    </xf>
    <xf numFmtId="0" fontId="1" fillId="0" borderId="0" xfId="0" applyFont="1" applyAlignment="1">
      <alignment horizontal="right" vertical="center"/>
    </xf>
    <xf numFmtId="0" fontId="56" fillId="0" borderId="0" xfId="0" applyFo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Alignment="1">
      <alignment horizontal="center" vertical="center"/>
    </xf>
    <xf numFmtId="0" fontId="57" fillId="0" borderId="0" xfId="0" applyFont="1" applyAlignment="1">
      <alignment wrapText="1"/>
    </xf>
    <xf numFmtId="0" fontId="34" fillId="0" borderId="0" xfId="34" applyFont="1" applyAlignment="1" applyProtection="1"/>
    <xf numFmtId="0" fontId="57" fillId="0" borderId="0" xfId="0" applyFont="1" applyAlignment="1">
      <alignment horizontal="left" wrapText="1"/>
    </xf>
    <xf numFmtId="0" fontId="57" fillId="0" borderId="0" xfId="0" applyFont="1" applyAlignment="1">
      <alignment vertical="center" wrapText="1"/>
    </xf>
    <xf numFmtId="0" fontId="58" fillId="0" borderId="0" xfId="0" applyFont="1" applyAlignment="1">
      <alignment vertical="center"/>
    </xf>
    <xf numFmtId="0" fontId="58" fillId="0" borderId="0" xfId="0" applyFont="1"/>
    <xf numFmtId="0" fontId="59" fillId="0" borderId="0" xfId="0" applyFont="1" applyAlignment="1">
      <alignment vertical="center" wrapText="1"/>
    </xf>
    <xf numFmtId="0" fontId="34" fillId="0" borderId="0" xfId="34" applyFont="1" applyFill="1" applyBorder="1" applyAlignment="1" applyProtection="1">
      <alignment vertical="center"/>
    </xf>
    <xf numFmtId="0" fontId="61" fillId="0" borderId="0" xfId="0" applyFont="1" applyAlignment="1">
      <alignment horizontal="right"/>
    </xf>
    <xf numFmtId="0" fontId="57" fillId="0" borderId="0" xfId="0" applyFont="1"/>
    <xf numFmtId="0" fontId="57" fillId="0" borderId="0" xfId="0" applyFont="1" applyAlignment="1">
      <alignment horizontal="left" indent="1"/>
    </xf>
    <xf numFmtId="0" fontId="57" fillId="0" borderId="0" xfId="0" quotePrefix="1" applyFont="1" applyAlignment="1">
      <alignment horizontal="left" wrapText="1" indent="1"/>
    </xf>
    <xf numFmtId="0" fontId="33" fillId="0" borderId="0" xfId="0" quotePrefix="1" applyFont="1" applyAlignment="1">
      <alignment horizontal="left" indent="1"/>
    </xf>
    <xf numFmtId="0" fontId="61" fillId="0" borderId="0" xfId="0" applyFont="1" applyAlignment="1">
      <alignment horizontal="left" wrapText="1"/>
    </xf>
    <xf numFmtId="0" fontId="57" fillId="0" borderId="0" xfId="0" applyFont="1" applyAlignment="1">
      <alignment horizontal="left" vertical="center" wrapText="1"/>
    </xf>
    <xf numFmtId="0" fontId="63" fillId="0" borderId="0" xfId="0" applyFont="1" applyAlignment="1">
      <alignment horizontal="right"/>
    </xf>
    <xf numFmtId="0" fontId="64" fillId="0" borderId="0" xfId="0" applyFont="1" applyAlignment="1">
      <alignment vertical="center" wrapText="1"/>
    </xf>
    <xf numFmtId="0" fontId="57" fillId="0" borderId="0" xfId="0" quotePrefix="1" applyFont="1" applyAlignment="1">
      <alignment wrapText="1"/>
    </xf>
    <xf numFmtId="0" fontId="64" fillId="0" borderId="0" xfId="0" applyFont="1"/>
    <xf numFmtId="0" fontId="10" fillId="0" borderId="0" xfId="0" applyFont="1" applyProtection="1">
      <protection locked="0"/>
    </xf>
    <xf numFmtId="0" fontId="63" fillId="0" borderId="0" xfId="0" applyFont="1"/>
    <xf numFmtId="0" fontId="2" fillId="0" borderId="0" xfId="34" applyNumberFormat="1" applyFill="1" applyBorder="1" applyAlignment="1" applyProtection="1"/>
    <xf numFmtId="14" fontId="44" fillId="25" borderId="12" xfId="0" applyNumberFormat="1" applyFont="1" applyFill="1" applyBorder="1" applyAlignment="1">
      <alignment horizontal="center" vertical="center"/>
    </xf>
    <xf numFmtId="14" fontId="39" fillId="24" borderId="10" xfId="0" applyNumberFormat="1" applyFont="1" applyFill="1" applyBorder="1" applyAlignment="1">
      <alignment horizontal="center" vertical="center"/>
    </xf>
    <xf numFmtId="14" fontId="46" fillId="23" borderId="0" xfId="0" applyNumberFormat="1" applyFont="1" applyFill="1" applyAlignment="1">
      <alignment horizontal="center" vertical="center"/>
    </xf>
    <xf numFmtId="14" fontId="39" fillId="24" borderId="0" xfId="0" applyNumberFormat="1" applyFont="1" applyFill="1" applyAlignment="1">
      <alignment horizontal="center" vertical="center"/>
    </xf>
    <xf numFmtId="14" fontId="39" fillId="24" borderId="16" xfId="0" applyNumberFormat="1" applyFont="1" applyFill="1" applyBorder="1" applyAlignment="1">
      <alignment horizontal="center" vertical="center"/>
    </xf>
    <xf numFmtId="14" fontId="44" fillId="0" borderId="12" xfId="0" applyNumberFormat="1" applyFont="1" applyBorder="1" applyAlignment="1">
      <alignment horizontal="center" vertical="center"/>
    </xf>
    <xf numFmtId="1" fontId="50" fillId="0" borderId="0" xfId="0" applyNumberFormat="1" applyFont="1" applyAlignment="1">
      <alignment horizontal="center" vertical="center"/>
    </xf>
    <xf numFmtId="0" fontId="55" fillId="0" borderId="0" xfId="34" applyFont="1" applyBorder="1" applyAlignment="1" applyProtection="1">
      <alignment horizontal="left" vertical="center"/>
    </xf>
    <xf numFmtId="164" fontId="42" fillId="0" borderId="17" xfId="0" applyNumberFormat="1" applyFont="1" applyBorder="1" applyAlignment="1" applyProtection="1">
      <alignment horizontal="center" vertical="center" shrinkToFit="1"/>
      <protection locked="0"/>
    </xf>
    <xf numFmtId="0" fontId="48" fillId="0" borderId="18" xfId="0" applyFont="1" applyBorder="1" applyAlignment="1">
      <alignment horizontal="center" vertical="center"/>
    </xf>
    <xf numFmtId="0" fontId="48" fillId="0" borderId="13" xfId="0" applyFont="1" applyBorder="1" applyAlignment="1">
      <alignment horizontal="center" vertical="center"/>
    </xf>
    <xf numFmtId="0" fontId="48" fillId="0" borderId="19" xfId="0" applyFont="1" applyBorder="1" applyAlignment="1">
      <alignment horizontal="center" vertical="center"/>
    </xf>
    <xf numFmtId="168" fontId="42" fillId="0" borderId="21" xfId="0" applyNumberFormat="1" applyFont="1" applyBorder="1" applyAlignment="1" applyProtection="1">
      <alignment horizontal="center" vertical="center" shrinkToFit="1"/>
      <protection locked="0"/>
    </xf>
    <xf numFmtId="167" fontId="42" fillId="0" borderId="18" xfId="0" applyNumberFormat="1" applyFont="1" applyBorder="1" applyAlignment="1">
      <alignment horizontal="center" vertical="center"/>
    </xf>
    <xf numFmtId="167" fontId="42" fillId="0" borderId="13" xfId="0" applyNumberFormat="1" applyFont="1" applyBorder="1" applyAlignment="1">
      <alignment horizontal="center" vertical="center"/>
    </xf>
    <xf numFmtId="167" fontId="42" fillId="0" borderId="19" xfId="0" applyNumberFormat="1" applyFont="1" applyBorder="1" applyAlignment="1">
      <alignment horizontal="center" vertical="center"/>
    </xf>
    <xf numFmtId="0" fontId="56" fillId="0" borderId="0" xfId="0" applyFont="1" applyAlignment="1">
      <alignment horizontal="left"/>
    </xf>
  </cellXfs>
  <cellStyles count="44">
    <cellStyle name="20 % - Akzent1" xfId="1" builtinId="30" customBuiltin="1"/>
    <cellStyle name="20 % - Akzent2" xfId="2" builtinId="34" customBuiltin="1"/>
    <cellStyle name="20 % - Akzent3" xfId="3" builtinId="38" customBuiltin="1"/>
    <cellStyle name="20 % - Akzent4" xfId="4" builtinId="42" customBuiltin="1"/>
    <cellStyle name="20 % - Akzent5" xfId="5" builtinId="46" customBuiltin="1"/>
    <cellStyle name="20 % - Akzent6" xfId="6" builtinId="50" customBuiltin="1"/>
    <cellStyle name="40 % - Akzent1" xfId="7" builtinId="31" customBuiltin="1"/>
    <cellStyle name="40 % - Akzent2" xfId="8" builtinId="35" customBuiltin="1"/>
    <cellStyle name="40 % - Akzent3" xfId="9" builtinId="39" customBuiltin="1"/>
    <cellStyle name="40 % - Akzent4" xfId="10" builtinId="43" customBuiltin="1"/>
    <cellStyle name="40 % - Akzent5" xfId="11" builtinId="47" customBuiltin="1"/>
    <cellStyle name="40 % - Akzent6" xfId="12" builtinId="51" customBuiltin="1"/>
    <cellStyle name="60 % - Akzent1" xfId="13" builtinId="32" customBuiltin="1"/>
    <cellStyle name="60 % - Akzent2" xfId="14" builtinId="36" customBuiltin="1"/>
    <cellStyle name="60 % - Akzent3" xfId="15" builtinId="40" customBuiltin="1"/>
    <cellStyle name="60 % - Akzent4" xfId="16" builtinId="44" customBuiltin="1"/>
    <cellStyle name="60 % - Akzent5" xfId="17" builtinId="48" customBuiltin="1"/>
    <cellStyle name="60 % - Akzent6" xfId="18" builtinId="52" customBuiltin="1"/>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39" builtinId="21" customBuiltin="1"/>
    <cellStyle name="Berechnung" xfId="26" builtinId="22" customBuiltin="1"/>
    <cellStyle name="Eingabe" xfId="35" builtinId="20" customBuiltin="1"/>
    <cellStyle name="Ergebnis" xfId="42" builtinId="25" customBuiltin="1"/>
    <cellStyle name="Erklärender Text" xfId="28" builtinId="53" customBuiltin="1"/>
    <cellStyle name="Gut" xfId="29" builtinId="26" customBuiltin="1"/>
    <cellStyle name="Link" xfId="34" builtinId="8"/>
    <cellStyle name="Neutral" xfId="37" builtinId="28" customBuiltin="1"/>
    <cellStyle name="Notiz" xfId="38" builtinId="10" customBuiltin="1"/>
    <cellStyle name="Prozent" xfId="40" builtinId="5"/>
    <cellStyle name="Schlecht" xfId="25" builtinId="27" customBuiltin="1"/>
    <cellStyle name="Standard" xfId="0" builtinId="0"/>
    <cellStyle name="Überschrift" xfId="41" builtinId="15" customBuiltin="1"/>
    <cellStyle name="Überschrift 1" xfId="30" builtinId="16" customBuiltin="1"/>
    <cellStyle name="Überschrift 2" xfId="31" builtinId="17" customBuiltin="1"/>
    <cellStyle name="Überschrift 3" xfId="32" builtinId="18" customBuiltin="1"/>
    <cellStyle name="Überschrift 4" xfId="33" builtinId="19" customBuiltin="1"/>
    <cellStyle name="Verknüpfte Zelle" xfId="36" builtinId="24" customBuiltin="1"/>
    <cellStyle name="Warnender Text" xfId="43" builtinId="11" customBuiltin="1"/>
    <cellStyle name="Zelle überprüfen" xfId="27" builtinId="23" customBuiltin="1"/>
  </cellStyles>
  <dxfs count="8">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gradientFill degree="90">
          <stop position="0">
            <color theme="0"/>
          </stop>
          <stop position="0.5">
            <color theme="4"/>
          </stop>
          <stop position="1">
            <color theme="0"/>
          </stop>
        </gradientFill>
      </fill>
    </dxf>
    <dxf>
      <fill>
        <patternFill>
          <bgColor theme="0" tint="-0.499984740745262"/>
        </patternFill>
      </fill>
    </dxf>
    <dxf>
      <fill>
        <gradientFill degree="90">
          <stop position="0">
            <color theme="0"/>
          </stop>
          <stop position="0.5">
            <color theme="1" tint="0.34900967436750391"/>
          </stop>
          <stop position="1">
            <color theme="0"/>
          </stop>
        </gradient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G$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3</xdr:col>
      <xdr:colOff>257175</xdr:colOff>
      <xdr:row>5</xdr:row>
      <xdr:rowOff>142875</xdr:rowOff>
    </xdr:from>
    <xdr:to>
      <xdr:col>13</xdr:col>
      <xdr:colOff>28575</xdr:colOff>
      <xdr:row>11</xdr:row>
      <xdr:rowOff>1058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8</xdr:col>
          <xdr:colOff>95250</xdr:colOff>
          <xdr:row>1</xdr:row>
          <xdr:rowOff>127000</xdr:rowOff>
        </xdr:from>
        <xdr:to>
          <xdr:col>26</xdr:col>
          <xdr:colOff>107950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M53"/>
  <sheetViews>
    <sheetView showGridLines="0" tabSelected="1" zoomScaleNormal="100" workbookViewId="0">
      <pane ySplit="7" topLeftCell="A12" activePane="bottomLeft" state="frozen"/>
      <selection pane="bottomLeft" activeCell="A26" sqref="A26:XFD26"/>
    </sheetView>
  </sheetViews>
  <sheetFormatPr baseColWidth="10" defaultColWidth="9.1796875" defaultRowHeight="12.5" x14ac:dyDescent="0.25"/>
  <cols>
    <col min="1" max="1" width="6.81640625" customWidth="1"/>
    <col min="2" max="2" width="49" customWidth="1"/>
    <col min="3" max="3" width="14.54296875" customWidth="1"/>
    <col min="4" max="5" width="12" customWidth="1"/>
    <col min="6" max="6" width="6" customWidth="1"/>
    <col min="7" max="7" width="6.7265625" customWidth="1"/>
    <col min="8" max="8" width="6.453125" customWidth="1"/>
    <col min="9" max="9" width="1.81640625" customWidth="1"/>
    <col min="10" max="65" width="2.453125" customWidth="1"/>
  </cols>
  <sheetData>
    <row r="1" spans="1:65" ht="30" customHeight="1" x14ac:dyDescent="0.25">
      <c r="A1" s="72" t="s">
        <v>113</v>
      </c>
      <c r="B1" s="25"/>
      <c r="C1" s="25"/>
      <c r="D1" s="25"/>
      <c r="E1" s="25"/>
      <c r="H1" s="77"/>
      <c r="J1" s="111"/>
      <c r="K1" s="111"/>
      <c r="L1" s="111"/>
      <c r="M1" s="111"/>
      <c r="N1" s="111"/>
      <c r="O1" s="111"/>
      <c r="P1" s="111"/>
      <c r="Q1" s="111"/>
      <c r="R1" s="111"/>
      <c r="S1" s="111"/>
      <c r="T1" s="111"/>
      <c r="U1" s="111"/>
      <c r="V1" s="111"/>
      <c r="W1" s="111"/>
      <c r="X1" s="111"/>
      <c r="Y1" s="111"/>
      <c r="Z1" s="111"/>
      <c r="AA1" s="111"/>
      <c r="AB1" s="111"/>
      <c r="AC1" s="111"/>
      <c r="AD1" s="111"/>
    </row>
    <row r="2" spans="1:65" ht="18" customHeight="1" x14ac:dyDescent="0.25">
      <c r="A2" s="27" t="s">
        <v>114</v>
      </c>
      <c r="B2" s="12"/>
      <c r="C2" s="12"/>
      <c r="D2" s="101"/>
      <c r="E2" s="101"/>
      <c r="G2" s="1"/>
    </row>
    <row r="3" spans="1:65" ht="14" x14ac:dyDescent="0.25">
      <c r="A3" s="27"/>
      <c r="B3" s="2"/>
      <c r="G3" s="1"/>
      <c r="J3" s="15"/>
      <c r="K3" s="15"/>
      <c r="L3" s="15"/>
      <c r="M3" s="15"/>
      <c r="N3" s="15"/>
      <c r="O3" s="15"/>
      <c r="P3" s="15"/>
      <c r="Q3" s="15"/>
      <c r="R3" s="15"/>
      <c r="S3" s="15"/>
      <c r="T3" s="15"/>
      <c r="U3" s="15"/>
      <c r="V3" s="15"/>
      <c r="W3" s="15"/>
      <c r="X3" s="15"/>
      <c r="Y3" s="15"/>
      <c r="Z3" s="15"/>
    </row>
    <row r="4" spans="1:65" ht="17.25" customHeight="1" x14ac:dyDescent="0.25">
      <c r="A4" s="67" t="s">
        <v>115</v>
      </c>
      <c r="B4" s="68" t="s">
        <v>116</v>
      </c>
      <c r="C4" s="116">
        <v>44977</v>
      </c>
      <c r="D4" s="116"/>
      <c r="E4" s="67"/>
      <c r="F4" s="68" t="s">
        <v>111</v>
      </c>
      <c r="G4" s="74">
        <v>1</v>
      </c>
      <c r="H4" s="2"/>
      <c r="I4" s="26"/>
      <c r="J4" s="113" t="str">
        <f>"Woche "&amp;(J6-($C$4-WEEKDAY($C$4,1)+2))/7+1</f>
        <v>Woche 1</v>
      </c>
      <c r="K4" s="114"/>
      <c r="L4" s="114"/>
      <c r="M4" s="114"/>
      <c r="N4" s="114"/>
      <c r="O4" s="114"/>
      <c r="P4" s="115"/>
      <c r="Q4" s="113" t="str">
        <f>"Woche "&amp;(Q6-($C$4-WEEKDAY($C$4,1)+2))/7+1</f>
        <v>Woche 2</v>
      </c>
      <c r="R4" s="114"/>
      <c r="S4" s="114"/>
      <c r="T4" s="114"/>
      <c r="U4" s="114"/>
      <c r="V4" s="114"/>
      <c r="W4" s="115"/>
      <c r="X4" s="113" t="str">
        <f>"Woche "&amp;(X6-($C$4-WEEKDAY($C$4,1)+2))/7+1</f>
        <v>Woche 3</v>
      </c>
      <c r="Y4" s="114"/>
      <c r="Z4" s="114"/>
      <c r="AA4" s="114"/>
      <c r="AB4" s="114"/>
      <c r="AC4" s="114"/>
      <c r="AD4" s="115"/>
      <c r="AE4" s="113" t="str">
        <f>"Woche "&amp;(AE6-($C$4-WEEKDAY($C$4,1)+2))/7+1</f>
        <v>Woche 4</v>
      </c>
      <c r="AF4" s="114"/>
      <c r="AG4" s="114"/>
      <c r="AH4" s="114"/>
      <c r="AI4" s="114"/>
      <c r="AJ4" s="114"/>
      <c r="AK4" s="115"/>
      <c r="AL4" s="113" t="str">
        <f>"Woche "&amp;(AL6-($C$4-WEEKDAY($C$4,1)+2))/7+1</f>
        <v>Woche 5</v>
      </c>
      <c r="AM4" s="114"/>
      <c r="AN4" s="114"/>
      <c r="AO4" s="114"/>
      <c r="AP4" s="114"/>
      <c r="AQ4" s="114"/>
      <c r="AR4" s="115"/>
      <c r="AS4" s="113" t="str">
        <f>"Woche "&amp;(AS6-($C$4-WEEKDAY($C$4,1)+2))/7+1</f>
        <v>Woche 6</v>
      </c>
      <c r="AT4" s="114"/>
      <c r="AU4" s="114"/>
      <c r="AV4" s="114"/>
      <c r="AW4" s="114"/>
      <c r="AX4" s="114"/>
      <c r="AY4" s="115"/>
      <c r="AZ4" s="113" t="str">
        <f>"Woche "&amp;(AZ6-($C$4-WEEKDAY($C$4,1)+2))/7+1</f>
        <v>Woche 7</v>
      </c>
      <c r="BA4" s="114"/>
      <c r="BB4" s="114"/>
      <c r="BC4" s="114"/>
      <c r="BD4" s="114"/>
      <c r="BE4" s="114"/>
      <c r="BF4" s="115"/>
      <c r="BG4" s="113" t="str">
        <f>"Woche "&amp;(BG6-($C$4-WEEKDAY($C$4,1)+2))/7+1</f>
        <v>Woche 8</v>
      </c>
      <c r="BH4" s="114"/>
      <c r="BI4" s="114"/>
      <c r="BJ4" s="114"/>
      <c r="BK4" s="114"/>
      <c r="BL4" s="114"/>
      <c r="BM4" s="115"/>
    </row>
    <row r="5" spans="1:65" ht="17.25" customHeight="1" x14ac:dyDescent="0.25">
      <c r="A5" s="67"/>
      <c r="B5" s="68" t="s">
        <v>117</v>
      </c>
      <c r="C5" s="112" t="s">
        <v>134</v>
      </c>
      <c r="D5" s="112"/>
      <c r="E5" s="67"/>
      <c r="F5" s="67"/>
      <c r="G5" s="67"/>
      <c r="H5" s="67"/>
      <c r="I5" s="26"/>
      <c r="J5" s="117">
        <f>J6</f>
        <v>44977</v>
      </c>
      <c r="K5" s="118"/>
      <c r="L5" s="118"/>
      <c r="M5" s="118"/>
      <c r="N5" s="118"/>
      <c r="O5" s="118"/>
      <c r="P5" s="119"/>
      <c r="Q5" s="117">
        <f>Q6</f>
        <v>44984</v>
      </c>
      <c r="R5" s="118"/>
      <c r="S5" s="118"/>
      <c r="T5" s="118"/>
      <c r="U5" s="118"/>
      <c r="V5" s="118"/>
      <c r="W5" s="119"/>
      <c r="X5" s="117">
        <f>X6</f>
        <v>44991</v>
      </c>
      <c r="Y5" s="118"/>
      <c r="Z5" s="118"/>
      <c r="AA5" s="118"/>
      <c r="AB5" s="118"/>
      <c r="AC5" s="118"/>
      <c r="AD5" s="119"/>
      <c r="AE5" s="117">
        <f>AE6</f>
        <v>44998</v>
      </c>
      <c r="AF5" s="118"/>
      <c r="AG5" s="118"/>
      <c r="AH5" s="118"/>
      <c r="AI5" s="118"/>
      <c r="AJ5" s="118"/>
      <c r="AK5" s="119"/>
      <c r="AL5" s="117">
        <f>AL6</f>
        <v>45005</v>
      </c>
      <c r="AM5" s="118"/>
      <c r="AN5" s="118"/>
      <c r="AO5" s="118"/>
      <c r="AP5" s="118"/>
      <c r="AQ5" s="118"/>
      <c r="AR5" s="119"/>
      <c r="AS5" s="117">
        <f>AS6</f>
        <v>45012</v>
      </c>
      <c r="AT5" s="118"/>
      <c r="AU5" s="118"/>
      <c r="AV5" s="118"/>
      <c r="AW5" s="118"/>
      <c r="AX5" s="118"/>
      <c r="AY5" s="119"/>
      <c r="AZ5" s="117">
        <f>AZ6</f>
        <v>45019</v>
      </c>
      <c r="BA5" s="118"/>
      <c r="BB5" s="118"/>
      <c r="BC5" s="118"/>
      <c r="BD5" s="118"/>
      <c r="BE5" s="118"/>
      <c r="BF5" s="119"/>
      <c r="BG5" s="117">
        <f>BG6</f>
        <v>45026</v>
      </c>
      <c r="BH5" s="118"/>
      <c r="BI5" s="118"/>
      <c r="BJ5" s="118"/>
      <c r="BK5" s="118"/>
      <c r="BL5" s="118"/>
      <c r="BM5" s="119"/>
    </row>
    <row r="6" spans="1:65" x14ac:dyDescent="0.25">
      <c r="A6" s="26"/>
      <c r="B6" s="26"/>
      <c r="C6" s="26"/>
      <c r="D6" s="26"/>
      <c r="E6" s="26"/>
      <c r="F6" s="26"/>
      <c r="G6" s="26"/>
      <c r="H6" s="26"/>
      <c r="I6" s="26"/>
      <c r="J6" s="58">
        <f>C4-WEEKDAY(C4,1)+2+7*(G4-1)</f>
        <v>44977</v>
      </c>
      <c r="K6" s="50">
        <f t="shared" ref="K6:AP6" si="0">J6+1</f>
        <v>44978</v>
      </c>
      <c r="L6" s="50">
        <f t="shared" si="0"/>
        <v>44979</v>
      </c>
      <c r="M6" s="50">
        <f t="shared" si="0"/>
        <v>44980</v>
      </c>
      <c r="N6" s="50">
        <f t="shared" si="0"/>
        <v>44981</v>
      </c>
      <c r="O6" s="50">
        <f t="shared" si="0"/>
        <v>44982</v>
      </c>
      <c r="P6" s="59">
        <f t="shared" si="0"/>
        <v>44983</v>
      </c>
      <c r="Q6" s="58">
        <f t="shared" si="0"/>
        <v>44984</v>
      </c>
      <c r="R6" s="50">
        <f t="shared" si="0"/>
        <v>44985</v>
      </c>
      <c r="S6" s="50">
        <f t="shared" si="0"/>
        <v>44986</v>
      </c>
      <c r="T6" s="50">
        <f t="shared" si="0"/>
        <v>44987</v>
      </c>
      <c r="U6" s="50">
        <f t="shared" si="0"/>
        <v>44988</v>
      </c>
      <c r="V6" s="50">
        <f t="shared" si="0"/>
        <v>44989</v>
      </c>
      <c r="W6" s="59">
        <f t="shared" si="0"/>
        <v>44990</v>
      </c>
      <c r="X6" s="58">
        <f t="shared" si="0"/>
        <v>44991</v>
      </c>
      <c r="Y6" s="50">
        <f t="shared" si="0"/>
        <v>44992</v>
      </c>
      <c r="Z6" s="50">
        <f t="shared" si="0"/>
        <v>44993</v>
      </c>
      <c r="AA6" s="50">
        <f t="shared" si="0"/>
        <v>44994</v>
      </c>
      <c r="AB6" s="50">
        <f t="shared" si="0"/>
        <v>44995</v>
      </c>
      <c r="AC6" s="50">
        <f t="shared" si="0"/>
        <v>44996</v>
      </c>
      <c r="AD6" s="59">
        <f t="shared" si="0"/>
        <v>44997</v>
      </c>
      <c r="AE6" s="58">
        <f t="shared" si="0"/>
        <v>44998</v>
      </c>
      <c r="AF6" s="50">
        <f t="shared" si="0"/>
        <v>44999</v>
      </c>
      <c r="AG6" s="50">
        <f t="shared" si="0"/>
        <v>45000</v>
      </c>
      <c r="AH6" s="50">
        <f t="shared" si="0"/>
        <v>45001</v>
      </c>
      <c r="AI6" s="50">
        <f t="shared" si="0"/>
        <v>45002</v>
      </c>
      <c r="AJ6" s="50">
        <f t="shared" si="0"/>
        <v>45003</v>
      </c>
      <c r="AK6" s="59">
        <f t="shared" si="0"/>
        <v>45004</v>
      </c>
      <c r="AL6" s="58">
        <f t="shared" si="0"/>
        <v>45005</v>
      </c>
      <c r="AM6" s="50">
        <f t="shared" si="0"/>
        <v>45006</v>
      </c>
      <c r="AN6" s="50">
        <f t="shared" si="0"/>
        <v>45007</v>
      </c>
      <c r="AO6" s="50">
        <f t="shared" si="0"/>
        <v>45008</v>
      </c>
      <c r="AP6" s="50">
        <f t="shared" si="0"/>
        <v>45009</v>
      </c>
      <c r="AQ6" s="50">
        <f t="shared" ref="AQ6:BM6" si="1">AP6+1</f>
        <v>45010</v>
      </c>
      <c r="AR6" s="59">
        <f t="shared" si="1"/>
        <v>45011</v>
      </c>
      <c r="AS6" s="58">
        <f t="shared" si="1"/>
        <v>45012</v>
      </c>
      <c r="AT6" s="50">
        <f t="shared" si="1"/>
        <v>45013</v>
      </c>
      <c r="AU6" s="50">
        <f t="shared" si="1"/>
        <v>45014</v>
      </c>
      <c r="AV6" s="50">
        <f t="shared" si="1"/>
        <v>45015</v>
      </c>
      <c r="AW6" s="50">
        <f t="shared" si="1"/>
        <v>45016</v>
      </c>
      <c r="AX6" s="50">
        <f t="shared" si="1"/>
        <v>45017</v>
      </c>
      <c r="AY6" s="59">
        <f t="shared" si="1"/>
        <v>45018</v>
      </c>
      <c r="AZ6" s="58">
        <f t="shared" si="1"/>
        <v>45019</v>
      </c>
      <c r="BA6" s="50">
        <f t="shared" si="1"/>
        <v>45020</v>
      </c>
      <c r="BB6" s="50">
        <f t="shared" si="1"/>
        <v>45021</v>
      </c>
      <c r="BC6" s="50">
        <f t="shared" si="1"/>
        <v>45022</v>
      </c>
      <c r="BD6" s="50">
        <f t="shared" si="1"/>
        <v>45023</v>
      </c>
      <c r="BE6" s="50">
        <f t="shared" si="1"/>
        <v>45024</v>
      </c>
      <c r="BF6" s="59">
        <f t="shared" si="1"/>
        <v>45025</v>
      </c>
      <c r="BG6" s="58">
        <f t="shared" si="1"/>
        <v>45026</v>
      </c>
      <c r="BH6" s="50">
        <f t="shared" si="1"/>
        <v>45027</v>
      </c>
      <c r="BI6" s="50">
        <f t="shared" si="1"/>
        <v>45028</v>
      </c>
      <c r="BJ6" s="50">
        <f t="shared" si="1"/>
        <v>45029</v>
      </c>
      <c r="BK6" s="50">
        <f t="shared" si="1"/>
        <v>45030</v>
      </c>
      <c r="BL6" s="50">
        <f t="shared" si="1"/>
        <v>45031</v>
      </c>
      <c r="BM6" s="59">
        <f t="shared" si="1"/>
        <v>45032</v>
      </c>
    </row>
    <row r="7" spans="1:65" s="2" customFormat="1" ht="13" thickBot="1" x14ac:dyDescent="0.3">
      <c r="A7" s="69" t="s">
        <v>0</v>
      </c>
      <c r="B7" s="69" t="s">
        <v>38</v>
      </c>
      <c r="C7" s="70" t="s">
        <v>112</v>
      </c>
      <c r="D7" s="71" t="s">
        <v>39</v>
      </c>
      <c r="E7" s="71" t="s">
        <v>107</v>
      </c>
      <c r="F7" s="70" t="s">
        <v>108</v>
      </c>
      <c r="G7" s="70" t="s">
        <v>109</v>
      </c>
      <c r="H7" s="70" t="s">
        <v>110</v>
      </c>
      <c r="I7" s="70"/>
      <c r="J7" s="58" t="str">
        <f>CHOOSE(WEEKDAY(J6,1),"S","M","D","M","D","F","S")</f>
        <v>M</v>
      </c>
      <c r="K7" s="50" t="str">
        <f t="shared" ref="K7:BM7" si="2">CHOOSE(WEEKDAY(K6,1),"S","M","D","M","D","F","S")</f>
        <v>D</v>
      </c>
      <c r="L7" s="50" t="str">
        <f t="shared" si="2"/>
        <v>M</v>
      </c>
      <c r="M7" s="50" t="str">
        <f t="shared" si="2"/>
        <v>D</v>
      </c>
      <c r="N7" s="50" t="str">
        <f t="shared" si="2"/>
        <v>F</v>
      </c>
      <c r="O7" s="50" t="str">
        <f t="shared" si="2"/>
        <v>S</v>
      </c>
      <c r="P7" s="59" t="str">
        <f t="shared" si="2"/>
        <v>S</v>
      </c>
      <c r="Q7" s="58" t="str">
        <f t="shared" si="2"/>
        <v>M</v>
      </c>
      <c r="R7" s="50" t="str">
        <f t="shared" si="2"/>
        <v>D</v>
      </c>
      <c r="S7" s="50" t="str">
        <f t="shared" si="2"/>
        <v>M</v>
      </c>
      <c r="T7" s="50" t="str">
        <f t="shared" si="2"/>
        <v>D</v>
      </c>
      <c r="U7" s="50" t="str">
        <f t="shared" si="2"/>
        <v>F</v>
      </c>
      <c r="V7" s="50" t="str">
        <f t="shared" si="2"/>
        <v>S</v>
      </c>
      <c r="W7" s="59" t="str">
        <f t="shared" si="2"/>
        <v>S</v>
      </c>
      <c r="X7" s="58" t="str">
        <f t="shared" si="2"/>
        <v>M</v>
      </c>
      <c r="Y7" s="50" t="str">
        <f t="shared" si="2"/>
        <v>D</v>
      </c>
      <c r="Z7" s="50" t="str">
        <f t="shared" si="2"/>
        <v>M</v>
      </c>
      <c r="AA7" s="50" t="str">
        <f t="shared" si="2"/>
        <v>D</v>
      </c>
      <c r="AB7" s="50" t="str">
        <f t="shared" si="2"/>
        <v>F</v>
      </c>
      <c r="AC7" s="50" t="str">
        <f t="shared" si="2"/>
        <v>S</v>
      </c>
      <c r="AD7" s="59" t="str">
        <f t="shared" si="2"/>
        <v>S</v>
      </c>
      <c r="AE7" s="58" t="str">
        <f t="shared" si="2"/>
        <v>M</v>
      </c>
      <c r="AF7" s="50" t="str">
        <f t="shared" si="2"/>
        <v>D</v>
      </c>
      <c r="AG7" s="50" t="str">
        <f t="shared" si="2"/>
        <v>M</v>
      </c>
      <c r="AH7" s="50" t="str">
        <f t="shared" si="2"/>
        <v>D</v>
      </c>
      <c r="AI7" s="50" t="str">
        <f t="shared" si="2"/>
        <v>F</v>
      </c>
      <c r="AJ7" s="50" t="str">
        <f t="shared" si="2"/>
        <v>S</v>
      </c>
      <c r="AK7" s="59" t="str">
        <f t="shared" si="2"/>
        <v>S</v>
      </c>
      <c r="AL7" s="58" t="str">
        <f t="shared" si="2"/>
        <v>M</v>
      </c>
      <c r="AM7" s="50" t="str">
        <f t="shared" si="2"/>
        <v>D</v>
      </c>
      <c r="AN7" s="50" t="str">
        <f t="shared" si="2"/>
        <v>M</v>
      </c>
      <c r="AO7" s="50" t="str">
        <f t="shared" si="2"/>
        <v>D</v>
      </c>
      <c r="AP7" s="50" t="str">
        <f t="shared" si="2"/>
        <v>F</v>
      </c>
      <c r="AQ7" s="50" t="str">
        <f t="shared" si="2"/>
        <v>S</v>
      </c>
      <c r="AR7" s="59" t="str">
        <f t="shared" si="2"/>
        <v>S</v>
      </c>
      <c r="AS7" s="58" t="str">
        <f t="shared" si="2"/>
        <v>M</v>
      </c>
      <c r="AT7" s="50" t="str">
        <f t="shared" si="2"/>
        <v>D</v>
      </c>
      <c r="AU7" s="50" t="str">
        <f t="shared" si="2"/>
        <v>M</v>
      </c>
      <c r="AV7" s="50" t="str">
        <f t="shared" si="2"/>
        <v>D</v>
      </c>
      <c r="AW7" s="50" t="str">
        <f t="shared" si="2"/>
        <v>F</v>
      </c>
      <c r="AX7" s="50" t="str">
        <f t="shared" si="2"/>
        <v>S</v>
      </c>
      <c r="AY7" s="59" t="str">
        <f t="shared" si="2"/>
        <v>S</v>
      </c>
      <c r="AZ7" s="58" t="str">
        <f t="shared" si="2"/>
        <v>M</v>
      </c>
      <c r="BA7" s="50" t="str">
        <f t="shared" si="2"/>
        <v>D</v>
      </c>
      <c r="BB7" s="50" t="str">
        <f t="shared" si="2"/>
        <v>M</v>
      </c>
      <c r="BC7" s="50" t="str">
        <f t="shared" si="2"/>
        <v>D</v>
      </c>
      <c r="BD7" s="50" t="str">
        <f t="shared" si="2"/>
        <v>F</v>
      </c>
      <c r="BE7" s="50" t="str">
        <f t="shared" si="2"/>
        <v>S</v>
      </c>
      <c r="BF7" s="59" t="str">
        <f t="shared" si="2"/>
        <v>S</v>
      </c>
      <c r="BG7" s="58" t="str">
        <f t="shared" si="2"/>
        <v>M</v>
      </c>
      <c r="BH7" s="50" t="str">
        <f t="shared" si="2"/>
        <v>D</v>
      </c>
      <c r="BI7" s="50" t="str">
        <f t="shared" si="2"/>
        <v>M</v>
      </c>
      <c r="BJ7" s="50" t="str">
        <f t="shared" si="2"/>
        <v>D</v>
      </c>
      <c r="BK7" s="50" t="str">
        <f t="shared" si="2"/>
        <v>F</v>
      </c>
      <c r="BL7" s="50" t="str">
        <f t="shared" si="2"/>
        <v>S</v>
      </c>
      <c r="BM7" s="59" t="str">
        <f t="shared" si="2"/>
        <v>S</v>
      </c>
    </row>
    <row r="8" spans="1:65" s="30" customFormat="1" ht="17.5" x14ac:dyDescent="0.25">
      <c r="A8" s="51" t="str">
        <f>IF(ISERROR(VALUE(SUBSTITUTE(prevWBS,".",""))),"1",IF(ISERROR(FIND("`",SUBSTITUTE(prevWBS,".","`",1))),TEXT(VALUE(prevWBS)+1,"#"),TEXT(VALUE(LEFT(prevWBS,FIND("`",SUBSTITUTE(prevWBS,".","`",1))-1))+1,"#")))</f>
        <v>1</v>
      </c>
      <c r="B8" s="52" t="s">
        <v>95</v>
      </c>
      <c r="C8" s="53"/>
      <c r="D8" s="54"/>
      <c r="E8" s="108" t="str">
        <f>IF(ISBLANK(D8)," - ",IF(F8=0,D8,D8+F8-1))</f>
        <v xml:space="preserve"> - </v>
      </c>
      <c r="F8" s="55"/>
      <c r="G8" s="56">
        <f>SUMPRODUCT(G9:G13,F9:F13)/SUM(F9:F13)</f>
        <v>1</v>
      </c>
      <c r="H8" s="57" t="str">
        <f t="shared" ref="H8:H43" si="3">IF(OR(E8=0,D8=0)," - ",NETWORKDAYS(D8,E8))</f>
        <v xml:space="preserve"> - </v>
      </c>
      <c r="I8" s="60"/>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row>
    <row r="9" spans="1:65" s="35" customFormat="1" ht="17.5" x14ac:dyDescent="0.25">
      <c r="A9" s="34" t="str">
        <f t="shared" ref="A9:A12"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3" t="s">
        <v>104</v>
      </c>
      <c r="D9" s="104">
        <v>44979</v>
      </c>
      <c r="E9" s="109">
        <f>IF(ISBLANK(D9)," - ",IF(F9=0,D9,D9+F9-1))</f>
        <v>44979</v>
      </c>
      <c r="F9" s="36">
        <v>1</v>
      </c>
      <c r="G9" s="37">
        <v>1</v>
      </c>
      <c r="H9" s="38">
        <f t="shared" si="3"/>
        <v>1</v>
      </c>
      <c r="I9" s="61"/>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row>
    <row r="10" spans="1:65" s="35" customFormat="1" ht="17.5" x14ac:dyDescent="0.25">
      <c r="A10" s="34" t="str">
        <f t="shared" si="4"/>
        <v>1.2</v>
      </c>
      <c r="B10" s="73" t="s">
        <v>105</v>
      </c>
      <c r="D10" s="104">
        <v>44979</v>
      </c>
      <c r="E10" s="109">
        <f t="shared" ref="E10:E43" si="5">IF(ISBLANK(D10)," - ",IF(F10=0,D10,D10+F10-1))</f>
        <v>44979</v>
      </c>
      <c r="F10" s="36">
        <v>1</v>
      </c>
      <c r="G10" s="37">
        <v>1</v>
      </c>
      <c r="H10" s="38">
        <f t="shared" si="3"/>
        <v>1</v>
      </c>
      <c r="I10" s="61"/>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row>
    <row r="11" spans="1:65" s="35" customFormat="1" ht="17.5" x14ac:dyDescent="0.25">
      <c r="A11" s="34" t="str">
        <f t="shared" si="4"/>
        <v>1.3</v>
      </c>
      <c r="B11" s="73" t="s">
        <v>106</v>
      </c>
      <c r="D11" s="104">
        <f>E10+1</f>
        <v>44980</v>
      </c>
      <c r="E11" s="109">
        <f t="shared" si="5"/>
        <v>44980</v>
      </c>
      <c r="F11" s="36">
        <v>0</v>
      </c>
      <c r="G11" s="37">
        <v>0.5</v>
      </c>
      <c r="H11" s="38">
        <f t="shared" si="3"/>
        <v>1</v>
      </c>
      <c r="I11" s="61"/>
      <c r="J11" s="34"/>
      <c r="K11" s="34"/>
      <c r="L11" s="65"/>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row>
    <row r="12" spans="1:65" s="35" customFormat="1" ht="17.5" x14ac:dyDescent="0.25">
      <c r="A12" s="34" t="str">
        <f t="shared" si="4"/>
        <v>1.4</v>
      </c>
      <c r="B12" s="73" t="s">
        <v>118</v>
      </c>
      <c r="D12" s="104">
        <v>44979</v>
      </c>
      <c r="E12" s="109">
        <f t="shared" si="5"/>
        <v>44979</v>
      </c>
      <c r="F12" s="36">
        <v>1</v>
      </c>
      <c r="G12" s="37">
        <v>1</v>
      </c>
      <c r="H12" s="38">
        <f t="shared" si="3"/>
        <v>1</v>
      </c>
      <c r="I12" s="61"/>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row>
    <row r="13" spans="1:65" s="105" customFormat="1" ht="4.5" customHeight="1" x14ac:dyDescent="0.25"/>
    <row r="14" spans="1:65" s="30" customFormat="1" ht="17.5" x14ac:dyDescent="0.25">
      <c r="A14" s="28">
        <v>2</v>
      </c>
      <c r="B14" s="29" t="s">
        <v>96</v>
      </c>
      <c r="D14" s="105"/>
      <c r="E14" s="105" t="str">
        <f t="shared" si="5"/>
        <v xml:space="preserve"> - </v>
      </c>
      <c r="F14" s="31"/>
      <c r="G14" s="32">
        <f>SUMPRODUCT(G15:G21,F15:F21)/SUM(F15:F21)</f>
        <v>0.625</v>
      </c>
      <c r="H14" s="33" t="str">
        <f t="shared" si="3"/>
        <v xml:space="preserve"> - </v>
      </c>
      <c r="I14" s="62"/>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row>
    <row r="15" spans="1:65" s="35" customFormat="1" ht="17.5" x14ac:dyDescent="0.25">
      <c r="A15" s="34" t="str">
        <f t="shared" ref="A15:A20"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73" t="s">
        <v>125</v>
      </c>
      <c r="D15" s="104">
        <v>44978</v>
      </c>
      <c r="E15" s="109">
        <f t="shared" si="5"/>
        <v>44980</v>
      </c>
      <c r="F15" s="36">
        <v>3</v>
      </c>
      <c r="G15" s="37">
        <v>0.8</v>
      </c>
      <c r="H15" s="38">
        <f t="shared" si="3"/>
        <v>3</v>
      </c>
      <c r="I15" s="61"/>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row>
    <row r="16" spans="1:65" s="35" customFormat="1" ht="17.5" x14ac:dyDescent="0.25">
      <c r="A16" s="34" t="str">
        <f t="shared" si="6"/>
        <v>2.2</v>
      </c>
      <c r="B16" s="73" t="s">
        <v>119</v>
      </c>
      <c r="D16" s="104">
        <v>44980</v>
      </c>
      <c r="E16" s="109">
        <f t="shared" si="5"/>
        <v>44982</v>
      </c>
      <c r="F16" s="36">
        <v>3</v>
      </c>
      <c r="G16" s="37">
        <v>0.9</v>
      </c>
      <c r="H16" s="38">
        <f t="shared" si="3"/>
        <v>2</v>
      </c>
      <c r="I16" s="61"/>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row>
    <row r="17" spans="1:65" s="35" customFormat="1" ht="17.5" x14ac:dyDescent="0.25">
      <c r="A17" s="34" t="str">
        <f t="shared" si="6"/>
        <v>2.3</v>
      </c>
      <c r="B17" s="73" t="s">
        <v>120</v>
      </c>
      <c r="D17" s="104">
        <v>44980</v>
      </c>
      <c r="E17" s="109">
        <f t="shared" si="5"/>
        <v>44981</v>
      </c>
      <c r="F17" s="36">
        <v>2</v>
      </c>
      <c r="G17" s="37">
        <v>0.4</v>
      </c>
      <c r="H17" s="38">
        <f t="shared" si="3"/>
        <v>2</v>
      </c>
      <c r="I17" s="61"/>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row>
    <row r="18" spans="1:65" s="39" customFormat="1" ht="17.5" x14ac:dyDescent="0.25">
      <c r="A18" s="34" t="str">
        <f t="shared" si="6"/>
        <v>2.4</v>
      </c>
      <c r="B18" s="48" t="s">
        <v>121</v>
      </c>
      <c r="C18" s="48"/>
      <c r="D18" s="104">
        <v>44980</v>
      </c>
      <c r="E18" s="109">
        <f t="shared" si="5"/>
        <v>44983</v>
      </c>
      <c r="F18" s="36">
        <v>4</v>
      </c>
      <c r="G18" s="37">
        <v>0.4</v>
      </c>
      <c r="H18" s="38">
        <f t="shared" si="3"/>
        <v>2</v>
      </c>
      <c r="I18" s="61"/>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row>
    <row r="19" spans="1:65" s="35" customFormat="1" ht="17.5" x14ac:dyDescent="0.25">
      <c r="A19" s="34" t="str">
        <f t="shared" si="6"/>
        <v>2.5</v>
      </c>
      <c r="B19" s="73" t="s">
        <v>135</v>
      </c>
      <c r="D19" s="104">
        <v>44984</v>
      </c>
      <c r="E19" s="109">
        <f t="shared" si="5"/>
        <v>44984</v>
      </c>
      <c r="F19" s="36">
        <v>0</v>
      </c>
      <c r="G19" s="37">
        <v>0</v>
      </c>
      <c r="H19" s="38">
        <f t="shared" si="3"/>
        <v>1</v>
      </c>
      <c r="I19" s="61"/>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row>
    <row r="20" spans="1:65" s="35" customFormat="1" ht="17.5" x14ac:dyDescent="0.25">
      <c r="A20" s="34" t="str">
        <f t="shared" si="6"/>
        <v>2.6</v>
      </c>
      <c r="B20" s="48"/>
      <c r="C20" s="48"/>
      <c r="D20" s="104"/>
      <c r="E20" s="109" t="str">
        <f t="shared" si="5"/>
        <v xml:space="preserve"> - </v>
      </c>
      <c r="F20" s="36"/>
      <c r="G20" s="37"/>
      <c r="H20" s="38" t="str">
        <f t="shared" si="3"/>
        <v xml:space="preserve"> - </v>
      </c>
      <c r="I20" s="110"/>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row>
    <row r="21" spans="1:65" s="105" customFormat="1" ht="4.5" customHeight="1" x14ac:dyDescent="0.25"/>
    <row r="22" spans="1:65" s="30" customFormat="1" ht="17.5" x14ac:dyDescent="0.25">
      <c r="A22" s="28">
        <v>3</v>
      </c>
      <c r="B22" s="29" t="s">
        <v>97</v>
      </c>
      <c r="D22" s="105"/>
      <c r="E22" s="105" t="str">
        <f t="shared" si="5"/>
        <v xml:space="preserve"> - </v>
      </c>
      <c r="F22" s="31"/>
      <c r="G22" s="32">
        <f>SUMPRODUCT(G23:G36,F23:F36)/SUM(F23:F36)</f>
        <v>0.08</v>
      </c>
      <c r="H22" s="33" t="str">
        <f t="shared" si="3"/>
        <v xml:space="preserve"> - </v>
      </c>
      <c r="I22" s="62"/>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6"/>
      <c r="BK22" s="66"/>
      <c r="BL22" s="66"/>
      <c r="BM22" s="66"/>
    </row>
    <row r="23" spans="1:65" s="35" customFormat="1" ht="17.5" x14ac:dyDescent="0.25">
      <c r="A23" s="34" t="str">
        <f t="shared" ref="A23:A30"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73" t="s">
        <v>122</v>
      </c>
      <c r="D23" s="104">
        <v>44984</v>
      </c>
      <c r="E23" s="109">
        <f t="shared" si="5"/>
        <v>44985</v>
      </c>
      <c r="F23" s="36">
        <v>2</v>
      </c>
      <c r="G23" s="37">
        <v>0.6</v>
      </c>
      <c r="H23" s="38">
        <f t="shared" si="3"/>
        <v>2</v>
      </c>
      <c r="I23" s="61"/>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row>
    <row r="24" spans="1:65" s="35" customFormat="1" ht="17.5" x14ac:dyDescent="0.25">
      <c r="A24" s="34" t="str">
        <f t="shared" si="7"/>
        <v>3.2</v>
      </c>
      <c r="B24" s="48" t="s">
        <v>123</v>
      </c>
      <c r="C24" s="48"/>
      <c r="D24" s="104">
        <f>E23+1</f>
        <v>44986</v>
      </c>
      <c r="E24" s="109">
        <f t="shared" si="5"/>
        <v>44987</v>
      </c>
      <c r="F24" s="36">
        <v>2</v>
      </c>
      <c r="G24" s="37">
        <v>0.6</v>
      </c>
      <c r="H24" s="38">
        <f t="shared" si="3"/>
        <v>2</v>
      </c>
      <c r="I24" s="61"/>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row>
    <row r="25" spans="1:65" s="35" customFormat="1" ht="17.5" x14ac:dyDescent="0.25">
      <c r="A25" s="34" t="str">
        <f t="shared" si="7"/>
        <v>3.3</v>
      </c>
      <c r="B25" s="73" t="s">
        <v>124</v>
      </c>
      <c r="D25" s="104">
        <v>44988</v>
      </c>
      <c r="E25" s="109">
        <f t="shared" si="5"/>
        <v>44988</v>
      </c>
      <c r="F25" s="36">
        <v>0</v>
      </c>
      <c r="G25" s="37">
        <v>0</v>
      </c>
      <c r="H25" s="38">
        <f t="shared" si="3"/>
        <v>1</v>
      </c>
      <c r="I25" s="61"/>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row>
    <row r="26" spans="1:65" s="35" customFormat="1" ht="17.5" x14ac:dyDescent="0.25">
      <c r="A26" s="34" t="str">
        <f t="shared" si="7"/>
        <v>3.4</v>
      </c>
      <c r="B26" s="48" t="s">
        <v>126</v>
      </c>
      <c r="C26" s="48"/>
      <c r="D26" s="104">
        <v>44984</v>
      </c>
      <c r="E26" s="109">
        <f t="shared" si="5"/>
        <v>44984</v>
      </c>
      <c r="F26" s="36">
        <v>1</v>
      </c>
      <c r="G26" s="37">
        <v>0</v>
      </c>
      <c r="H26" s="38">
        <f t="shared" si="3"/>
        <v>1</v>
      </c>
      <c r="I26" s="110"/>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row>
    <row r="27" spans="1:65" s="35" customFormat="1" ht="17.5" x14ac:dyDescent="0.25">
      <c r="A27" s="34" t="str">
        <f t="shared" si="7"/>
        <v>3.5</v>
      </c>
      <c r="B27" s="48" t="s">
        <v>127</v>
      </c>
      <c r="C27" s="48"/>
      <c r="D27" s="104">
        <f>E26+1</f>
        <v>44985</v>
      </c>
      <c r="E27" s="109">
        <f t="shared" si="5"/>
        <v>44988</v>
      </c>
      <c r="F27" s="36">
        <v>4</v>
      </c>
      <c r="G27" s="37">
        <v>0</v>
      </c>
      <c r="H27" s="38">
        <f t="shared" si="3"/>
        <v>4</v>
      </c>
      <c r="I27" s="110"/>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row>
    <row r="28" spans="1:65" s="35" customFormat="1" ht="17.5" x14ac:dyDescent="0.25">
      <c r="A28" s="34" t="str">
        <f t="shared" si="7"/>
        <v>3.6</v>
      </c>
      <c r="B28" s="48" t="s">
        <v>128</v>
      </c>
      <c r="C28" s="48"/>
      <c r="D28" s="104">
        <f>E27+1</f>
        <v>44989</v>
      </c>
      <c r="E28" s="109">
        <f t="shared" si="5"/>
        <v>44989</v>
      </c>
      <c r="F28" s="36">
        <v>0</v>
      </c>
      <c r="G28" s="37">
        <v>0</v>
      </c>
      <c r="H28" s="38">
        <f t="shared" si="3"/>
        <v>0</v>
      </c>
      <c r="I28" s="110"/>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row>
    <row r="29" spans="1:65" s="35" customFormat="1" ht="17.5" x14ac:dyDescent="0.25">
      <c r="A29" s="34" t="str">
        <f t="shared" si="7"/>
        <v>3.7</v>
      </c>
      <c r="B29" s="48" t="s">
        <v>136</v>
      </c>
      <c r="C29" s="48"/>
      <c r="D29" s="104">
        <v>44984</v>
      </c>
      <c r="E29" s="109">
        <f t="shared" si="5"/>
        <v>44984</v>
      </c>
      <c r="F29" s="36">
        <v>1</v>
      </c>
      <c r="G29" s="37">
        <v>0</v>
      </c>
      <c r="H29" s="38">
        <f t="shared" si="3"/>
        <v>1</v>
      </c>
      <c r="I29" s="110"/>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row>
    <row r="30" spans="1:65" s="35" customFormat="1" ht="17.5" x14ac:dyDescent="0.25">
      <c r="A30" s="34" t="str">
        <f t="shared" si="7"/>
        <v>3.8</v>
      </c>
      <c r="B30" s="48" t="s">
        <v>129</v>
      </c>
      <c r="C30" s="48"/>
      <c r="D30" s="104">
        <f>E29+1</f>
        <v>44985</v>
      </c>
      <c r="E30" s="109">
        <f t="shared" ref="E30:E34" si="8">IF(ISBLANK(D30)," - ",IF(F30=0,D30,D30+F30-1))</f>
        <v>44992</v>
      </c>
      <c r="F30" s="36">
        <v>8</v>
      </c>
      <c r="G30" s="37">
        <v>0</v>
      </c>
      <c r="H30" s="38">
        <f t="shared" ref="H30:H34" si="9">IF(OR(E30=0,D30=0)," - ",NETWORKDAYS(D30,E30))</f>
        <v>6</v>
      </c>
      <c r="I30" s="110"/>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row>
    <row r="31" spans="1:65" s="35" customFormat="1" ht="17.5" x14ac:dyDescent="0.25">
      <c r="A31" s="3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3.8.1</v>
      </c>
      <c r="B31" s="49" t="s">
        <v>131</v>
      </c>
      <c r="C31" s="48"/>
      <c r="D31" s="104">
        <f>D30</f>
        <v>44985</v>
      </c>
      <c r="E31" s="109">
        <f t="shared" si="8"/>
        <v>44988</v>
      </c>
      <c r="F31" s="36">
        <v>4</v>
      </c>
      <c r="G31" s="37">
        <v>0</v>
      </c>
      <c r="H31" s="38">
        <f t="shared" si="9"/>
        <v>4</v>
      </c>
      <c r="I31" s="110"/>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row>
    <row r="32" spans="1:65" s="35" customFormat="1" ht="17.5" x14ac:dyDescent="0.25">
      <c r="A32" s="3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3.8.2</v>
      </c>
      <c r="B32" s="49" t="s">
        <v>132</v>
      </c>
      <c r="C32" s="48"/>
      <c r="D32" s="104">
        <f>E31-1</f>
        <v>44987</v>
      </c>
      <c r="E32" s="109">
        <f t="shared" si="8"/>
        <v>44990</v>
      </c>
      <c r="F32" s="36">
        <v>4</v>
      </c>
      <c r="G32" s="37">
        <v>0</v>
      </c>
      <c r="H32" s="38">
        <f t="shared" si="9"/>
        <v>2</v>
      </c>
      <c r="I32" s="110"/>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row>
    <row r="33" spans="1:65" s="35" customFormat="1" ht="17.5" x14ac:dyDescent="0.25">
      <c r="A33" s="3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3.8.3</v>
      </c>
      <c r="B33" s="49" t="s">
        <v>133</v>
      </c>
      <c r="C33" s="48"/>
      <c r="D33" s="104">
        <f>E32-1</f>
        <v>44989</v>
      </c>
      <c r="E33" s="109">
        <f t="shared" si="8"/>
        <v>44992</v>
      </c>
      <c r="F33" s="36">
        <v>4</v>
      </c>
      <c r="G33" s="37">
        <v>0</v>
      </c>
      <c r="H33" s="38">
        <f t="shared" si="9"/>
        <v>2</v>
      </c>
      <c r="I33" s="110"/>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row>
    <row r="34" spans="1:65" s="35" customFormat="1" ht="17.5" x14ac:dyDescent="0.25">
      <c r="A34" s="3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3.9</v>
      </c>
      <c r="B34" s="48" t="s">
        <v>130</v>
      </c>
      <c r="C34" s="48"/>
      <c r="D34" s="104">
        <f>E33+1</f>
        <v>44993</v>
      </c>
      <c r="E34" s="109">
        <f t="shared" si="8"/>
        <v>44993</v>
      </c>
      <c r="F34" s="36">
        <v>0</v>
      </c>
      <c r="G34" s="37">
        <v>0</v>
      </c>
      <c r="H34" s="38">
        <f t="shared" si="9"/>
        <v>1</v>
      </c>
      <c r="I34" s="110"/>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row>
    <row r="35" spans="1:65" s="35" customFormat="1" ht="17.5" x14ac:dyDescent="0.25">
      <c r="A35" s="3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3.10</v>
      </c>
      <c r="B35" s="48"/>
      <c r="C35" s="48"/>
      <c r="D35" s="104"/>
      <c r="E35" s="109" t="str">
        <f t="shared" si="5"/>
        <v xml:space="preserve"> - </v>
      </c>
      <c r="F35" s="36"/>
      <c r="G35" s="37"/>
      <c r="H35" s="38" t="str">
        <f t="shared" si="3"/>
        <v xml:space="preserve"> - </v>
      </c>
      <c r="I35" s="110"/>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row>
    <row r="36" spans="1:65" s="105" customFormat="1" ht="4.5" customHeight="1" x14ac:dyDescent="0.25"/>
    <row r="37" spans="1:65" s="30" customFormat="1" ht="17.5" x14ac:dyDescent="0.25">
      <c r="A37" s="28">
        <v>4</v>
      </c>
      <c r="B37" s="29" t="s">
        <v>98</v>
      </c>
      <c r="D37" s="105"/>
      <c r="E37" s="105" t="str">
        <f t="shared" si="5"/>
        <v xml:space="preserve"> - </v>
      </c>
      <c r="F37" s="31"/>
      <c r="G37" s="32">
        <f>SUMPRODUCT(G38:G44,F38:F44)/SUM(F38:F42)</f>
        <v>0</v>
      </c>
      <c r="H37" s="33" t="str">
        <f t="shared" si="3"/>
        <v xml:space="preserve"> - </v>
      </c>
      <c r="I37" s="62"/>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6"/>
      <c r="AV37" s="66"/>
      <c r="AW37" s="66"/>
      <c r="AX37" s="66"/>
      <c r="AY37" s="66"/>
      <c r="AZ37" s="66"/>
      <c r="BA37" s="66"/>
      <c r="BB37" s="66"/>
      <c r="BC37" s="66"/>
      <c r="BD37" s="66"/>
      <c r="BE37" s="66"/>
      <c r="BF37" s="66"/>
      <c r="BG37" s="66"/>
      <c r="BH37" s="66"/>
      <c r="BI37" s="66"/>
      <c r="BJ37" s="66"/>
      <c r="BK37" s="66"/>
      <c r="BL37" s="66"/>
      <c r="BM37" s="66"/>
    </row>
    <row r="38" spans="1:65" s="35" customFormat="1" ht="17.5" x14ac:dyDescent="0.25">
      <c r="A38" s="34" t="str">
        <f t="shared" ref="A38:A43" si="1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8" s="73" t="s">
        <v>101</v>
      </c>
      <c r="D38" s="104">
        <v>44995</v>
      </c>
      <c r="E38" s="109">
        <f t="shared" si="5"/>
        <v>44999</v>
      </c>
      <c r="F38" s="36">
        <v>5</v>
      </c>
      <c r="G38" s="37">
        <v>0</v>
      </c>
      <c r="H38" s="38">
        <f t="shared" si="3"/>
        <v>3</v>
      </c>
      <c r="I38" s="61"/>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row>
    <row r="39" spans="1:65" s="35" customFormat="1" ht="17.5" x14ac:dyDescent="0.25">
      <c r="A39" s="34" t="str">
        <f t="shared" si="10"/>
        <v>4.2</v>
      </c>
      <c r="B39" s="73" t="s">
        <v>100</v>
      </c>
      <c r="D39" s="104">
        <f>D38</f>
        <v>44995</v>
      </c>
      <c r="E39" s="109">
        <f t="shared" si="5"/>
        <v>45002</v>
      </c>
      <c r="F39" s="36">
        <v>8</v>
      </c>
      <c r="G39" s="37">
        <v>0</v>
      </c>
      <c r="H39" s="38">
        <f t="shared" si="3"/>
        <v>6</v>
      </c>
      <c r="I39" s="61"/>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row>
    <row r="40" spans="1:65" s="35" customFormat="1" ht="17.5" x14ac:dyDescent="0.25">
      <c r="A40" s="34" t="str">
        <f t="shared" si="10"/>
        <v>4.3</v>
      </c>
      <c r="B40" s="73" t="s">
        <v>99</v>
      </c>
      <c r="D40" s="104">
        <f>D39</f>
        <v>44995</v>
      </c>
      <c r="E40" s="109">
        <f t="shared" si="5"/>
        <v>45000</v>
      </c>
      <c r="F40" s="36">
        <v>6</v>
      </c>
      <c r="G40" s="37">
        <v>0</v>
      </c>
      <c r="H40" s="38">
        <f t="shared" si="3"/>
        <v>4</v>
      </c>
      <c r="I40" s="61"/>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row>
    <row r="41" spans="1:65" s="35" customFormat="1" ht="17.5" x14ac:dyDescent="0.25">
      <c r="A41" s="34" t="str">
        <f t="shared" si="10"/>
        <v>4.4</v>
      </c>
      <c r="B41" s="73" t="s">
        <v>102</v>
      </c>
      <c r="D41" s="104">
        <f>MIN(E38:E40)+1</f>
        <v>45000</v>
      </c>
      <c r="E41" s="109">
        <f t="shared" si="5"/>
        <v>45003</v>
      </c>
      <c r="F41" s="36">
        <v>4</v>
      </c>
      <c r="G41" s="37">
        <v>0</v>
      </c>
      <c r="H41" s="38">
        <f t="shared" si="3"/>
        <v>3</v>
      </c>
      <c r="I41" s="61"/>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row>
    <row r="42" spans="1:65" s="35" customFormat="1" ht="17.5" x14ac:dyDescent="0.25">
      <c r="A42" s="34" t="str">
        <f t="shared" si="10"/>
        <v>4.5</v>
      </c>
      <c r="B42" s="73" t="s">
        <v>103</v>
      </c>
      <c r="D42" s="104">
        <v>45016</v>
      </c>
      <c r="E42" s="109">
        <f t="shared" si="5"/>
        <v>45016</v>
      </c>
      <c r="F42" s="36">
        <v>0</v>
      </c>
      <c r="G42" s="37">
        <v>0</v>
      </c>
      <c r="H42" s="38">
        <f t="shared" si="3"/>
        <v>1</v>
      </c>
      <c r="I42" s="61"/>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row>
    <row r="43" spans="1:65" s="35" customFormat="1" ht="17.5" x14ac:dyDescent="0.25">
      <c r="A43" s="34" t="str">
        <f t="shared" si="10"/>
        <v>4.6</v>
      </c>
      <c r="B43" s="48"/>
      <c r="C43" s="48"/>
      <c r="D43" s="104"/>
      <c r="E43" s="109" t="str">
        <f t="shared" si="5"/>
        <v xml:space="preserve"> - </v>
      </c>
      <c r="F43" s="36"/>
      <c r="G43" s="37"/>
      <c r="H43" s="38" t="str">
        <f t="shared" si="3"/>
        <v xml:space="preserve"> - </v>
      </c>
      <c r="I43" s="110"/>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row>
    <row r="44" spans="1:65" s="105" customFormat="1" ht="4.5" customHeight="1" x14ac:dyDescent="0.25"/>
    <row r="45" spans="1:65" s="30" customFormat="1" ht="11.5" x14ac:dyDescent="0.25"/>
    <row r="46" spans="1:65" s="39" customFormat="1" ht="11.5" x14ac:dyDescent="0.25">
      <c r="A46" s="34"/>
      <c r="B46" s="49"/>
      <c r="C46" s="48"/>
      <c r="D46" s="49"/>
      <c r="E46" s="49"/>
      <c r="F46" s="49"/>
      <c r="G46" s="49"/>
      <c r="H46" s="49"/>
      <c r="I46" s="49"/>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row>
    <row r="47" spans="1:65" s="44" customFormat="1" ht="17.5" x14ac:dyDescent="0.25">
      <c r="A47" s="40" t="s">
        <v>1</v>
      </c>
      <c r="B47" s="41"/>
      <c r="C47" s="42"/>
      <c r="D47" s="106"/>
      <c r="E47" s="106"/>
      <c r="F47" s="43"/>
      <c r="G47" s="43"/>
      <c r="H47" s="43"/>
      <c r="I47" s="63"/>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row>
    <row r="48" spans="1:65" s="39" customFormat="1" ht="17.5" x14ac:dyDescent="0.25">
      <c r="A48" s="45" t="s">
        <v>21</v>
      </c>
      <c r="B48" s="46"/>
      <c r="C48" s="46"/>
      <c r="D48" s="107"/>
      <c r="E48" s="107"/>
      <c r="F48" s="46"/>
      <c r="G48" s="46"/>
      <c r="H48" s="46"/>
      <c r="I48" s="63"/>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row>
    <row r="49" spans="1:65" s="39" customFormat="1" ht="17.5" x14ac:dyDescent="0.25">
      <c r="A49" s="75" t="str">
        <f>IF(ISERROR(VALUE(SUBSTITUTE(prevWBS,".",""))),"1",IF(ISERROR(FIND("`",SUBSTITUTE(prevWBS,".","`",1))),TEXT(VALUE(prevWBS)+1,"#"),TEXT(VALUE(LEFT(prevWBS,FIND("`",SUBSTITUTE(prevWBS,".","`",1))-1))+1,"#")))</f>
        <v>1</v>
      </c>
      <c r="B49" s="76" t="s">
        <v>40</v>
      </c>
      <c r="C49" s="47"/>
      <c r="D49" s="104"/>
      <c r="E49" s="109" t="str">
        <f t="shared" ref="E49:E52" si="11">IF(ISBLANK(D49)," - ",IF(F49=0,D49,D49+F49-1))</f>
        <v xml:space="preserve"> - </v>
      </c>
      <c r="F49" s="36"/>
      <c r="G49" s="37">
        <v>0</v>
      </c>
      <c r="H49" s="38" t="str">
        <f>IF(OR(E49=0,D49=0)," - ",NETWORKDAYS(D49,E49))</f>
        <v xml:space="preserve"> - </v>
      </c>
      <c r="I49" s="61"/>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row>
    <row r="50" spans="1:65" s="39" customFormat="1" ht="17.5" x14ac:dyDescent="0.25">
      <c r="A50" s="3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0" s="48" t="s">
        <v>35</v>
      </c>
      <c r="C50" s="48"/>
      <c r="D50" s="104"/>
      <c r="E50" s="109" t="str">
        <f t="shared" si="11"/>
        <v xml:space="preserve"> - </v>
      </c>
      <c r="F50" s="36"/>
      <c r="G50" s="37">
        <v>0</v>
      </c>
      <c r="H50" s="38" t="str">
        <f t="shared" ref="H50:H52" si="12">IF(OR(E50=0,D50=0)," - ",NETWORKDAYS(D50,E50))</f>
        <v xml:space="preserve"> - </v>
      </c>
      <c r="I50" s="61"/>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row>
    <row r="51" spans="1:65" s="39" customFormat="1" ht="17.5" x14ac:dyDescent="0.25">
      <c r="A51" s="3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1" s="49" t="s">
        <v>36</v>
      </c>
      <c r="C51" s="48"/>
      <c r="D51" s="104"/>
      <c r="E51" s="109" t="str">
        <f t="shared" si="11"/>
        <v xml:space="preserve"> - </v>
      </c>
      <c r="F51" s="36"/>
      <c r="G51" s="37">
        <v>0</v>
      </c>
      <c r="H51" s="38" t="str">
        <f t="shared" si="12"/>
        <v xml:space="preserve"> - </v>
      </c>
      <c r="I51" s="61"/>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row>
    <row r="52" spans="1:65" s="39" customFormat="1" ht="17.5" x14ac:dyDescent="0.25">
      <c r="A52" s="3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2" s="49" t="s">
        <v>37</v>
      </c>
      <c r="C52" s="48"/>
      <c r="D52" s="104"/>
      <c r="E52" s="109" t="str">
        <f t="shared" si="11"/>
        <v xml:space="preserve"> - </v>
      </c>
      <c r="F52" s="36"/>
      <c r="G52" s="37">
        <v>0</v>
      </c>
      <c r="H52" s="38" t="str">
        <f t="shared" si="12"/>
        <v xml:space="preserve"> - </v>
      </c>
      <c r="I52" s="61"/>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row>
    <row r="53" spans="1:65" s="16" customFormat="1" x14ac:dyDescent="0.25">
      <c r="A53" s="103" t="str">
        <f>HYPERLINK("https://vertex42.link/HowToCreateAGanttChart","► Watch How to Create a Gantt Chart in Excel")</f>
        <v>► Watch How to Create a Gantt Chart in Excel</v>
      </c>
    </row>
  </sheetData>
  <sheetProtection formatCells="0" formatColumns="0" formatRows="0" insertRows="0" deleteRows="0"/>
  <mergeCells count="19">
    <mergeCell ref="AE4:AK4"/>
    <mergeCell ref="AE5:AK5"/>
    <mergeCell ref="BG4:BM4"/>
    <mergeCell ref="BG5:BM5"/>
    <mergeCell ref="AL5:AR5"/>
    <mergeCell ref="AS4:AY4"/>
    <mergeCell ref="AS5:AY5"/>
    <mergeCell ref="AL4:AR4"/>
    <mergeCell ref="AZ4:BF4"/>
    <mergeCell ref="AZ5:BF5"/>
    <mergeCell ref="J1:AD1"/>
    <mergeCell ref="C5:D5"/>
    <mergeCell ref="Q4:W4"/>
    <mergeCell ref="J4:P4"/>
    <mergeCell ref="C4:D4"/>
    <mergeCell ref="Q5:W5"/>
    <mergeCell ref="J5:P5"/>
    <mergeCell ref="X4:AD4"/>
    <mergeCell ref="X5:AD5"/>
  </mergeCells>
  <phoneticPr fontId="3" type="noConversion"/>
  <conditionalFormatting sqref="G8:G12 G45 G47:G52 G37:G43 G14:G20 G22:G35">
    <cfRule type="dataBar" priority="1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J6:BM7">
    <cfRule type="expression" dxfId="7" priority="59">
      <formula>J$6=TODAY()</formula>
    </cfRule>
  </conditionalFormatting>
  <conditionalFormatting sqref="J6:BM52">
    <cfRule type="expression" dxfId="6" priority="13">
      <formula>J$6=TODAY()</formula>
    </cfRule>
  </conditionalFormatting>
  <conditionalFormatting sqref="J8:BM52">
    <cfRule type="expression" dxfId="5" priority="9">
      <formula>AND($D8&lt;=J$6,ROUNDDOWN(($E8-$D8+1)*$G8,0)+$D8-1&gt;=J$6,$F8=0)</formula>
    </cfRule>
    <cfRule type="expression" dxfId="4" priority="10">
      <formula>AND($D8&lt;=J$6,ROUNDDOWN(($E8-$D8+1)*$G8,0)+$D8-1&gt;=J$6)</formula>
    </cfRule>
    <cfRule type="expression" dxfId="3" priority="11">
      <formula>AND(NOT(ISBLANK($D8)),$D8&lt;=J$6,$E8&gt;=J$6,$F8=0)</formula>
    </cfRule>
    <cfRule type="expression" dxfId="2" priority="12">
      <formula>AND(NOT(ISBLANK($D8)),$D8&lt;=J$6,$E8&gt;=J$6)</formula>
    </cfRule>
  </conditionalFormatting>
  <conditionalFormatting sqref="J45:BM45">
    <cfRule type="expression" dxfId="1" priority="8">
      <formula>J$6=TODAY()</formula>
    </cfRule>
  </conditionalFormatting>
  <conditionalFormatting sqref="J46:BM46">
    <cfRule type="expression" dxfId="0" priority="3">
      <formula>J$6=TODAY()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G4" xr:uid="{00000000-0002-0000-0000-000000000000}"/>
  </dataValidations>
  <pageMargins left="0.25" right="0.25" top="0.5" bottom="0.5" header="0.5" footer="0.25"/>
  <pageSetup scale="63" fitToHeight="0" orientation="landscape" r:id="rId1"/>
  <headerFooter alignWithMargins="0"/>
  <ignoredErrors>
    <ignoredError sqref="G9 A44:B45 A48:B48 B47 D22 D37 D47:G48 F14 F22 G41 F49:F52 F37 D44:G45 G25 G38 G39 G40"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8</xdr:col>
                    <xdr:colOff>95250</xdr:colOff>
                    <xdr:row>1</xdr:row>
                    <xdr:rowOff>127000</xdr:rowOff>
                  </from>
                  <to>
                    <xdr:col>26</xdr:col>
                    <xdr:colOff>107950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G8:G12 G45 G47:G52 G37:G43 G14:G20 G22:G35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56" workbookViewId="0">
      <selection activeCell="A3" sqref="A3"/>
    </sheetView>
  </sheetViews>
  <sheetFormatPr baseColWidth="10" defaultColWidth="8.81640625" defaultRowHeight="12.5" x14ac:dyDescent="0.25"/>
  <cols>
    <col min="1" max="1" width="5.54296875" style="2" customWidth="1"/>
    <col min="2" max="2" width="90.453125" style="2" customWidth="1"/>
    <col min="3" max="3" width="16.453125" style="2" bestFit="1" customWidth="1"/>
    <col min="4" max="16384" width="8.81640625" style="2"/>
  </cols>
  <sheetData>
    <row r="1" spans="1:3" ht="30" customHeight="1" x14ac:dyDescent="0.25">
      <c r="A1" s="20" t="s">
        <v>85</v>
      </c>
      <c r="B1" s="21"/>
    </row>
    <row r="2" spans="1:3" ht="14" x14ac:dyDescent="0.3">
      <c r="A2" s="83" t="s">
        <v>22</v>
      </c>
      <c r="B2" s="3"/>
    </row>
    <row r="3" spans="1:3" x14ac:dyDescent="0.25">
      <c r="B3" s="3"/>
    </row>
    <row r="4" spans="1:3" ht="17.5" x14ac:dyDescent="0.35">
      <c r="A4" s="78" t="s">
        <v>52</v>
      </c>
      <c r="B4" s="13"/>
    </row>
    <row r="5" spans="1:3" ht="56" x14ac:dyDescent="0.3">
      <c r="B5" s="84" t="s">
        <v>41</v>
      </c>
    </row>
    <row r="7" spans="1:3" ht="28" x14ac:dyDescent="0.3">
      <c r="B7" s="84" t="s">
        <v>53</v>
      </c>
    </row>
    <row r="9" spans="1:3" ht="14" x14ac:dyDescent="0.3">
      <c r="B9" s="83" t="s">
        <v>33</v>
      </c>
    </row>
    <row r="11" spans="1:3" ht="28" x14ac:dyDescent="0.3">
      <c r="B11" s="82" t="s">
        <v>34</v>
      </c>
    </row>
    <row r="13" spans="1:3" ht="17.5" x14ac:dyDescent="0.35">
      <c r="A13" s="120" t="s">
        <v>4</v>
      </c>
      <c r="B13" s="120"/>
    </row>
    <row r="15" spans="1:3" s="79" customFormat="1" ht="17.5" x14ac:dyDescent="0.25">
      <c r="A15" s="86"/>
      <c r="B15" s="85" t="s">
        <v>44</v>
      </c>
    </row>
    <row r="16" spans="1:3" s="79" customFormat="1" ht="17.5" x14ac:dyDescent="0.25">
      <c r="A16" s="86"/>
      <c r="B16" s="85" t="s">
        <v>42</v>
      </c>
      <c r="C16" s="81" t="s">
        <v>3</v>
      </c>
    </row>
    <row r="17" spans="1:3" ht="17.5" x14ac:dyDescent="0.35">
      <c r="A17" s="87"/>
      <c r="B17" s="85" t="s">
        <v>46</v>
      </c>
    </row>
    <row r="18" spans="1:3" ht="17.5" x14ac:dyDescent="0.35">
      <c r="A18" s="87"/>
      <c r="B18" s="85" t="s">
        <v>54</v>
      </c>
    </row>
    <row r="19" spans="1:3" ht="17.5" x14ac:dyDescent="0.35">
      <c r="A19" s="87"/>
      <c r="B19" s="85" t="s">
        <v>55</v>
      </c>
    </row>
    <row r="20" spans="1:3" s="79" customFormat="1" ht="17.5" x14ac:dyDescent="0.25">
      <c r="A20" s="86"/>
      <c r="B20" s="85" t="s">
        <v>43</v>
      </c>
      <c r="C20" s="80" t="s">
        <v>2</v>
      </c>
    </row>
    <row r="21" spans="1:3" ht="17.5" x14ac:dyDescent="0.35">
      <c r="A21" s="87"/>
      <c r="B21" s="85" t="s">
        <v>45</v>
      </c>
    </row>
    <row r="22" spans="1:3" ht="17.5" x14ac:dyDescent="0.35">
      <c r="A22" s="87"/>
      <c r="B22" s="88" t="s">
        <v>47</v>
      </c>
    </row>
    <row r="23" spans="1:3" ht="17.5" x14ac:dyDescent="0.35">
      <c r="A23" s="87"/>
      <c r="B23" s="4"/>
    </row>
    <row r="24" spans="1:3" ht="17.5" x14ac:dyDescent="0.35">
      <c r="A24" s="120" t="s">
        <v>48</v>
      </c>
      <c r="B24" s="120"/>
    </row>
    <row r="25" spans="1:3" ht="42" x14ac:dyDescent="0.35">
      <c r="A25" s="87"/>
      <c r="B25" s="85" t="s">
        <v>56</v>
      </c>
    </row>
    <row r="26" spans="1:3" ht="17.5" x14ac:dyDescent="0.35">
      <c r="A26" s="87"/>
      <c r="B26" s="85"/>
    </row>
    <row r="27" spans="1:3" ht="17.5" x14ac:dyDescent="0.35">
      <c r="A27" s="87"/>
      <c r="B27" s="102" t="s">
        <v>60</v>
      </c>
    </row>
    <row r="28" spans="1:3" ht="17.5" x14ac:dyDescent="0.35">
      <c r="A28" s="87"/>
      <c r="B28" s="85" t="s">
        <v>49</v>
      </c>
    </row>
    <row r="29" spans="1:3" ht="28" x14ac:dyDescent="0.35">
      <c r="A29" s="87"/>
      <c r="B29" s="85" t="s">
        <v>51</v>
      </c>
    </row>
    <row r="30" spans="1:3" ht="17.5" x14ac:dyDescent="0.35">
      <c r="A30" s="87"/>
      <c r="B30" s="85"/>
    </row>
    <row r="31" spans="1:3" ht="17.5" x14ac:dyDescent="0.35">
      <c r="A31" s="87"/>
      <c r="B31" s="102" t="s">
        <v>57</v>
      </c>
    </row>
    <row r="32" spans="1:3" ht="17.5" x14ac:dyDescent="0.35">
      <c r="A32" s="87"/>
      <c r="B32" s="85" t="s">
        <v>50</v>
      </c>
    </row>
    <row r="33" spans="1:2" ht="17.5" x14ac:dyDescent="0.35">
      <c r="A33" s="87"/>
      <c r="B33" s="85" t="s">
        <v>58</v>
      </c>
    </row>
    <row r="34" spans="1:2" ht="17.5" x14ac:dyDescent="0.35">
      <c r="A34" s="87"/>
      <c r="B34" s="4"/>
    </row>
    <row r="35" spans="1:2" ht="28" x14ac:dyDescent="0.35">
      <c r="A35" s="87"/>
      <c r="B35" s="85" t="s">
        <v>91</v>
      </c>
    </row>
    <row r="36" spans="1:2" ht="17.5" x14ac:dyDescent="0.35">
      <c r="A36" s="87"/>
      <c r="B36" s="89" t="s">
        <v>59</v>
      </c>
    </row>
    <row r="37" spans="1:2" ht="17.5" x14ac:dyDescent="0.35">
      <c r="A37" s="87"/>
      <c r="B37" s="4"/>
    </row>
    <row r="38" spans="1:2" ht="17.5" x14ac:dyDescent="0.35">
      <c r="A38" s="120" t="s">
        <v>9</v>
      </c>
      <c r="B38" s="120"/>
    </row>
    <row r="39" spans="1:2" ht="28" x14ac:dyDescent="0.25">
      <c r="B39" s="85" t="s">
        <v>62</v>
      </c>
    </row>
    <row r="41" spans="1:2" ht="14" x14ac:dyDescent="0.25">
      <c r="B41" s="85" t="s">
        <v>63</v>
      </c>
    </row>
    <row r="43" spans="1:2" ht="28" x14ac:dyDescent="0.25">
      <c r="B43" s="85" t="s">
        <v>61</v>
      </c>
    </row>
    <row r="45" spans="1:2" ht="28" x14ac:dyDescent="0.25">
      <c r="B45" s="85" t="s">
        <v>64</v>
      </c>
    </row>
    <row r="46" spans="1:2" x14ac:dyDescent="0.25">
      <c r="B46" s="11"/>
    </row>
    <row r="47" spans="1:2" ht="28" x14ac:dyDescent="0.25">
      <c r="B47" s="85" t="s">
        <v>65</v>
      </c>
    </row>
    <row r="49" spans="1:2" ht="17.5" x14ac:dyDescent="0.35">
      <c r="A49" s="120" t="s">
        <v>7</v>
      </c>
      <c r="B49" s="120"/>
    </row>
    <row r="50" spans="1:2" ht="28" x14ac:dyDescent="0.25">
      <c r="B50" s="85" t="s">
        <v>92</v>
      </c>
    </row>
    <row r="52" spans="1:2" ht="14" x14ac:dyDescent="0.3">
      <c r="A52" s="90" t="s">
        <v>10</v>
      </c>
      <c r="B52" s="85" t="s">
        <v>11</v>
      </c>
    </row>
    <row r="53" spans="1:2" ht="14" x14ac:dyDescent="0.3">
      <c r="A53" s="90" t="s">
        <v>12</v>
      </c>
      <c r="B53" s="85" t="s">
        <v>13</v>
      </c>
    </row>
    <row r="54" spans="1:2" ht="14" x14ac:dyDescent="0.3">
      <c r="A54" s="90" t="s">
        <v>14</v>
      </c>
      <c r="B54" s="85" t="s">
        <v>15</v>
      </c>
    </row>
    <row r="55" spans="1:2" ht="28.5" x14ac:dyDescent="0.3">
      <c r="A55" s="82"/>
      <c r="B55" s="85" t="s">
        <v>66</v>
      </c>
    </row>
    <row r="56" spans="1:2" ht="28.5" x14ac:dyDescent="0.3">
      <c r="A56" s="82"/>
      <c r="B56" s="85" t="s">
        <v>67</v>
      </c>
    </row>
    <row r="57" spans="1:2" ht="14" x14ac:dyDescent="0.3">
      <c r="A57" s="90" t="s">
        <v>16</v>
      </c>
      <c r="B57" s="85" t="s">
        <v>17</v>
      </c>
    </row>
    <row r="58" spans="1:2" ht="14.5" x14ac:dyDescent="0.3">
      <c r="A58" s="82"/>
      <c r="B58" s="85" t="s">
        <v>68</v>
      </c>
    </row>
    <row r="59" spans="1:2" ht="14.5" x14ac:dyDescent="0.3">
      <c r="A59" s="82"/>
      <c r="B59" s="85" t="s">
        <v>69</v>
      </c>
    </row>
    <row r="60" spans="1:2" ht="14" x14ac:dyDescent="0.3">
      <c r="A60" s="90" t="s">
        <v>18</v>
      </c>
      <c r="B60" s="85" t="s">
        <v>19</v>
      </c>
    </row>
    <row r="61" spans="1:2" ht="28.5" x14ac:dyDescent="0.3">
      <c r="A61" s="82"/>
      <c r="B61" s="85" t="s">
        <v>70</v>
      </c>
    </row>
    <row r="62" spans="1:2" ht="14" x14ac:dyDescent="0.3">
      <c r="A62" s="90" t="s">
        <v>71</v>
      </c>
      <c r="B62" s="85" t="s">
        <v>72</v>
      </c>
    </row>
    <row r="63" spans="1:2" ht="14" x14ac:dyDescent="0.3">
      <c r="A63" s="91"/>
      <c r="B63" s="85" t="s">
        <v>73</v>
      </c>
    </row>
    <row r="64" spans="1:2" x14ac:dyDescent="0.25">
      <c r="B64" s="5"/>
    </row>
    <row r="65" spans="1:2" ht="17.5" x14ac:dyDescent="0.35">
      <c r="A65" s="120" t="s">
        <v>8</v>
      </c>
      <c r="B65" s="120"/>
    </row>
    <row r="66" spans="1:2" ht="42" x14ac:dyDescent="0.25">
      <c r="B66" s="85" t="s">
        <v>74</v>
      </c>
    </row>
    <row r="68" spans="1:2" ht="17.5" x14ac:dyDescent="0.35">
      <c r="A68" s="120" t="s">
        <v>5</v>
      </c>
      <c r="B68" s="120"/>
    </row>
    <row r="69" spans="1:2" ht="14" x14ac:dyDescent="0.3">
      <c r="A69" s="97" t="s">
        <v>6</v>
      </c>
      <c r="B69" s="98" t="s">
        <v>75</v>
      </c>
    </row>
    <row r="70" spans="1:2" ht="28" x14ac:dyDescent="0.3">
      <c r="A70" s="91"/>
      <c r="B70" s="96" t="s">
        <v>77</v>
      </c>
    </row>
    <row r="71" spans="1:2" ht="14" x14ac:dyDescent="0.3">
      <c r="A71" s="91"/>
      <c r="B71" s="92"/>
    </row>
    <row r="72" spans="1:2" ht="14" x14ac:dyDescent="0.3">
      <c r="A72" s="97" t="s">
        <v>6</v>
      </c>
      <c r="B72" s="98" t="s">
        <v>90</v>
      </c>
    </row>
    <row r="73" spans="1:2" ht="28.5" x14ac:dyDescent="0.3">
      <c r="A73" s="91"/>
      <c r="B73" s="96" t="s">
        <v>94</v>
      </c>
    </row>
    <row r="74" spans="1:2" ht="14" x14ac:dyDescent="0.3">
      <c r="A74" s="91"/>
      <c r="B74" s="92"/>
    </row>
    <row r="75" spans="1:2" ht="14" x14ac:dyDescent="0.3">
      <c r="A75" s="97" t="s">
        <v>6</v>
      </c>
      <c r="B75" s="100" t="s">
        <v>80</v>
      </c>
    </row>
    <row r="76" spans="1:2" ht="42" x14ac:dyDescent="0.3">
      <c r="A76" s="91"/>
      <c r="B76" s="84" t="s">
        <v>93</v>
      </c>
    </row>
    <row r="77" spans="1:2" ht="14" x14ac:dyDescent="0.3">
      <c r="A77" s="91"/>
      <c r="B77" s="91"/>
    </row>
    <row r="78" spans="1:2" ht="14" x14ac:dyDescent="0.3">
      <c r="A78" s="97" t="s">
        <v>6</v>
      </c>
      <c r="B78" s="100" t="s">
        <v>86</v>
      </c>
    </row>
    <row r="79" spans="1:2" ht="28" x14ac:dyDescent="0.3">
      <c r="A79" s="91"/>
      <c r="B79" s="84" t="s">
        <v>81</v>
      </c>
    </row>
    <row r="80" spans="1:2" ht="14" x14ac:dyDescent="0.3">
      <c r="A80" s="91"/>
      <c r="B80" s="91"/>
    </row>
    <row r="81" spans="1:2" ht="14" x14ac:dyDescent="0.3">
      <c r="A81" s="97" t="s">
        <v>6</v>
      </c>
      <c r="B81" s="100" t="s">
        <v>87</v>
      </c>
    </row>
    <row r="82" spans="1:2" ht="14.5" x14ac:dyDescent="0.35">
      <c r="A82" s="91"/>
      <c r="B82" s="95" t="s">
        <v>82</v>
      </c>
    </row>
    <row r="83" spans="1:2" ht="14.5" x14ac:dyDescent="0.35">
      <c r="A83" s="91"/>
      <c r="B83" s="95" t="s">
        <v>83</v>
      </c>
    </row>
    <row r="84" spans="1:2" ht="14.5" x14ac:dyDescent="0.35">
      <c r="A84" s="91"/>
      <c r="B84" s="95" t="s">
        <v>84</v>
      </c>
    </row>
    <row r="85" spans="1:2" ht="14" x14ac:dyDescent="0.3">
      <c r="A85" s="91"/>
      <c r="B85" s="94"/>
    </row>
    <row r="86" spans="1:2" ht="14" x14ac:dyDescent="0.3">
      <c r="A86" s="97" t="s">
        <v>6</v>
      </c>
      <c r="B86" s="100" t="s">
        <v>88</v>
      </c>
    </row>
    <row r="87" spans="1:2" ht="42" x14ac:dyDescent="0.3">
      <c r="A87" s="91"/>
      <c r="B87" s="84" t="s">
        <v>76</v>
      </c>
    </row>
    <row r="88" spans="1:2" ht="14.5" x14ac:dyDescent="0.35">
      <c r="A88" s="91"/>
      <c r="B88" s="93" t="s">
        <v>78</v>
      </c>
    </row>
    <row r="89" spans="1:2" ht="42" x14ac:dyDescent="0.3">
      <c r="A89" s="91"/>
      <c r="B89" s="99" t="s">
        <v>79</v>
      </c>
    </row>
    <row r="90" spans="1:2" ht="14" x14ac:dyDescent="0.3">
      <c r="A90" s="91"/>
      <c r="B90" s="91"/>
    </row>
    <row r="91" spans="1:2" ht="14" x14ac:dyDescent="0.3">
      <c r="A91" s="97" t="s">
        <v>6</v>
      </c>
      <c r="B91" s="100" t="s">
        <v>89</v>
      </c>
    </row>
    <row r="92" spans="1:2" ht="28" x14ac:dyDescent="0.3">
      <c r="A92" s="82"/>
      <c r="B92" s="95" t="s">
        <v>20</v>
      </c>
    </row>
    <row r="94" spans="1:2" x14ac:dyDescent="0.25">
      <c r="A94" s="14" t="s">
        <v>26</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baseColWidth="10" defaultColWidth="8.81640625" defaultRowHeight="12.5" x14ac:dyDescent="0.25"/>
  <cols>
    <col min="1" max="1" width="5.54296875" style="2" customWidth="1"/>
    <col min="2" max="2" width="82.1796875" style="2" customWidth="1"/>
  </cols>
  <sheetData>
    <row r="1" spans="1:3" ht="30" customHeight="1" x14ac:dyDescent="0.25">
      <c r="A1" s="20" t="s">
        <v>24</v>
      </c>
      <c r="B1" s="20"/>
    </row>
    <row r="2" spans="1:3" ht="15.5" x14ac:dyDescent="0.35">
      <c r="B2" s="24"/>
    </row>
    <row r="3" spans="1:3" ht="15.5" x14ac:dyDescent="0.35">
      <c r="A3" s="22"/>
      <c r="B3" s="17" t="s">
        <v>25</v>
      </c>
      <c r="C3" s="23"/>
    </row>
    <row r="4" spans="1:3" ht="14" x14ac:dyDescent="0.3">
      <c r="A4" s="6"/>
      <c r="B4" s="19" t="s">
        <v>22</v>
      </c>
      <c r="C4" s="7"/>
    </row>
    <row r="5" spans="1:3" ht="15.5" x14ac:dyDescent="0.35">
      <c r="A5" s="6"/>
      <c r="B5" s="8"/>
      <c r="C5" s="7"/>
    </row>
    <row r="6" spans="1:3" ht="15.5" x14ac:dyDescent="0.35">
      <c r="A6" s="6"/>
      <c r="B6" s="9" t="s">
        <v>26</v>
      </c>
      <c r="C6" s="7"/>
    </row>
    <row r="7" spans="1:3" ht="15.5" x14ac:dyDescent="0.35">
      <c r="A7" s="6"/>
      <c r="B7" s="8"/>
      <c r="C7" s="7"/>
    </row>
    <row r="8" spans="1:3" ht="31" x14ac:dyDescent="0.35">
      <c r="A8" s="6"/>
      <c r="B8" s="8" t="s">
        <v>27</v>
      </c>
      <c r="C8" s="7"/>
    </row>
    <row r="9" spans="1:3" ht="15.5" x14ac:dyDescent="0.35">
      <c r="A9" s="6"/>
      <c r="B9" s="8"/>
      <c r="C9" s="7"/>
    </row>
    <row r="10" spans="1:3" ht="46.5" x14ac:dyDescent="0.35">
      <c r="A10" s="6"/>
      <c r="B10" s="8" t="s">
        <v>28</v>
      </c>
      <c r="C10" s="7"/>
    </row>
    <row r="11" spans="1:3" ht="15.5" x14ac:dyDescent="0.35">
      <c r="A11" s="6"/>
      <c r="B11" s="8"/>
      <c r="C11" s="7"/>
    </row>
    <row r="12" spans="1:3" ht="46.5" x14ac:dyDescent="0.35">
      <c r="A12" s="6"/>
      <c r="B12" s="8" t="s">
        <v>29</v>
      </c>
      <c r="C12" s="7"/>
    </row>
    <row r="13" spans="1:3" ht="15.5" x14ac:dyDescent="0.35">
      <c r="A13" s="6"/>
      <c r="B13" s="8"/>
      <c r="C13" s="7"/>
    </row>
    <row r="14" spans="1:3" ht="62" x14ac:dyDescent="0.35">
      <c r="A14" s="6"/>
      <c r="B14" s="8" t="s">
        <v>30</v>
      </c>
      <c r="C14" s="7"/>
    </row>
    <row r="15" spans="1:3" ht="15.5" x14ac:dyDescent="0.35">
      <c r="A15" s="6"/>
      <c r="B15" s="8"/>
      <c r="C15" s="7"/>
    </row>
    <row r="16" spans="1:3" ht="31" x14ac:dyDescent="0.35">
      <c r="A16" s="6"/>
      <c r="B16" s="8" t="s">
        <v>31</v>
      </c>
      <c r="C16" s="7"/>
    </row>
    <row r="17" spans="1:3" ht="15.5" x14ac:dyDescent="0.35">
      <c r="A17" s="6"/>
      <c r="B17" s="8"/>
      <c r="C17" s="7"/>
    </row>
    <row r="18" spans="1:3" ht="15.5" x14ac:dyDescent="0.35">
      <c r="A18" s="6"/>
      <c r="B18" s="9" t="s">
        <v>32</v>
      </c>
      <c r="C18" s="7"/>
    </row>
    <row r="19" spans="1:3" ht="15.5" x14ac:dyDescent="0.35">
      <c r="A19" s="6"/>
      <c r="B19" s="18" t="s">
        <v>23</v>
      </c>
      <c r="C19" s="7"/>
    </row>
    <row r="20" spans="1:3" ht="15.5" x14ac:dyDescent="0.3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GanttChart</vt:lpstr>
      <vt:lpstr>Help</vt:lpstr>
      <vt:lpstr>TermsOfUse</vt:lpstr>
      <vt:lpstr>GanttChart!Druckbereich</vt:lpstr>
      <vt:lpstr>GanttChart!Drucktitel</vt:lpstr>
      <vt:lpstr>GanttChart!prevWBS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Marvin Manderscheid</cp:lastModifiedBy>
  <cp:lastPrinted>2018-02-12T20:25:38Z</cp:lastPrinted>
  <dcterms:created xsi:type="dcterms:W3CDTF">2010-06-09T16:05:03Z</dcterms:created>
  <dcterms:modified xsi:type="dcterms:W3CDTF">2023-02-24T15:35:31Z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