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Gaizi\Desktop\Robot_Project_IFX\"/>
    </mc:Choice>
  </mc:AlternateContent>
  <bookViews>
    <workbookView xWindow="0" yWindow="0" windowWidth="27075" windowHeight="1137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GanttChart!$A$1:$BN$49</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workbook>
</file>

<file path=xl/calcChain.xml><?xml version="1.0" encoding="utf-8"?>
<calcChain xmlns="http://schemas.openxmlformats.org/spreadsheetml/2006/main">
  <c r="F24" i="9" l="1"/>
  <c r="I24" i="9" s="1"/>
  <c r="F23" i="9"/>
  <c r="I23" i="9" s="1"/>
  <c r="F21" i="9"/>
  <c r="I21" i="9" s="1"/>
  <c r="F15" i="9" l="1"/>
  <c r="I15" i="9" s="1"/>
  <c r="F16" i="9"/>
  <c r="F13" i="9"/>
  <c r="I13" i="9" s="1"/>
  <c r="F10" i="9"/>
  <c r="I10" i="9" s="1"/>
  <c r="F11" i="9"/>
  <c r="I11" i="9" s="1"/>
  <c r="F9" i="9"/>
  <c r="I9" i="9" s="1"/>
  <c r="F39" i="9" l="1"/>
  <c r="F37" i="9"/>
  <c r="F41" i="9" l="1"/>
  <c r="I41" i="9" s="1"/>
  <c r="F40" i="9"/>
  <c r="I40" i="9" s="1"/>
  <c r="I39" i="9"/>
  <c r="F38" i="9"/>
  <c r="F36" i="9"/>
  <c r="I36" i="9" s="1"/>
  <c r="F35" i="9"/>
  <c r="I35" i="9" s="1"/>
  <c r="F34" i="9"/>
  <c r="I34" i="9" s="1"/>
  <c r="F33" i="9"/>
  <c r="I33" i="9" s="1"/>
  <c r="F32" i="9"/>
  <c r="I32" i="9" s="1"/>
  <c r="F18" i="9" l="1"/>
  <c r="F12" i="9" l="1"/>
  <c r="I49" i="9" l="1"/>
  <c r="I48" i="9"/>
  <c r="F53" i="9" l="1"/>
  <c r="F54" i="9" s="1"/>
  <c r="I54" i="9" s="1"/>
  <c r="F52" i="9"/>
  <c r="I52" i="9" s="1"/>
  <c r="F8" i="9"/>
  <c r="I8" i="9" s="1"/>
  <c r="F42" i="9"/>
  <c r="I42" i="9" s="1"/>
  <c r="F26" i="9"/>
  <c r="I26" i="9" s="1"/>
  <c r="F17" i="9"/>
  <c r="I17" i="9" s="1"/>
  <c r="F55" i="9" l="1"/>
  <c r="I55" i="9" s="1"/>
  <c r="I53" i="9"/>
  <c r="K6" i="9" l="1"/>
  <c r="F14" i="9" l="1"/>
  <c r="I14" i="9" s="1"/>
  <c r="I16" i="9"/>
  <c r="K7" i="9"/>
  <c r="K4" i="9"/>
  <c r="A8" i="9"/>
  <c r="A9" i="9" s="1"/>
  <c r="A10" i="9" s="1"/>
  <c r="A11" i="9" s="1"/>
  <c r="A52" i="9"/>
  <c r="A53" i="9" s="1"/>
  <c r="A54" i="9" s="1"/>
  <c r="A55" i="9" s="1"/>
  <c r="I12" i="9" l="1"/>
  <c r="L6" i="9" l="1"/>
  <c r="F19" i="9" l="1"/>
  <c r="I19" i="9" s="1"/>
  <c r="F28" i="9"/>
  <c r="I28" i="9" s="1"/>
  <c r="F27" i="9"/>
  <c r="I27" i="9" s="1"/>
  <c r="F44" i="9"/>
  <c r="I44" i="9" s="1"/>
  <c r="F43" i="9"/>
  <c r="I43" i="9" s="1"/>
  <c r="M6" i="9"/>
  <c r="F29" i="9"/>
  <c r="I29" i="9" s="1"/>
  <c r="F45" i="9" l="1"/>
  <c r="I45" i="9" s="1"/>
  <c r="N6" i="9"/>
  <c r="F46" i="9" l="1"/>
  <c r="I46" i="9" s="1"/>
  <c r="F30" i="9"/>
  <c r="I30" i="9" s="1"/>
  <c r="O6" i="9"/>
  <c r="K5" i="9"/>
  <c r="F47" i="9" l="1"/>
  <c r="I47" i="9" s="1"/>
  <c r="F31" i="9"/>
  <c r="I3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P6" i="9" l="1"/>
  <c r="BO5" i="9"/>
  <c r="BO7" i="9"/>
  <c r="BO4" i="9"/>
  <c r="BL7" i="9"/>
  <c r="BQ6" i="9" l="1"/>
  <c r="BP7" i="9"/>
  <c r="BM7" i="9"/>
  <c r="BR6" i="9" l="1"/>
  <c r="BQ7" i="9"/>
  <c r="BN7" i="9"/>
  <c r="BS6" i="9" l="1"/>
  <c r="BR7" i="9"/>
  <c r="BT6" i="9" l="1"/>
  <c r="BS7" i="9"/>
  <c r="A12" i="9"/>
  <c r="A13" i="9" l="1"/>
  <c r="A14" i="9" s="1"/>
  <c r="BT7" i="9"/>
  <c r="BU6" i="9"/>
  <c r="A15" i="9" l="1"/>
  <c r="A16" i="9" s="1"/>
  <c r="A17" i="9" s="1"/>
  <c r="A18" i="9" s="1"/>
  <c r="A19" i="9" s="1"/>
  <c r="BU7" i="9"/>
  <c r="BV6" i="9"/>
  <c r="F20" i="9"/>
  <c r="A20" i="9" l="1"/>
  <c r="A21" i="9" s="1"/>
  <c r="A22" i="9" s="1"/>
  <c r="BW6" i="9"/>
  <c r="BV7" i="9"/>
  <c r="BV5" i="9"/>
  <c r="BV4" i="9"/>
  <c r="F22" i="9"/>
  <c r="A23" i="9" l="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BX6" i="9"/>
  <c r="BW7" i="9"/>
  <c r="I22" i="9"/>
  <c r="F25" i="9"/>
  <c r="I25" i="9" s="1"/>
  <c r="BX7" i="9" l="1"/>
  <c r="BY6" i="9"/>
  <c r="BZ6" i="9" l="1"/>
  <c r="BY7" i="9"/>
  <c r="CA6" i="9" l="1"/>
  <c r="BZ7" i="9"/>
  <c r="CA7" i="9" l="1"/>
  <c r="CB6" i="9"/>
  <c r="CB7" i="9" l="1"/>
  <c r="CC6" i="9"/>
  <c r="CD6" i="9" l="1"/>
  <c r="CC7" i="9"/>
  <c r="CC5" i="9"/>
  <c r="CC4" i="9"/>
  <c r="CD7" i="9" l="1"/>
  <c r="CE6" i="9"/>
  <c r="CF6" i="9" l="1"/>
  <c r="CE7" i="9"/>
  <c r="CG6" i="9" l="1"/>
  <c r="CF7" i="9"/>
  <c r="CH6" i="9" l="1"/>
  <c r="CG7" i="9"/>
  <c r="CH7" i="9" l="1"/>
  <c r="CI6" i="9"/>
  <c r="CI7" i="9" l="1"/>
  <c r="CJ6" i="9"/>
  <c r="CJ7" i="9" l="1"/>
  <c r="CK6" i="9"/>
  <c r="CJ4" i="9"/>
  <c r="CJ5" i="9"/>
  <c r="CK7" i="9" l="1"/>
  <c r="CL6" i="9"/>
  <c r="CM6" i="9" l="1"/>
  <c r="CL7" i="9"/>
  <c r="CN6" i="9" l="1"/>
  <c r="CM7" i="9"/>
  <c r="CN7" i="9" l="1"/>
  <c r="CO6" i="9"/>
  <c r="CO7" i="9" l="1"/>
  <c r="CP6" i="9"/>
  <c r="CP7" i="9" l="1"/>
  <c r="CQ6" i="9"/>
  <c r="CQ7" i="9" l="1"/>
  <c r="CQ5" i="9"/>
  <c r="CQ4" i="9"/>
  <c r="CR6" i="9"/>
  <c r="CR7" i="9" l="1"/>
  <c r="CS6" i="9"/>
  <c r="CT6" i="9" l="1"/>
  <c r="CS7" i="9"/>
  <c r="CT7" i="9" l="1"/>
  <c r="CU6" i="9"/>
  <c r="CU7" i="9" l="1"/>
  <c r="CV6" i="9"/>
  <c r="CW6" i="9" l="1"/>
  <c r="CV7" i="9"/>
  <c r="CW7" i="9" l="1"/>
  <c r="CX6" i="9"/>
  <c r="CY6" i="9" l="1"/>
  <c r="CX4" i="9"/>
  <c r="CX5" i="9"/>
  <c r="CX7" i="9"/>
  <c r="CY7" i="9" l="1"/>
  <c r="CZ6" i="9"/>
  <c r="CZ7" i="9" l="1"/>
  <c r="DA6" i="9"/>
  <c r="DA7" i="9" l="1"/>
  <c r="DB6" i="9"/>
  <c r="DC6" i="9" l="1"/>
  <c r="DB7" i="9"/>
  <c r="DC7" i="9" l="1"/>
  <c r="DD6" i="9"/>
  <c r="DD7" i="9" l="1"/>
  <c r="DE6" i="9"/>
  <c r="DF6" i="9" l="1"/>
  <c r="DE4" i="9"/>
  <c r="DE5" i="9"/>
  <c r="DE7" i="9"/>
  <c r="DG6" i="9" l="1"/>
  <c r="DF7" i="9"/>
  <c r="DG7" i="9" l="1"/>
  <c r="DH6" i="9"/>
  <c r="DH7" i="9" l="1"/>
  <c r="DI6" i="9"/>
  <c r="DJ6" i="9" l="1"/>
  <c r="DI7" i="9"/>
  <c r="DK6" i="9" l="1"/>
  <c r="DJ7" i="9"/>
  <c r="DK7" i="9" l="1"/>
  <c r="DL6" i="9"/>
  <c r="DM6" i="9" l="1"/>
  <c r="DL5" i="9"/>
  <c r="DL4" i="9"/>
  <c r="DL7" i="9"/>
  <c r="DM7" i="9" l="1"/>
  <c r="DN6" i="9"/>
  <c r="DN7" i="9" l="1"/>
  <c r="DO6" i="9"/>
  <c r="DO7" i="9" l="1"/>
  <c r="DP6" i="9"/>
  <c r="DQ6" i="9" l="1"/>
  <c r="DP7" i="9"/>
  <c r="DR6" i="9" l="1"/>
  <c r="DR7" i="9" s="1"/>
  <c r="DQ7" i="9"/>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<sst xmlns="http://schemas.openxmlformats.org/spreadsheetml/2006/main" count="211" uniqueCount="174">
  <si>
    <t>WBS</t>
  </si>
  <si>
    <t>TEMPLATE ROWS</t>
  </si>
  <si>
    <t>Input Cell</t>
  </si>
  <si>
    <t>Label</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</si>
  <si>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</si>
  <si>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</si>
  <si>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</si>
  <si>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</si>
  <si>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</si>
  <si>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</si>
  <si>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</si>
  <si>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</si>
  <si>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</si>
  <si>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</si>
  <si>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</si>
  <si>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</si>
  <si>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</si>
  <si>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</si>
  <si>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</si>
  <si>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</si>
  <si>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</si>
  <si>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</si>
  <si>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</si>
  <si>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</si>
  <si>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</si>
  <si>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</si>
  <si>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</si>
  <si>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</si>
  <si>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</si>
  <si>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</si>
  <si>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</si>
  <si>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</si>
  <si>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</si>
  <si>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</si>
  <si>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</si>
  <si>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</si>
  <si>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</si>
  <si>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</si>
  <si>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</si>
  <si>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</si>
  <si>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</si>
  <si>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</si>
  <si>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</si>
  <si>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</si>
  <si>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</si>
  <si>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</si>
  <si>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</si>
  <si>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</si>
  <si>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</si>
  <si>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</si>
  <si>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</si>
  <si>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</si>
  <si>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</si>
  <si>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</si>
  <si>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</si>
  <si>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</si>
  <si>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</si>
  <si>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</si>
  <si>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</si>
  <si>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</si>
  <si>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</si>
  <si>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</si>
  <si>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</si>
  <si>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</si>
  <si>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</si>
  <si>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</si>
  <si>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</si>
  <si>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</si>
  <si>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</si>
  <si>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</si>
  <si>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</si>
  <si>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</si>
  <si>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</si>
  <si>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</si>
  <si>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</si>
  <si>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</si>
  <si>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</si>
  <si>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</si>
  <si>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</si>
  <si>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</si>
  <si>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</si>
  <si>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</si>
  <si>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</si>
  <si>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</si>
  <si>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</si>
  <si>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</si>
  <si>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</si>
  <si>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</si>
  <si>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</si>
  <si>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</si>
  <si>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</si>
  <si>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</si>
  <si>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</si>
  <si>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</si>
  <si>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</si>
  <si>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</si>
  <si>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</si>
  <si>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</si>
  <si>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</si>
  <si>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</si>
  <si>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</si>
  <si>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</si>
  <si>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</si>
  <si>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</si>
  <si>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</si>
  <si>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</si>
  <si>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</si>
  <si>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</si>
  <si>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</si>
  <si>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</si>
  <si>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</si>
  <si>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</si>
  <si>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</si>
  <si>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</si>
  <si>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</si>
  <si>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</si>
  <si>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</si>
  <si>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</si>
  <si>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</si>
  <si>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</si>
  <si>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</si>
  <si>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</si>
  <si>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</si>
  <si>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</si>
  <si>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</si>
  <si>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</si>
  <si>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</si>
  <si>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</si>
  <si>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</si>
  <si>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</si>
  <si>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</si>
  <si>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</si>
  <si>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</si>
  <si>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</si>
  <si>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</si>
  <si>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</si>
  <si>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</si>
  <si>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</si>
  <si>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Robot Project</t>
  </si>
  <si>
    <t>INFINEON AG TECHNOLOGIES</t>
  </si>
  <si>
    <t>M. Amine GAIZI</t>
  </si>
  <si>
    <t>Camera Detection</t>
  </si>
  <si>
    <t>M. Maxime EVAUX</t>
  </si>
  <si>
    <t>Run a CNN on a Raspberry</t>
  </si>
  <si>
    <t>Run an example</t>
  </si>
  <si>
    <t>Pre-train our CNN</t>
  </si>
  <si>
    <t>Bluetooth (Aurix Master - Raspberry)</t>
  </si>
  <si>
    <t>Wiki Page</t>
  </si>
  <si>
    <t>M. ZROUMBA</t>
  </si>
  <si>
    <t>Movements</t>
  </si>
  <si>
    <t>M. Amine Gaizi</t>
  </si>
  <si>
    <t>M. Jeannin</t>
  </si>
  <si>
    <t>Motor control</t>
  </si>
  <si>
    <t>Soldered circuit</t>
  </si>
  <si>
    <t>Gyroscope/Accelerometer</t>
  </si>
  <si>
    <t>I2C protocol</t>
  </si>
  <si>
    <t>Data Treatment</t>
  </si>
  <si>
    <t>Integration to Amine's program</t>
  </si>
  <si>
    <t>Noise treatment</t>
  </si>
  <si>
    <t>M,Guillaume Nicolle</t>
  </si>
  <si>
    <t>[Ultrasonic Detection]</t>
  </si>
  <si>
    <t>Marlon BOURGOGNE</t>
  </si>
  <si>
    <t>[Comments]</t>
  </si>
  <si>
    <t>[Wiki page]</t>
  </si>
  <si>
    <t>[Servomotors]</t>
  </si>
  <si>
    <t>[Servomotors control]</t>
  </si>
  <si>
    <r>
      <t>CIF interface on Aurix cam -</t>
    </r>
    <r>
      <rPr>
        <i/>
        <sz val="9"/>
        <rFont val="Arial"/>
        <family val="2"/>
        <scheme val="minor"/>
      </rPr>
      <t xml:space="preserve"> not used</t>
    </r>
  </si>
  <si>
    <r>
      <t xml:space="preserve">Ethernet (Aurix cam - Raspberry) - </t>
    </r>
    <r>
      <rPr>
        <i/>
        <sz val="9"/>
        <rFont val="Arial"/>
        <family val="2"/>
        <scheme val="minor"/>
      </rPr>
      <t>not used</t>
    </r>
  </si>
  <si>
    <t>Software processing (Raspberry and Aurix)</t>
  </si>
  <si>
    <t>Proportional correction - Wheel Enslvement V1</t>
  </si>
  <si>
    <t xml:space="preserve"> Wheel Enslvement V2 - in interrupts</t>
  </si>
  <si>
    <t>Adapt code to make proper Remote control with bluetooth</t>
  </si>
  <si>
    <t>Write on wiki</t>
  </si>
  <si>
    <t xml:space="preserve">Wiki Page (unfinished and modified because of new enslavement)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</si>
</sst>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9" tint="0.59999389629810485"/>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5">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42" fillId="27" borderId="10" xfId="0" applyNumberFormat="1" applyFont="1" applyFill="1" applyBorder="1" applyAlignment="1" applyProtection="1">
      <alignment horizontal="left" vertical="center"/>
    </xf>
    <xf numFmtId="0" fontId="42" fillId="27" borderId="10" xfId="0" applyFont="1" applyFill="1" applyBorder="1" applyAlignment="1" applyProtection="1">
      <alignment vertical="center" wrapText="1"/>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1">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5"/>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4</xdr:col>
      <xdr:colOff>219075</xdr:colOff>
      <xdr:row>5</xdr:row>
      <xdr:rowOff>142875</xdr:rowOff>
    </xdr:from>
    <xdr:to>
      <xdr:col>13</xdr:col>
      <xdr:colOff>152400</xdr:colOff>
      <xdr:row>9</xdr:row>
      <xdr:rowOff>185208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DR56"/>
  <sheetViews>
    <sheetView showGridLines="0" tabSelected="1" zoomScaleNormal="100" workbookViewId="0">
      <pane ySplit="7" topLeftCell="A8" activePane="bottomLeft" state="frozen"/>
      <selection pane="bottomLeft" activeCell="BH22" sqref="BH22"/>
    </sheetView>
  </sheetViews>
  <sheetFormatPr defaultColWidth="9.140625" defaultRowHeight="12.75" x14ac:dyDescent="0.2"/>
  <cols>
    <col min="1" max="1" width="6.85546875" style="5" customWidth="1"/>
    <col min="2" max="2" width="36.42578125" style="1" customWidth="1"/>
    <col min="3" max="3" width="14.5703125" style="1" customWidth="1"/>
    <col min="4" max="4" width="13.140625" style="6"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67" width="2.7109375" style="3" customWidth="1"/>
    <col min="68" max="68" width="2.5703125" style="3" customWidth="1"/>
    <col min="69" max="70" width="3" style="3" customWidth="1"/>
    <col min="71" max="71" width="3.28515625" style="3" customWidth="1"/>
    <col min="72" max="72" width="2.7109375" style="3" customWidth="1"/>
    <col min="73" max="73" width="2.5703125" style="3" customWidth="1"/>
    <col min="74" max="74" width="2.7109375" style="3" customWidth="1"/>
    <col min="75" max="76" width="2.85546875" style="3" customWidth="1"/>
    <col min="77" max="77" width="3" style="3" customWidth="1"/>
    <col min="78" max="78" width="2.5703125" style="3" customWidth="1"/>
    <col min="79" max="79" width="2.42578125" style="3" customWidth="1"/>
    <col min="80" max="80" width="2.7109375" style="3" customWidth="1"/>
    <col min="81" max="81" width="2.42578125" style="3" customWidth="1"/>
    <col min="82" max="82" width="3" style="3" customWidth="1"/>
    <col min="83" max="83" width="2.42578125" style="3" customWidth="1"/>
    <col min="84" max="84" width="2.7109375" style="3" customWidth="1"/>
    <col min="85" max="85" width="2.85546875" style="3" customWidth="1"/>
    <col min="86" max="86" width="2.42578125" style="3" customWidth="1"/>
    <col min="87" max="88" width="2.5703125" style="3" customWidth="1"/>
    <col min="89" max="89" width="3" style="3" customWidth="1"/>
    <col min="90" max="90" width="2.5703125" style="3" customWidth="1"/>
    <col min="91" max="92" width="3.140625" style="3" customWidth="1"/>
    <col min="93" max="93" width="2.7109375" style="3" customWidth="1"/>
    <col min="94" max="94" width="2.85546875" style="3" customWidth="1"/>
    <col min="95" max="96" width="3.42578125" style="3" customWidth="1"/>
    <col min="97" max="97" width="3.140625" style="3" customWidth="1"/>
    <col min="98" max="98" width="2.7109375" style="3" customWidth="1"/>
    <col min="99" max="99" width="2.85546875" style="3" customWidth="1"/>
    <col min="100" max="101" width="2.7109375" style="3" customWidth="1"/>
    <col min="102" max="102" width="3.140625" style="3" customWidth="1"/>
    <col min="103" max="103" width="3.28515625" style="3" customWidth="1"/>
    <col min="104" max="104" width="3.42578125" style="3" customWidth="1"/>
    <col min="105" max="105" width="3" style="3" customWidth="1"/>
    <col min="106" max="106" width="3.42578125" style="3" customWidth="1"/>
    <col min="107" max="107" width="3" style="3" customWidth="1"/>
    <col min="108" max="108" width="3.42578125" style="3" customWidth="1"/>
    <col min="109" max="109" width="4" style="3" customWidth="1"/>
    <col min="110" max="110" width="3.28515625" style="3" customWidth="1"/>
    <col min="111" max="111" width="3.5703125" style="3" customWidth="1"/>
    <col min="112" max="112" width="3.42578125" style="3" customWidth="1"/>
    <col min="113" max="113" width="3.140625" style="3" customWidth="1"/>
    <col min="114" max="114" width="2.85546875" style="3" customWidth="1"/>
    <col min="115" max="115" width="2.28515625" style="3" customWidth="1"/>
    <col min="116" max="116" width="3.85546875" style="3" customWidth="1"/>
    <col min="117" max="118" width="3.28515625" style="3" customWidth="1"/>
    <col min="119" max="119" width="3" style="3" customWidth="1"/>
    <col min="120" max="120" width="2.85546875" style="3" customWidth="1"/>
    <col min="121" max="121" width="3.28515625" style="3" customWidth="1"/>
    <col min="122" max="122" width="3" style="3" customWidth="1"/>
    <col min="123" max="16384" width="9.140625" style="3"/>
  </cols>
  <sheetData>
    <row r="1" spans="1:122" ht="30" customHeight="1" x14ac:dyDescent="0.2">
      <c r="A1" s="125" t="s">
        <v>138</v>
      </c>
      <c r="B1" s="47"/>
      <c r="C1" s="47"/>
      <c r="D1" s="47"/>
      <c r="E1" s="47"/>
      <c r="F1" s="47"/>
      <c r="I1" s="132"/>
      <c r="K1" s="171" t="s">
        <v>79</v>
      </c>
      <c r="L1" s="171"/>
      <c r="M1" s="171"/>
      <c r="N1" s="171"/>
      <c r="O1" s="171"/>
      <c r="P1" s="171"/>
      <c r="Q1" s="171"/>
      <c r="R1" s="171"/>
      <c r="S1" s="171"/>
      <c r="T1" s="171"/>
      <c r="U1" s="171"/>
      <c r="V1" s="171"/>
      <c r="W1" s="171"/>
      <c r="X1" s="171"/>
      <c r="Y1" s="171"/>
      <c r="Z1" s="171"/>
      <c r="AA1" s="171"/>
      <c r="AB1" s="171"/>
      <c r="AC1" s="171"/>
      <c r="AD1" s="171"/>
      <c r="AE1" s="171"/>
    </row>
    <row r="2" spans="1:122" ht="18" customHeight="1" x14ac:dyDescent="0.2">
      <c r="A2" s="52" t="s">
        <v>139</v>
      </c>
      <c r="B2" s="22"/>
      <c r="C2" s="22"/>
      <c r="D2" s="34"/>
      <c r="E2" s="160"/>
      <c r="F2" s="160"/>
      <c r="H2" s="2"/>
    </row>
    <row r="3" spans="1:122" ht="14.2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122" ht="17.25" customHeight="1" x14ac:dyDescent="0.2">
      <c r="A4" s="110"/>
      <c r="B4" s="114" t="s">
        <v>76</v>
      </c>
      <c r="C4" s="173">
        <v>43340</v>
      </c>
      <c r="D4" s="173"/>
      <c r="E4" s="173"/>
      <c r="F4" s="111"/>
      <c r="G4" s="114" t="s">
        <v>75</v>
      </c>
      <c r="H4" s="129">
        <v>5</v>
      </c>
      <c r="I4" s="112"/>
      <c r="J4" s="50"/>
      <c r="K4" s="165" t="str">
        <f>"Week "&amp;(K6-($C$4-WEEKDAY($C$4,1)+2))/7+1</f>
        <v>Week 5</v>
      </c>
      <c r="L4" s="166"/>
      <c r="M4" s="166"/>
      <c r="N4" s="166"/>
      <c r="O4" s="166"/>
      <c r="P4" s="166"/>
      <c r="Q4" s="167"/>
      <c r="R4" s="165" t="str">
        <f>"Week "&amp;(R6-($C$4-WEEKDAY($C$4,1)+2))/7+1</f>
        <v>Week 6</v>
      </c>
      <c r="S4" s="166"/>
      <c r="T4" s="166"/>
      <c r="U4" s="166"/>
      <c r="V4" s="166"/>
      <c r="W4" s="166"/>
      <c r="X4" s="167"/>
      <c r="Y4" s="165" t="str">
        <f>"Week "&amp;(Y6-($C$4-WEEKDAY($C$4,1)+2))/7+1</f>
        <v>Week 7</v>
      </c>
      <c r="Z4" s="166"/>
      <c r="AA4" s="166"/>
      <c r="AB4" s="166"/>
      <c r="AC4" s="166"/>
      <c r="AD4" s="166"/>
      <c r="AE4" s="167"/>
      <c r="AF4" s="165" t="str">
        <f>"Week "&amp;(AF6-($C$4-WEEKDAY($C$4,1)+2))/7+1</f>
        <v>Week 8</v>
      </c>
      <c r="AG4" s="166"/>
      <c r="AH4" s="166"/>
      <c r="AI4" s="166"/>
      <c r="AJ4" s="166"/>
      <c r="AK4" s="166"/>
      <c r="AL4" s="167"/>
      <c r="AM4" s="165" t="str">
        <f>"Week "&amp;(AM6-($C$4-WEEKDAY($C$4,1)+2))/7+1</f>
        <v>Week 9</v>
      </c>
      <c r="AN4" s="166"/>
      <c r="AO4" s="166"/>
      <c r="AP4" s="166"/>
      <c r="AQ4" s="166"/>
      <c r="AR4" s="166"/>
      <c r="AS4" s="167"/>
      <c r="AT4" s="165" t="str">
        <f>"Week "&amp;(AT6-($C$4-WEEKDAY($C$4,1)+2))/7+1</f>
        <v>Week 10</v>
      </c>
      <c r="AU4" s="166"/>
      <c r="AV4" s="166"/>
      <c r="AW4" s="166"/>
      <c r="AX4" s="166"/>
      <c r="AY4" s="166"/>
      <c r="AZ4" s="167"/>
      <c r="BA4" s="165" t="str">
        <f>"Week "&amp;(BA6-($C$4-WEEKDAY($C$4,1)+2))/7+1</f>
        <v>Week 11</v>
      </c>
      <c r="BB4" s="166"/>
      <c r="BC4" s="166"/>
      <c r="BD4" s="166"/>
      <c r="BE4" s="166"/>
      <c r="BF4" s="166"/>
      <c r="BG4" s="167"/>
      <c r="BH4" s="165" t="str">
        <f>"Week "&amp;(BH6-($C$4-WEEKDAY($C$4,1)+2))/7+1</f>
        <v>Week 12</v>
      </c>
      <c r="BI4" s="166"/>
      <c r="BJ4" s="166"/>
      <c r="BK4" s="166"/>
      <c r="BL4" s="166"/>
      <c r="BM4" s="166"/>
      <c r="BN4" s="167"/>
      <c r="BO4" s="165" t="str">
        <f>"Week "&amp;(BO6-($C$4-WEEKDAY($C$4,1)+2))/7+1</f>
        <v>Week 13</v>
      </c>
      <c r="BP4" s="166"/>
      <c r="BQ4" s="166"/>
      <c r="BR4" s="166"/>
      <c r="BS4" s="166"/>
      <c r="BT4" s="166"/>
      <c r="BU4" s="167"/>
      <c r="BV4" s="165" t="str">
        <f>"Week "&amp;(BV6-($C$4-WEEKDAY($C$4,1)+2))/7+1</f>
        <v>Week 14</v>
      </c>
      <c r="BW4" s="166"/>
      <c r="BX4" s="166"/>
      <c r="BY4" s="166"/>
      <c r="BZ4" s="166"/>
      <c r="CA4" s="166"/>
      <c r="CB4" s="167"/>
      <c r="CC4" s="165" t="str">
        <f>"Week "&amp;(CC6-($C$4-WEEKDAY($C$4,1)+2))/7+1</f>
        <v>Week 15</v>
      </c>
      <c r="CD4" s="166"/>
      <c r="CE4" s="166"/>
      <c r="CF4" s="166"/>
      <c r="CG4" s="166"/>
      <c r="CH4" s="166"/>
      <c r="CI4" s="167"/>
      <c r="CJ4" s="165" t="str">
        <f>"Week "&amp;(CJ6-($C$4-WEEKDAY($C$4,1)+2))/7+1</f>
        <v>Week 16</v>
      </c>
      <c r="CK4" s="166"/>
      <c r="CL4" s="166"/>
      <c r="CM4" s="166"/>
      <c r="CN4" s="166"/>
      <c r="CO4" s="166"/>
      <c r="CP4" s="167"/>
      <c r="CQ4" s="165" t="str">
        <f>"Week "&amp;(CQ6-($C$4-WEEKDAY($C$4,1)+2))/7+1</f>
        <v>Week 17</v>
      </c>
      <c r="CR4" s="166"/>
      <c r="CS4" s="166"/>
      <c r="CT4" s="166"/>
      <c r="CU4" s="166"/>
      <c r="CV4" s="166"/>
      <c r="CW4" s="167"/>
      <c r="CX4" s="165" t="str">
        <f>"Week "&amp;(CX6-($C$4-WEEKDAY($C$4,1)+2))/7+1</f>
        <v>Week 18</v>
      </c>
      <c r="CY4" s="166"/>
      <c r="CZ4" s="166"/>
      <c r="DA4" s="166"/>
      <c r="DB4" s="166"/>
      <c r="DC4" s="166"/>
      <c r="DD4" s="167"/>
      <c r="DE4" s="165" t="str">
        <f>"Week "&amp;(DE6-($C$4-WEEKDAY($C$4,1)+2))/7+1</f>
        <v>Week 19</v>
      </c>
      <c r="DF4" s="166"/>
      <c r="DG4" s="166"/>
      <c r="DH4" s="166"/>
      <c r="DI4" s="166"/>
      <c r="DJ4" s="166"/>
      <c r="DK4" s="167"/>
      <c r="DL4" s="165" t="str">
        <f>"Week "&amp;(DL6-($C$4-WEEKDAY($C$4,1)+2))/7+1</f>
        <v>Week 20</v>
      </c>
      <c r="DM4" s="166"/>
      <c r="DN4" s="166"/>
      <c r="DO4" s="166"/>
      <c r="DP4" s="166"/>
      <c r="DQ4" s="166"/>
      <c r="DR4" s="167"/>
    </row>
    <row r="5" spans="1:122" ht="17.25" customHeight="1" x14ac:dyDescent="0.2">
      <c r="A5" s="110"/>
      <c r="B5" s="114" t="s">
        <v>77</v>
      </c>
      <c r="C5" s="172" t="s">
        <v>140</v>
      </c>
      <c r="D5" s="172"/>
      <c r="E5" s="172"/>
      <c r="F5" s="113"/>
      <c r="G5" s="113"/>
      <c r="H5" s="113"/>
      <c r="I5" s="113"/>
      <c r="J5" s="50"/>
      <c r="K5" s="168">
        <f>K6</f>
        <v>43367</v>
      </c>
      <c r="L5" s="169"/>
      <c r="M5" s="169"/>
      <c r="N5" s="169"/>
      <c r="O5" s="169"/>
      <c r="P5" s="169"/>
      <c r="Q5" s="170"/>
      <c r="R5" s="168">
        <f>R6</f>
        <v>43374</v>
      </c>
      <c r="S5" s="169"/>
      <c r="T5" s="169"/>
      <c r="U5" s="169"/>
      <c r="V5" s="169"/>
      <c r="W5" s="169"/>
      <c r="X5" s="170"/>
      <c r="Y5" s="168">
        <f>Y6</f>
        <v>43381</v>
      </c>
      <c r="Z5" s="169"/>
      <c r="AA5" s="169"/>
      <c r="AB5" s="169"/>
      <c r="AC5" s="169"/>
      <c r="AD5" s="169"/>
      <c r="AE5" s="170"/>
      <c r="AF5" s="168">
        <f>AF6</f>
        <v>43388</v>
      </c>
      <c r="AG5" s="169"/>
      <c r="AH5" s="169"/>
      <c r="AI5" s="169"/>
      <c r="AJ5" s="169"/>
      <c r="AK5" s="169"/>
      <c r="AL5" s="170"/>
      <c r="AM5" s="168">
        <f>AM6</f>
        <v>43395</v>
      </c>
      <c r="AN5" s="169"/>
      <c r="AO5" s="169"/>
      <c r="AP5" s="169"/>
      <c r="AQ5" s="169"/>
      <c r="AR5" s="169"/>
      <c r="AS5" s="170"/>
      <c r="AT5" s="168">
        <f>AT6</f>
        <v>43402</v>
      </c>
      <c r="AU5" s="169"/>
      <c r="AV5" s="169"/>
      <c r="AW5" s="169"/>
      <c r="AX5" s="169"/>
      <c r="AY5" s="169"/>
      <c r="AZ5" s="170"/>
      <c r="BA5" s="168">
        <f>BA6</f>
        <v>43409</v>
      </c>
      <c r="BB5" s="169"/>
      <c r="BC5" s="169"/>
      <c r="BD5" s="169"/>
      <c r="BE5" s="169"/>
      <c r="BF5" s="169"/>
      <c r="BG5" s="170"/>
      <c r="BH5" s="168">
        <f>BH6</f>
        <v>43416</v>
      </c>
      <c r="BI5" s="169"/>
      <c r="BJ5" s="169"/>
      <c r="BK5" s="169"/>
      <c r="BL5" s="169"/>
      <c r="BM5" s="169"/>
      <c r="BN5" s="170"/>
      <c r="BO5" s="168">
        <f>BO6</f>
        <v>43423</v>
      </c>
      <c r="BP5" s="169"/>
      <c r="BQ5" s="169"/>
      <c r="BR5" s="169"/>
      <c r="BS5" s="169"/>
      <c r="BT5" s="169"/>
      <c r="BU5" s="170"/>
      <c r="BV5" s="168">
        <f>BV6</f>
        <v>43430</v>
      </c>
      <c r="BW5" s="169"/>
      <c r="BX5" s="169"/>
      <c r="BY5" s="169"/>
      <c r="BZ5" s="169"/>
      <c r="CA5" s="169"/>
      <c r="CB5" s="170"/>
      <c r="CC5" s="168">
        <f>CC6</f>
        <v>43437</v>
      </c>
      <c r="CD5" s="169"/>
      <c r="CE5" s="169"/>
      <c r="CF5" s="169"/>
      <c r="CG5" s="169"/>
      <c r="CH5" s="169"/>
      <c r="CI5" s="170"/>
      <c r="CJ5" s="168">
        <f>CJ6</f>
        <v>43444</v>
      </c>
      <c r="CK5" s="169"/>
      <c r="CL5" s="169"/>
      <c r="CM5" s="169"/>
      <c r="CN5" s="169"/>
      <c r="CO5" s="169"/>
      <c r="CP5" s="170"/>
      <c r="CQ5" s="168">
        <f>CQ6</f>
        <v>43451</v>
      </c>
      <c r="CR5" s="169"/>
      <c r="CS5" s="169"/>
      <c r="CT5" s="169"/>
      <c r="CU5" s="169"/>
      <c r="CV5" s="169"/>
      <c r="CW5" s="170"/>
      <c r="CX5" s="168">
        <f>CX6</f>
        <v>43458</v>
      </c>
      <c r="CY5" s="169"/>
      <c r="CZ5" s="169"/>
      <c r="DA5" s="169"/>
      <c r="DB5" s="169"/>
      <c r="DC5" s="169"/>
      <c r="DD5" s="170"/>
      <c r="DE5" s="168">
        <f>DE6</f>
        <v>43465</v>
      </c>
      <c r="DF5" s="169"/>
      <c r="DG5" s="169"/>
      <c r="DH5" s="169"/>
      <c r="DI5" s="169"/>
      <c r="DJ5" s="169"/>
      <c r="DK5" s="170"/>
      <c r="DL5" s="168">
        <f>DL6</f>
        <v>43472</v>
      </c>
      <c r="DM5" s="169"/>
      <c r="DN5" s="169"/>
      <c r="DO5" s="169"/>
      <c r="DP5" s="169"/>
      <c r="DQ5" s="169"/>
      <c r="DR5" s="170"/>
    </row>
    <row r="6" spans="1:122" x14ac:dyDescent="0.2">
      <c r="A6" s="49"/>
      <c r="B6" s="50"/>
      <c r="C6" s="50"/>
      <c r="D6" s="51"/>
      <c r="E6" s="50"/>
      <c r="F6" s="50"/>
      <c r="G6" s="50"/>
      <c r="H6" s="50"/>
      <c r="I6" s="50"/>
      <c r="J6" s="50"/>
      <c r="K6" s="92">
        <f>C4-WEEKDAY(C4,1)+2+7*(H4-1)</f>
        <v>43367</v>
      </c>
      <c r="L6" s="83">
        <f t="shared" ref="L6:AQ6" si="0">K6+1</f>
        <v>43368</v>
      </c>
      <c r="M6" s="83">
        <f t="shared" si="0"/>
        <v>43369</v>
      </c>
      <c r="N6" s="83">
        <f t="shared" si="0"/>
        <v>43370</v>
      </c>
      <c r="O6" s="83">
        <f t="shared" si="0"/>
        <v>43371</v>
      </c>
      <c r="P6" s="83">
        <f t="shared" si="0"/>
        <v>43372</v>
      </c>
      <c r="Q6" s="93">
        <f t="shared" si="0"/>
        <v>43373</v>
      </c>
      <c r="R6" s="92">
        <f t="shared" si="0"/>
        <v>43374</v>
      </c>
      <c r="S6" s="83">
        <f t="shared" si="0"/>
        <v>43375</v>
      </c>
      <c r="T6" s="83">
        <f t="shared" si="0"/>
        <v>43376</v>
      </c>
      <c r="U6" s="83">
        <f t="shared" si="0"/>
        <v>43377</v>
      </c>
      <c r="V6" s="83">
        <f t="shared" si="0"/>
        <v>43378</v>
      </c>
      <c r="W6" s="83">
        <f t="shared" si="0"/>
        <v>43379</v>
      </c>
      <c r="X6" s="93">
        <f t="shared" si="0"/>
        <v>43380</v>
      </c>
      <c r="Y6" s="92">
        <f t="shared" si="0"/>
        <v>43381</v>
      </c>
      <c r="Z6" s="83">
        <f t="shared" si="0"/>
        <v>43382</v>
      </c>
      <c r="AA6" s="83">
        <f t="shared" si="0"/>
        <v>43383</v>
      </c>
      <c r="AB6" s="83">
        <f t="shared" si="0"/>
        <v>43384</v>
      </c>
      <c r="AC6" s="83">
        <f t="shared" si="0"/>
        <v>43385</v>
      </c>
      <c r="AD6" s="83">
        <f t="shared" si="0"/>
        <v>43386</v>
      </c>
      <c r="AE6" s="93">
        <f t="shared" si="0"/>
        <v>43387</v>
      </c>
      <c r="AF6" s="92">
        <f t="shared" si="0"/>
        <v>43388</v>
      </c>
      <c r="AG6" s="83">
        <f t="shared" si="0"/>
        <v>43389</v>
      </c>
      <c r="AH6" s="83">
        <f t="shared" si="0"/>
        <v>43390</v>
      </c>
      <c r="AI6" s="83">
        <f t="shared" si="0"/>
        <v>43391</v>
      </c>
      <c r="AJ6" s="83">
        <f t="shared" si="0"/>
        <v>43392</v>
      </c>
      <c r="AK6" s="83">
        <f t="shared" si="0"/>
        <v>43393</v>
      </c>
      <c r="AL6" s="93">
        <f t="shared" si="0"/>
        <v>43394</v>
      </c>
      <c r="AM6" s="92">
        <f t="shared" si="0"/>
        <v>43395</v>
      </c>
      <c r="AN6" s="83">
        <f t="shared" si="0"/>
        <v>43396</v>
      </c>
      <c r="AO6" s="83">
        <f t="shared" si="0"/>
        <v>43397</v>
      </c>
      <c r="AP6" s="83">
        <f t="shared" si="0"/>
        <v>43398</v>
      </c>
      <c r="AQ6" s="83">
        <f t="shared" si="0"/>
        <v>43399</v>
      </c>
      <c r="AR6" s="83">
        <f t="shared" ref="AR6:BN6" si="1">AQ6+1</f>
        <v>43400</v>
      </c>
      <c r="AS6" s="93">
        <f t="shared" si="1"/>
        <v>43401</v>
      </c>
      <c r="AT6" s="92">
        <f t="shared" si="1"/>
        <v>43402</v>
      </c>
      <c r="AU6" s="83">
        <f t="shared" si="1"/>
        <v>43403</v>
      </c>
      <c r="AV6" s="83">
        <f t="shared" si="1"/>
        <v>43404</v>
      </c>
      <c r="AW6" s="83">
        <f t="shared" si="1"/>
        <v>43405</v>
      </c>
      <c r="AX6" s="83">
        <f t="shared" si="1"/>
        <v>43406</v>
      </c>
      <c r="AY6" s="83">
        <f t="shared" si="1"/>
        <v>43407</v>
      </c>
      <c r="AZ6" s="93">
        <f t="shared" si="1"/>
        <v>43408</v>
      </c>
      <c r="BA6" s="92">
        <f t="shared" si="1"/>
        <v>43409</v>
      </c>
      <c r="BB6" s="83">
        <f t="shared" si="1"/>
        <v>43410</v>
      </c>
      <c r="BC6" s="83">
        <f t="shared" si="1"/>
        <v>43411</v>
      </c>
      <c r="BD6" s="83">
        <f t="shared" si="1"/>
        <v>43412</v>
      </c>
      <c r="BE6" s="83">
        <f t="shared" si="1"/>
        <v>43413</v>
      </c>
      <c r="BF6" s="83">
        <f t="shared" si="1"/>
        <v>43414</v>
      </c>
      <c r="BG6" s="93">
        <f t="shared" si="1"/>
        <v>43415</v>
      </c>
      <c r="BH6" s="92">
        <f t="shared" si="1"/>
        <v>43416</v>
      </c>
      <c r="BI6" s="83">
        <f t="shared" si="1"/>
        <v>43417</v>
      </c>
      <c r="BJ6" s="83">
        <f t="shared" si="1"/>
        <v>43418</v>
      </c>
      <c r="BK6" s="83">
        <f t="shared" si="1"/>
        <v>43419</v>
      </c>
      <c r="BL6" s="83">
        <f t="shared" si="1"/>
        <v>43420</v>
      </c>
      <c r="BM6" s="83">
        <f t="shared" si="1"/>
        <v>43421</v>
      </c>
      <c r="BN6" s="93">
        <f t="shared" si="1"/>
        <v>43422</v>
      </c>
      <c r="BO6" s="92">
        <f t="shared" ref="BO6" si="2">BN6+1</f>
        <v>43423</v>
      </c>
      <c r="BP6" s="83">
        <f t="shared" ref="BP6" si="3">BO6+1</f>
        <v>43424</v>
      </c>
      <c r="BQ6" s="83">
        <f t="shared" ref="BQ6" si="4">BP6+1</f>
        <v>43425</v>
      </c>
      <c r="BR6" s="83">
        <f t="shared" ref="BR6" si="5">BQ6+1</f>
        <v>43426</v>
      </c>
      <c r="BS6" s="83">
        <f t="shared" ref="BS6" si="6">BR6+1</f>
        <v>43427</v>
      </c>
      <c r="BT6" s="83">
        <f t="shared" ref="BT6" si="7">BS6+1</f>
        <v>43428</v>
      </c>
      <c r="BU6" s="93">
        <f t="shared" ref="BU6" si="8">BT6+1</f>
        <v>43429</v>
      </c>
      <c r="BV6" s="92">
        <f t="shared" ref="BV6" si="9">BU6+1</f>
        <v>43430</v>
      </c>
      <c r="BW6" s="83">
        <f t="shared" ref="BW6" si="10">BV6+1</f>
        <v>43431</v>
      </c>
      <c r="BX6" s="83">
        <f t="shared" ref="BX6" si="11">BW6+1</f>
        <v>43432</v>
      </c>
      <c r="BY6" s="83">
        <f t="shared" ref="BY6" si="12">BX6+1</f>
        <v>43433</v>
      </c>
      <c r="BZ6" s="83">
        <f t="shared" ref="BZ6" si="13">BY6+1</f>
        <v>43434</v>
      </c>
      <c r="CA6" s="83">
        <f t="shared" ref="CA6" si="14">BZ6+1</f>
        <v>43435</v>
      </c>
      <c r="CB6" s="93">
        <f t="shared" ref="CB6" si="15">CA6+1</f>
        <v>43436</v>
      </c>
      <c r="CC6" s="92">
        <f t="shared" ref="CC6" si="16">CB6+1</f>
        <v>43437</v>
      </c>
      <c r="CD6" s="83">
        <f t="shared" ref="CD6" si="17">CC6+1</f>
        <v>43438</v>
      </c>
      <c r="CE6" s="83">
        <f t="shared" ref="CE6" si="18">CD6+1</f>
        <v>43439</v>
      </c>
      <c r="CF6" s="83">
        <f t="shared" ref="CF6" si="19">CE6+1</f>
        <v>43440</v>
      </c>
      <c r="CG6" s="83">
        <f t="shared" ref="CG6" si="20">CF6+1</f>
        <v>43441</v>
      </c>
      <c r="CH6" s="83">
        <f t="shared" ref="CH6" si="21">CG6+1</f>
        <v>43442</v>
      </c>
      <c r="CI6" s="93">
        <f t="shared" ref="CI6" si="22">CH6+1</f>
        <v>43443</v>
      </c>
      <c r="CJ6" s="92">
        <f t="shared" ref="CJ6" si="23">CI6+1</f>
        <v>43444</v>
      </c>
      <c r="CK6" s="83">
        <f t="shared" ref="CK6" si="24">CJ6+1</f>
        <v>43445</v>
      </c>
      <c r="CL6" s="83">
        <f t="shared" ref="CL6" si="25">CK6+1</f>
        <v>43446</v>
      </c>
      <c r="CM6" s="83">
        <f t="shared" ref="CM6" si="26">CL6+1</f>
        <v>43447</v>
      </c>
      <c r="CN6" s="83">
        <f t="shared" ref="CN6" si="27">CM6+1</f>
        <v>43448</v>
      </c>
      <c r="CO6" s="83">
        <f t="shared" ref="CO6" si="28">CN6+1</f>
        <v>43449</v>
      </c>
      <c r="CP6" s="93">
        <f t="shared" ref="CP6" si="29">CO6+1</f>
        <v>43450</v>
      </c>
      <c r="CQ6" s="92">
        <f t="shared" ref="CQ6" si="30">CP6+1</f>
        <v>43451</v>
      </c>
      <c r="CR6" s="83">
        <f t="shared" ref="CR6" si="31">CQ6+1</f>
        <v>43452</v>
      </c>
      <c r="CS6" s="83">
        <f t="shared" ref="CS6" si="32">CR6+1</f>
        <v>43453</v>
      </c>
      <c r="CT6" s="83">
        <f t="shared" ref="CT6" si="33">CS6+1</f>
        <v>43454</v>
      </c>
      <c r="CU6" s="83">
        <f t="shared" ref="CU6" si="34">CT6+1</f>
        <v>43455</v>
      </c>
      <c r="CV6" s="83">
        <f t="shared" ref="CV6" si="35">CU6+1</f>
        <v>43456</v>
      </c>
      <c r="CW6" s="93">
        <f t="shared" ref="CW6" si="36">CV6+1</f>
        <v>43457</v>
      </c>
      <c r="CX6" s="92">
        <f t="shared" ref="CX6" si="37">CW6+1</f>
        <v>43458</v>
      </c>
      <c r="CY6" s="83">
        <f t="shared" ref="CY6" si="38">CX6+1</f>
        <v>43459</v>
      </c>
      <c r="CZ6" s="83">
        <f t="shared" ref="CZ6" si="39">CY6+1</f>
        <v>43460</v>
      </c>
      <c r="DA6" s="83">
        <f t="shared" ref="DA6" si="40">CZ6+1</f>
        <v>43461</v>
      </c>
      <c r="DB6" s="83">
        <f t="shared" ref="DB6" si="41">DA6+1</f>
        <v>43462</v>
      </c>
      <c r="DC6" s="83">
        <f t="shared" ref="DC6" si="42">DB6+1</f>
        <v>43463</v>
      </c>
      <c r="DD6" s="93">
        <f t="shared" ref="DD6" si="43">DC6+1</f>
        <v>43464</v>
      </c>
      <c r="DE6" s="92">
        <f t="shared" ref="DE6" si="44">DD6+1</f>
        <v>43465</v>
      </c>
      <c r="DF6" s="83">
        <f t="shared" ref="DF6" si="45">DE6+1</f>
        <v>43466</v>
      </c>
      <c r="DG6" s="83">
        <f t="shared" ref="DG6" si="46">DF6+1</f>
        <v>43467</v>
      </c>
      <c r="DH6" s="83">
        <f t="shared" ref="DH6" si="47">DG6+1</f>
        <v>43468</v>
      </c>
      <c r="DI6" s="83">
        <f t="shared" ref="DI6" si="48">DH6+1</f>
        <v>43469</v>
      </c>
      <c r="DJ6" s="83">
        <f t="shared" ref="DJ6" si="49">DI6+1</f>
        <v>43470</v>
      </c>
      <c r="DK6" s="93">
        <f t="shared" ref="DK6" si="50">DJ6+1</f>
        <v>43471</v>
      </c>
      <c r="DL6" s="92">
        <f t="shared" ref="DL6" si="51">DK6+1</f>
        <v>43472</v>
      </c>
      <c r="DM6" s="83">
        <f t="shared" ref="DM6" si="52">DL6+1</f>
        <v>43473</v>
      </c>
      <c r="DN6" s="83">
        <f t="shared" ref="DN6" si="53">DM6+1</f>
        <v>43474</v>
      </c>
      <c r="DO6" s="83">
        <f t="shared" ref="DO6" si="54">DN6+1</f>
        <v>43475</v>
      </c>
      <c r="DP6" s="83">
        <f t="shared" ref="DP6" si="55">DO6+1</f>
        <v>43476</v>
      </c>
      <c r="DQ6" s="83">
        <f t="shared" ref="DQ6" si="56">DP6+1</f>
        <v>43477</v>
      </c>
      <c r="DR6" s="93">
        <f t="shared" ref="DR6" si="57">DQ6+1</f>
        <v>43478</v>
      </c>
    </row>
    <row r="7" spans="1:122" s="124" customFormat="1" ht="24.75" thickBot="1" x14ac:dyDescent="0.25">
      <c r="A7" s="116" t="s">
        <v>0</v>
      </c>
      <c r="B7" s="117" t="s">
        <v>67</v>
      </c>
      <c r="C7" s="118" t="s">
        <v>68</v>
      </c>
      <c r="D7" s="119" t="s">
        <v>74</v>
      </c>
      <c r="E7" s="120" t="s">
        <v>69</v>
      </c>
      <c r="F7" s="120" t="s">
        <v>70</v>
      </c>
      <c r="G7" s="118" t="s">
        <v>71</v>
      </c>
      <c r="H7" s="118" t="s">
        <v>72</v>
      </c>
      <c r="I7" s="118" t="s">
        <v>73</v>
      </c>
      <c r="J7" s="118"/>
      <c r="K7" s="121" t="str">
        <f t="shared" ref="K7:AP7" si="58">CHOOSE(WEEKDAY(K6,1),"S","M","T","W","T","F","S")</f>
        <v>M</v>
      </c>
      <c r="L7" s="122" t="str">
        <f t="shared" si="58"/>
        <v>T</v>
      </c>
      <c r="M7" s="122" t="str">
        <f t="shared" si="58"/>
        <v>W</v>
      </c>
      <c r="N7" s="122" t="str">
        <f t="shared" si="58"/>
        <v>T</v>
      </c>
      <c r="O7" s="122" t="str">
        <f t="shared" si="58"/>
        <v>F</v>
      </c>
      <c r="P7" s="122" t="str">
        <f t="shared" si="58"/>
        <v>S</v>
      </c>
      <c r="Q7" s="123" t="str">
        <f t="shared" si="58"/>
        <v>S</v>
      </c>
      <c r="R7" s="121" t="str">
        <f t="shared" si="58"/>
        <v>M</v>
      </c>
      <c r="S7" s="122" t="str">
        <f t="shared" si="58"/>
        <v>T</v>
      </c>
      <c r="T7" s="122" t="str">
        <f t="shared" si="58"/>
        <v>W</v>
      </c>
      <c r="U7" s="122" t="str">
        <f t="shared" si="58"/>
        <v>T</v>
      </c>
      <c r="V7" s="122" t="str">
        <f t="shared" si="58"/>
        <v>F</v>
      </c>
      <c r="W7" s="122" t="str">
        <f t="shared" si="58"/>
        <v>S</v>
      </c>
      <c r="X7" s="123" t="str">
        <f t="shared" si="58"/>
        <v>S</v>
      </c>
      <c r="Y7" s="121" t="str">
        <f t="shared" si="58"/>
        <v>M</v>
      </c>
      <c r="Z7" s="122" t="str">
        <f t="shared" si="58"/>
        <v>T</v>
      </c>
      <c r="AA7" s="122" t="str">
        <f t="shared" si="58"/>
        <v>W</v>
      </c>
      <c r="AB7" s="122" t="str">
        <f t="shared" si="58"/>
        <v>T</v>
      </c>
      <c r="AC7" s="122" t="str">
        <f t="shared" si="58"/>
        <v>F</v>
      </c>
      <c r="AD7" s="122" t="str">
        <f t="shared" si="58"/>
        <v>S</v>
      </c>
      <c r="AE7" s="123" t="str">
        <f t="shared" si="58"/>
        <v>S</v>
      </c>
      <c r="AF7" s="121" t="str">
        <f t="shared" si="58"/>
        <v>M</v>
      </c>
      <c r="AG7" s="122" t="str">
        <f t="shared" si="58"/>
        <v>T</v>
      </c>
      <c r="AH7" s="122" t="str">
        <f t="shared" si="58"/>
        <v>W</v>
      </c>
      <c r="AI7" s="122" t="str">
        <f t="shared" si="58"/>
        <v>T</v>
      </c>
      <c r="AJ7" s="122" t="str">
        <f t="shared" si="58"/>
        <v>F</v>
      </c>
      <c r="AK7" s="122" t="str">
        <f t="shared" si="58"/>
        <v>S</v>
      </c>
      <c r="AL7" s="123" t="str">
        <f t="shared" si="58"/>
        <v>S</v>
      </c>
      <c r="AM7" s="121" t="str">
        <f t="shared" si="58"/>
        <v>M</v>
      </c>
      <c r="AN7" s="122" t="str">
        <f t="shared" si="58"/>
        <v>T</v>
      </c>
      <c r="AO7" s="122" t="str">
        <f t="shared" si="58"/>
        <v>W</v>
      </c>
      <c r="AP7" s="122" t="str">
        <f t="shared" si="58"/>
        <v>T</v>
      </c>
      <c r="AQ7" s="122" t="str">
        <f t="shared" ref="AQ7:BN7" si="59">CHOOSE(WEEKDAY(AQ6,1),"S","M","T","W","T","F","S")</f>
        <v>F</v>
      </c>
      <c r="AR7" s="122" t="str">
        <f t="shared" si="59"/>
        <v>S</v>
      </c>
      <c r="AS7" s="123" t="str">
        <f t="shared" si="59"/>
        <v>S</v>
      </c>
      <c r="AT7" s="121" t="str">
        <f t="shared" si="59"/>
        <v>M</v>
      </c>
      <c r="AU7" s="122" t="str">
        <f t="shared" si="59"/>
        <v>T</v>
      </c>
      <c r="AV7" s="122" t="str">
        <f t="shared" si="59"/>
        <v>W</v>
      </c>
      <c r="AW7" s="122" t="str">
        <f t="shared" si="59"/>
        <v>T</v>
      </c>
      <c r="AX7" s="122" t="str">
        <f t="shared" si="59"/>
        <v>F</v>
      </c>
      <c r="AY7" s="122" t="str">
        <f t="shared" si="59"/>
        <v>S</v>
      </c>
      <c r="AZ7" s="123" t="str">
        <f t="shared" si="59"/>
        <v>S</v>
      </c>
      <c r="BA7" s="121" t="str">
        <f t="shared" si="59"/>
        <v>M</v>
      </c>
      <c r="BB7" s="122" t="str">
        <f t="shared" si="59"/>
        <v>T</v>
      </c>
      <c r="BC7" s="122" t="str">
        <f t="shared" si="59"/>
        <v>W</v>
      </c>
      <c r="BD7" s="122" t="str">
        <f t="shared" si="59"/>
        <v>T</v>
      </c>
      <c r="BE7" s="122" t="str">
        <f t="shared" si="59"/>
        <v>F</v>
      </c>
      <c r="BF7" s="122" t="str">
        <f t="shared" si="59"/>
        <v>S</v>
      </c>
      <c r="BG7" s="123" t="str">
        <f t="shared" si="59"/>
        <v>S</v>
      </c>
      <c r="BH7" s="121" t="str">
        <f t="shared" si="59"/>
        <v>M</v>
      </c>
      <c r="BI7" s="122" t="str">
        <f t="shared" si="59"/>
        <v>T</v>
      </c>
      <c r="BJ7" s="122" t="str">
        <f t="shared" si="59"/>
        <v>W</v>
      </c>
      <c r="BK7" s="122" t="str">
        <f t="shared" si="59"/>
        <v>T</v>
      </c>
      <c r="BL7" s="122" t="str">
        <f t="shared" si="59"/>
        <v>F</v>
      </c>
      <c r="BM7" s="122" t="str">
        <f t="shared" si="59"/>
        <v>S</v>
      </c>
      <c r="BN7" s="123" t="str">
        <f t="shared" si="59"/>
        <v>S</v>
      </c>
      <c r="BO7" s="121" t="str">
        <f t="shared" ref="BO7:CP7" si="60">CHOOSE(WEEKDAY(BO6,1),"S","M","T","W","T","F","S")</f>
        <v>M</v>
      </c>
      <c r="BP7" s="122" t="str">
        <f t="shared" si="60"/>
        <v>T</v>
      </c>
      <c r="BQ7" s="122" t="str">
        <f t="shared" si="60"/>
        <v>W</v>
      </c>
      <c r="BR7" s="122" t="str">
        <f t="shared" si="60"/>
        <v>T</v>
      </c>
      <c r="BS7" s="122" t="str">
        <f t="shared" si="60"/>
        <v>F</v>
      </c>
      <c r="BT7" s="122" t="str">
        <f t="shared" si="60"/>
        <v>S</v>
      </c>
      <c r="BU7" s="123" t="str">
        <f t="shared" si="60"/>
        <v>S</v>
      </c>
      <c r="BV7" s="121" t="str">
        <f t="shared" si="60"/>
        <v>M</v>
      </c>
      <c r="BW7" s="122" t="str">
        <f t="shared" si="60"/>
        <v>T</v>
      </c>
      <c r="BX7" s="122" t="str">
        <f t="shared" si="60"/>
        <v>W</v>
      </c>
      <c r="BY7" s="122" t="str">
        <f t="shared" si="60"/>
        <v>T</v>
      </c>
      <c r="BZ7" s="122" t="str">
        <f t="shared" si="60"/>
        <v>F</v>
      </c>
      <c r="CA7" s="122" t="str">
        <f t="shared" si="60"/>
        <v>S</v>
      </c>
      <c r="CB7" s="123" t="str">
        <f t="shared" si="60"/>
        <v>S</v>
      </c>
      <c r="CC7" s="121" t="str">
        <f t="shared" si="60"/>
        <v>M</v>
      </c>
      <c r="CD7" s="122" t="str">
        <f t="shared" si="60"/>
        <v>T</v>
      </c>
      <c r="CE7" s="122" t="str">
        <f t="shared" si="60"/>
        <v>W</v>
      </c>
      <c r="CF7" s="122" t="str">
        <f t="shared" si="60"/>
        <v>T</v>
      </c>
      <c r="CG7" s="122" t="str">
        <f t="shared" si="60"/>
        <v>F</v>
      </c>
      <c r="CH7" s="122" t="str">
        <f t="shared" si="60"/>
        <v>S</v>
      </c>
      <c r="CI7" s="123" t="str">
        <f t="shared" si="60"/>
        <v>S</v>
      </c>
      <c r="CJ7" s="121" t="str">
        <f t="shared" si="60"/>
        <v>M</v>
      </c>
      <c r="CK7" s="122" t="str">
        <f t="shared" si="60"/>
        <v>T</v>
      </c>
      <c r="CL7" s="122" t="str">
        <f t="shared" si="60"/>
        <v>W</v>
      </c>
      <c r="CM7" s="122" t="str">
        <f t="shared" si="60"/>
        <v>T</v>
      </c>
      <c r="CN7" s="122" t="str">
        <f t="shared" si="60"/>
        <v>F</v>
      </c>
      <c r="CO7" s="122" t="str">
        <f t="shared" si="60"/>
        <v>S</v>
      </c>
      <c r="CP7" s="123" t="str">
        <f t="shared" si="60"/>
        <v>S</v>
      </c>
      <c r="CQ7" s="121" t="str">
        <f t="shared" ref="CQ7:DR7" si="61">CHOOSE(WEEKDAY(CQ6,1),"S","M","T","W","T","F","S")</f>
        <v>M</v>
      </c>
      <c r="CR7" s="122" t="str">
        <f t="shared" si="61"/>
        <v>T</v>
      </c>
      <c r="CS7" s="122" t="str">
        <f t="shared" si="61"/>
        <v>W</v>
      </c>
      <c r="CT7" s="122" t="str">
        <f t="shared" si="61"/>
        <v>T</v>
      </c>
      <c r="CU7" s="122" t="str">
        <f t="shared" si="61"/>
        <v>F</v>
      </c>
      <c r="CV7" s="122" t="str">
        <f t="shared" si="61"/>
        <v>S</v>
      </c>
      <c r="CW7" s="123" t="str">
        <f t="shared" si="61"/>
        <v>S</v>
      </c>
      <c r="CX7" s="121" t="str">
        <f t="shared" si="61"/>
        <v>M</v>
      </c>
      <c r="CY7" s="122" t="str">
        <f t="shared" si="61"/>
        <v>T</v>
      </c>
      <c r="CZ7" s="122" t="str">
        <f t="shared" si="61"/>
        <v>W</v>
      </c>
      <c r="DA7" s="122" t="str">
        <f t="shared" si="61"/>
        <v>T</v>
      </c>
      <c r="DB7" s="122" t="str">
        <f t="shared" si="61"/>
        <v>F</v>
      </c>
      <c r="DC7" s="122" t="str">
        <f t="shared" si="61"/>
        <v>S</v>
      </c>
      <c r="DD7" s="123" t="str">
        <f t="shared" si="61"/>
        <v>S</v>
      </c>
      <c r="DE7" s="121" t="str">
        <f t="shared" si="61"/>
        <v>M</v>
      </c>
      <c r="DF7" s="122" t="str">
        <f t="shared" si="61"/>
        <v>T</v>
      </c>
      <c r="DG7" s="122" t="str">
        <f t="shared" si="61"/>
        <v>W</v>
      </c>
      <c r="DH7" s="122" t="str">
        <f t="shared" si="61"/>
        <v>T</v>
      </c>
      <c r="DI7" s="122" t="str">
        <f t="shared" si="61"/>
        <v>F</v>
      </c>
      <c r="DJ7" s="122" t="str">
        <f t="shared" si="61"/>
        <v>S</v>
      </c>
      <c r="DK7" s="123" t="str">
        <f t="shared" si="61"/>
        <v>S</v>
      </c>
      <c r="DL7" s="121" t="str">
        <f t="shared" si="61"/>
        <v>M</v>
      </c>
      <c r="DM7" s="122" t="str">
        <f t="shared" si="61"/>
        <v>T</v>
      </c>
      <c r="DN7" s="122" t="str">
        <f t="shared" si="61"/>
        <v>W</v>
      </c>
      <c r="DO7" s="122" t="str">
        <f t="shared" si="61"/>
        <v>T</v>
      </c>
      <c r="DP7" s="122" t="str">
        <f t="shared" si="61"/>
        <v>F</v>
      </c>
      <c r="DQ7" s="122" t="str">
        <f t="shared" si="61"/>
        <v>S</v>
      </c>
      <c r="DR7" s="123" t="str">
        <f t="shared" si="61"/>
        <v>S</v>
      </c>
    </row>
    <row r="8" spans="1:122" s="55" customFormat="1" ht="18" x14ac:dyDescent="0.2">
      <c r="A8" s="84" t="str">
        <f>IF(ISERROR(VALUE(SUBSTITUTE(prevWBS,".",""))),"1",IF(ISERROR(FIND("`",SUBSTITUTE(prevWBS,".","`",1))),TEXT(VALUE(prevWBS)+1,"#"),TEXT(VALUE(LEFT(prevWBS,FIND("`",SUBSTITUTE(prevWBS,".","`",1))-1))+1,"#")))</f>
        <v>1</v>
      </c>
      <c r="B8" s="85" t="s">
        <v>141</v>
      </c>
      <c r="C8" s="86"/>
      <c r="D8" s="87"/>
      <c r="E8" s="88"/>
      <c r="F8" s="115" t="str">
        <f>IF(ISBLANK(E8)," - ",IF(G8=0,E8,E8+G8-1))</f>
        <v xml:space="preserve"> - </v>
      </c>
      <c r="G8" s="89"/>
      <c r="H8" s="90"/>
      <c r="I8" s="91" t="str">
        <f t="shared" ref="I8:I49" si="62">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row>
    <row r="9" spans="1:122" s="61" customFormat="1" ht="18" x14ac:dyDescent="0.2">
      <c r="A9" s="163" t="str">
        <f t="shared" ref="A9:A16" si="6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64" t="s">
        <v>166</v>
      </c>
      <c r="C9" s="61" t="s">
        <v>142</v>
      </c>
      <c r="D9" s="127" t="s">
        <v>148</v>
      </c>
      <c r="E9" s="100">
        <v>43340</v>
      </c>
      <c r="F9" s="101">
        <f>IF(ISBLANK(E9)," - ",IF(G9=0,E9,E9+G9-1))</f>
        <v>43353</v>
      </c>
      <c r="G9" s="62">
        <v>14</v>
      </c>
      <c r="H9" s="63">
        <v>1</v>
      </c>
      <c r="I9" s="64">
        <f t="shared" si="62"/>
        <v>10</v>
      </c>
      <c r="J9" s="95"/>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row>
    <row r="10" spans="1:122" s="61" customFormat="1" ht="18" x14ac:dyDescent="0.2">
      <c r="A10" s="163" t="str">
        <f t="shared" si="63"/>
        <v>1.2</v>
      </c>
      <c r="B10" s="164" t="s">
        <v>167</v>
      </c>
      <c r="C10" s="61" t="s">
        <v>142</v>
      </c>
      <c r="D10" s="127" t="s">
        <v>148</v>
      </c>
      <c r="E10" s="100">
        <v>43382</v>
      </c>
      <c r="F10" s="101">
        <f>IF(ISBLANK(E10)," - ",IF(G10=0,E10,E10+G10-1))</f>
        <v>43404</v>
      </c>
      <c r="G10" s="62">
        <v>23</v>
      </c>
      <c r="H10" s="63">
        <v>0.8</v>
      </c>
      <c r="I10" s="64">
        <f t="shared" ref="I10" si="64">IF(OR(F10=0,E10=0)," - ",NETWORKDAYS(E10,F10))</f>
        <v>17</v>
      </c>
      <c r="J10" s="95"/>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row>
    <row r="11" spans="1:122" s="61" customFormat="1" ht="18" x14ac:dyDescent="0.2">
      <c r="A11" s="60" t="str">
        <f t="shared" si="63"/>
        <v>1.3</v>
      </c>
      <c r="B11" s="126" t="s">
        <v>143</v>
      </c>
      <c r="C11" s="61" t="s">
        <v>142</v>
      </c>
      <c r="D11" s="127"/>
      <c r="E11" s="100">
        <v>43388</v>
      </c>
      <c r="F11" s="101">
        <f t="shared" ref="F11:F47" si="65">IF(ISBLANK(E11)," - ",IF(G11=0,E11,E11+G11-1))</f>
        <v>43453</v>
      </c>
      <c r="G11" s="62">
        <v>66</v>
      </c>
      <c r="H11" s="63">
        <v>0.7</v>
      </c>
      <c r="I11" s="64">
        <f t="shared" si="62"/>
        <v>48</v>
      </c>
      <c r="J11" s="95"/>
      <c r="K11" s="107"/>
      <c r="L11" s="107"/>
      <c r="M11" s="108"/>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row>
    <row r="12" spans="1:122" s="61" customFormat="1" ht="18" x14ac:dyDescent="0.2">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128" t="s">
        <v>144</v>
      </c>
      <c r="D12" s="127"/>
      <c r="E12" s="100">
        <v>43388</v>
      </c>
      <c r="F12" s="101">
        <f>IF(ISBLANK(E12)," - ",IF(G12=0,E12,E12+G12-1))</f>
        <v>43401</v>
      </c>
      <c r="G12" s="62">
        <v>14</v>
      </c>
      <c r="H12" s="63">
        <v>1</v>
      </c>
      <c r="I12" s="64">
        <f t="shared" si="62"/>
        <v>10</v>
      </c>
      <c r="J12" s="95"/>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row>
    <row r="13" spans="1:122" s="61" customFormat="1" ht="18" x14ac:dyDescent="0.2">
      <c r="A1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3" s="128" t="s">
        <v>145</v>
      </c>
      <c r="D13" s="127"/>
      <c r="E13" s="100">
        <v>43430</v>
      </c>
      <c r="F13" s="101">
        <f>IF(ISBLANK(E13)," - ",IF(G13=0,E13,E13+G13-1))</f>
        <v>43436</v>
      </c>
      <c r="G13" s="62">
        <v>7</v>
      </c>
      <c r="H13" s="63">
        <v>0.25</v>
      </c>
      <c r="I13" s="64">
        <f t="shared" ref="I13" si="66">IF(OR(F13=0,E13=0)," - ",NETWORKDAYS(E13,F13))</f>
        <v>5</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122" s="61" customFormat="1" ht="18" x14ac:dyDescent="0.2">
      <c r="A14" s="60" t="str">
        <f t="shared" si="63"/>
        <v>1.4</v>
      </c>
      <c r="B14" s="126" t="s">
        <v>146</v>
      </c>
      <c r="C14" s="61" t="s">
        <v>142</v>
      </c>
      <c r="D14" s="127"/>
      <c r="E14" s="100">
        <v>43430</v>
      </c>
      <c r="F14" s="101">
        <f t="shared" si="65"/>
        <v>43433</v>
      </c>
      <c r="G14" s="62">
        <v>4</v>
      </c>
      <c r="H14" s="63">
        <v>1</v>
      </c>
      <c r="I14" s="64">
        <f t="shared" si="62"/>
        <v>4</v>
      </c>
      <c r="J14" s="95"/>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row>
    <row r="15" spans="1:122" s="61" customFormat="1" ht="24" x14ac:dyDescent="0.2">
      <c r="A1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5" s="128" t="s">
        <v>168</v>
      </c>
      <c r="D15" s="127"/>
      <c r="E15" s="100">
        <v>43430</v>
      </c>
      <c r="F15" s="101">
        <f>IF(ISBLANK(E15)," - ",IF(G15=0,E15,E15+G15-1))</f>
        <v>43450</v>
      </c>
      <c r="G15" s="62">
        <v>21</v>
      </c>
      <c r="H15" s="63">
        <v>0.5</v>
      </c>
      <c r="I15" s="64">
        <f t="shared" ref="I15" si="67">IF(OR(F15=0,E15=0)," - ",NETWORKDAYS(E15,F15))</f>
        <v>15</v>
      </c>
      <c r="J15" s="95"/>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row>
    <row r="16" spans="1:122" s="61" customFormat="1" ht="18" x14ac:dyDescent="0.2">
      <c r="A16" s="60" t="str">
        <f t="shared" si="63"/>
        <v>1.5</v>
      </c>
      <c r="B16" s="126" t="s">
        <v>147</v>
      </c>
      <c r="C16" s="61" t="s">
        <v>142</v>
      </c>
      <c r="D16" s="127"/>
      <c r="E16" s="100">
        <v>43383</v>
      </c>
      <c r="F16" s="101">
        <f>IF(ISBLANK(E16)," - ",IF(G16=0,E16,E16+G16-1))</f>
        <v>43453</v>
      </c>
      <c r="G16" s="62">
        <v>71</v>
      </c>
      <c r="H16" s="63">
        <v>0.9</v>
      </c>
      <c r="I16" s="64">
        <f t="shared" si="62"/>
        <v>51</v>
      </c>
      <c r="J16" s="95"/>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c r="BN16" s="107"/>
    </row>
    <row r="17" spans="1:90" s="55" customFormat="1" ht="18" x14ac:dyDescent="0.2">
      <c r="A17" s="53" t="str">
        <f>IF(ISERROR(VALUE(SUBSTITUTE(prevWBS,".",""))),"1",IF(ISERROR(FIND("`",SUBSTITUTE(prevWBS,".","`",1))),TEXT(VALUE(prevWBS)+1,"#"),TEXT(VALUE(LEFT(prevWBS,FIND("`",SUBSTITUTE(prevWBS,".","`",1))-1))+1,"#")))</f>
        <v>2</v>
      </c>
      <c r="B17" s="54" t="s">
        <v>149</v>
      </c>
      <c r="D17" s="56"/>
      <c r="E17" s="102"/>
      <c r="F17" s="102" t="str">
        <f t="shared" si="65"/>
        <v xml:space="preserve"> - </v>
      </c>
      <c r="G17" s="57"/>
      <c r="H17" s="58"/>
      <c r="I17" s="59" t="str">
        <f t="shared" si="62"/>
        <v xml:space="preserve"> - </v>
      </c>
      <c r="J17" s="96"/>
      <c r="K17" s="109"/>
      <c r="L17" s="109"/>
      <c r="M17" s="109"/>
      <c r="N17" s="109"/>
      <c r="O17" s="109"/>
      <c r="P17" s="109"/>
      <c r="Q17" s="109"/>
      <c r="R17" s="109"/>
      <c r="S17" s="109"/>
      <c r="T17" s="109"/>
      <c r="U17" s="109"/>
      <c r="V17" s="109"/>
      <c r="W17" s="109"/>
      <c r="X17" s="109"/>
      <c r="Y17" s="109"/>
      <c r="Z17" s="109"/>
      <c r="AA17" s="109"/>
      <c r="AB17" s="109"/>
      <c r="AC17" s="109"/>
      <c r="AD17" s="109"/>
      <c r="AE17" s="109"/>
      <c r="AF17" s="109"/>
      <c r="AG17" s="109"/>
      <c r="AH17" s="109"/>
      <c r="AI17" s="109"/>
      <c r="AJ17" s="109"/>
      <c r="AK17" s="109"/>
      <c r="AL17" s="109"/>
      <c r="AM17" s="109"/>
      <c r="AN17" s="109"/>
      <c r="AO17" s="109"/>
      <c r="AP17" s="109"/>
      <c r="AQ17" s="109"/>
      <c r="AR17" s="109"/>
      <c r="AS17" s="109"/>
      <c r="AT17" s="109"/>
      <c r="AU17" s="109"/>
      <c r="AV17" s="109"/>
      <c r="AW17" s="109"/>
      <c r="AX17" s="109"/>
      <c r="AY17" s="109"/>
      <c r="AZ17" s="109"/>
      <c r="BA17" s="109"/>
      <c r="BB17" s="109"/>
      <c r="BC17" s="109"/>
      <c r="BD17" s="109"/>
      <c r="BE17" s="109"/>
      <c r="BF17" s="109"/>
      <c r="BG17" s="109"/>
      <c r="BH17" s="109"/>
      <c r="BI17" s="109"/>
      <c r="BJ17" s="109"/>
      <c r="BK17" s="109"/>
      <c r="BL17" s="109"/>
      <c r="BM17" s="109"/>
      <c r="BN17" s="109"/>
    </row>
    <row r="18" spans="1:90" s="61" customFormat="1" ht="18" x14ac:dyDescent="0.2">
      <c r="A1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126" t="s">
        <v>152</v>
      </c>
      <c r="C18" s="61" t="s">
        <v>150</v>
      </c>
      <c r="D18" s="127" t="s">
        <v>151</v>
      </c>
      <c r="E18" s="100">
        <v>43329</v>
      </c>
      <c r="F18" s="101">
        <f>IF(ISBLANK(E18)," - ",IF(G18=0,E18,E18+G18-1))</f>
        <v>43353</v>
      </c>
      <c r="G18" s="62">
        <v>25</v>
      </c>
      <c r="H18" s="63">
        <v>1</v>
      </c>
      <c r="I18" s="64">
        <v>15</v>
      </c>
      <c r="J18" s="95"/>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90" s="61" customFormat="1" ht="18" x14ac:dyDescent="0.2">
      <c r="A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126" t="s">
        <v>153</v>
      </c>
      <c r="C19" s="61" t="s">
        <v>150</v>
      </c>
      <c r="D19" s="127"/>
      <c r="E19" s="100">
        <v>43354</v>
      </c>
      <c r="F19" s="101">
        <f t="shared" si="65"/>
        <v>43367</v>
      </c>
      <c r="G19" s="62">
        <v>14</v>
      </c>
      <c r="H19" s="63">
        <v>1</v>
      </c>
      <c r="I19" s="64">
        <f t="shared" si="62"/>
        <v>10</v>
      </c>
      <c r="J19" s="95"/>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row>
    <row r="20" spans="1:90" s="61" customFormat="1" ht="24" x14ac:dyDescent="0.2">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126" t="s">
        <v>169</v>
      </c>
      <c r="C20" s="61" t="s">
        <v>150</v>
      </c>
      <c r="D20" s="127"/>
      <c r="E20" s="100">
        <v>43367</v>
      </c>
      <c r="F20" s="101">
        <f t="shared" si="65"/>
        <v>43385</v>
      </c>
      <c r="G20" s="62">
        <v>19</v>
      </c>
      <c r="H20" s="63">
        <v>1</v>
      </c>
      <c r="I20" s="64">
        <v>20</v>
      </c>
      <c r="J20" s="95"/>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row>
    <row r="21" spans="1:90" s="61" customFormat="1" ht="24" x14ac:dyDescent="0.2">
      <c r="A21"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21" s="128" t="s">
        <v>173</v>
      </c>
      <c r="D21" s="127"/>
      <c r="E21" s="100">
        <v>43381</v>
      </c>
      <c r="F21" s="101">
        <f>IF(ISBLANK(E21)," - ",IF(G21=0,E21,E21+G21-1))</f>
        <v>43384</v>
      </c>
      <c r="G21" s="62">
        <v>4</v>
      </c>
      <c r="H21" s="63">
        <v>1</v>
      </c>
      <c r="I21" s="64">
        <f t="shared" ref="I21" si="68">IF(OR(F21=0,E21=0)," - ",NETWORKDAYS(E21,F21))</f>
        <v>4</v>
      </c>
      <c r="J21" s="95"/>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row>
    <row r="22" spans="1:90" s="61" customFormat="1" ht="18" x14ac:dyDescent="0.2">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26" t="s">
        <v>170</v>
      </c>
      <c r="C22" s="61" t="s">
        <v>150</v>
      </c>
      <c r="D22" s="127"/>
      <c r="E22" s="100">
        <v>43416</v>
      </c>
      <c r="F22" s="101">
        <f t="shared" si="65"/>
        <v>43425</v>
      </c>
      <c r="G22" s="62">
        <v>10</v>
      </c>
      <c r="H22" s="63">
        <v>1</v>
      </c>
      <c r="I22" s="64">
        <f t="shared" si="62"/>
        <v>8</v>
      </c>
      <c r="J22" s="95"/>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row>
    <row r="23" spans="1:90" s="61" customFormat="1" ht="24" x14ac:dyDescent="0.2">
      <c r="A2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2.4.1</v>
      </c>
      <c r="B23" s="128" t="s">
        <v>171</v>
      </c>
      <c r="D23" s="127"/>
      <c r="E23" s="100">
        <v>43425</v>
      </c>
      <c r="F23" s="101">
        <f>IF(ISBLANK(E23)," - ",IF(G23=0,E23,E23+G23-1))</f>
        <v>43427</v>
      </c>
      <c r="G23" s="62">
        <v>3</v>
      </c>
      <c r="H23" s="63">
        <v>1</v>
      </c>
      <c r="I23" s="64">
        <f t="shared" ref="I23:I24" si="69">IF(OR(F23=0,E23=0)," - ",NETWORKDAYS(E23,F23))</f>
        <v>3</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row>
    <row r="24" spans="1:90" s="61" customFormat="1" ht="18" x14ac:dyDescent="0.2">
      <c r="A2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2.4.2</v>
      </c>
      <c r="B24" s="128" t="s">
        <v>172</v>
      </c>
      <c r="D24" s="127"/>
      <c r="E24" s="100">
        <v>43437</v>
      </c>
      <c r="F24" s="101">
        <f>IF(ISBLANK(E24)," - ",IF(G24=0,E24,E24+G24-1))</f>
        <v>43438</v>
      </c>
      <c r="G24" s="62">
        <v>2</v>
      </c>
      <c r="H24" s="63">
        <v>1</v>
      </c>
      <c r="I24" s="64">
        <f t="shared" si="69"/>
        <v>2</v>
      </c>
      <c r="J24" s="95"/>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c r="BN24" s="107"/>
    </row>
    <row r="25" spans="1:90" s="61" customFormat="1" ht="18" x14ac:dyDescent="0.2">
      <c r="A2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5" s="126" t="s">
        <v>9</v>
      </c>
      <c r="D25" s="127"/>
      <c r="E25" s="100">
        <v>43154</v>
      </c>
      <c r="F25" s="101">
        <f t="shared" si="65"/>
        <v>43156</v>
      </c>
      <c r="G25" s="62">
        <v>3</v>
      </c>
      <c r="H25" s="63">
        <v>0</v>
      </c>
      <c r="I25" s="64">
        <f t="shared" si="62"/>
        <v>1</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90" s="55" customFormat="1" ht="18" x14ac:dyDescent="0.2">
      <c r="A26" s="53" t="str">
        <f>IF(ISERROR(VALUE(SUBSTITUTE(prevWBS,".",""))),"1",IF(ISERROR(FIND("`",SUBSTITUTE(prevWBS,".","`",1))),TEXT(VALUE(prevWBS)+1,"#"),TEXT(VALUE(LEFT(prevWBS,FIND("`",SUBSTITUTE(prevWBS,".","`",1))-1))+1,"#")))</f>
        <v>3</v>
      </c>
      <c r="B26" s="54" t="s">
        <v>154</v>
      </c>
      <c r="D26" s="56"/>
      <c r="E26" s="102"/>
      <c r="F26" s="102" t="str">
        <f t="shared" si="65"/>
        <v xml:space="preserve"> - </v>
      </c>
      <c r="G26" s="57"/>
      <c r="H26" s="58"/>
      <c r="I26" s="59" t="str">
        <f t="shared" si="62"/>
        <v xml:space="preserve"> - </v>
      </c>
      <c r="J26" s="96"/>
      <c r="K26" s="109"/>
      <c r="L26" s="109"/>
      <c r="M26" s="109"/>
      <c r="N26" s="109"/>
      <c r="O26" s="109"/>
      <c r="P26" s="109"/>
      <c r="Q26" s="109"/>
      <c r="R26" s="109"/>
      <c r="S26" s="109"/>
      <c r="T26" s="109"/>
      <c r="U26" s="109"/>
      <c r="V26" s="109"/>
      <c r="W26" s="109"/>
      <c r="X26" s="109"/>
      <c r="Y26" s="109"/>
      <c r="Z26" s="109"/>
      <c r="AA26" s="109"/>
      <c r="AB26" s="109"/>
      <c r="AC26" s="109"/>
      <c r="AD26" s="109"/>
      <c r="AE26" s="109"/>
      <c r="AF26" s="109"/>
      <c r="AG26" s="109"/>
      <c r="AH26" s="109"/>
      <c r="AI26" s="109"/>
      <c r="AJ26" s="109"/>
      <c r="AK26" s="109"/>
      <c r="AL26" s="109"/>
      <c r="AM26" s="109"/>
      <c r="AN26" s="109"/>
      <c r="AO26" s="109"/>
      <c r="AP26" s="109"/>
      <c r="AQ26" s="109"/>
      <c r="AR26" s="109"/>
      <c r="AS26" s="109"/>
      <c r="AT26" s="109"/>
      <c r="AU26" s="109"/>
      <c r="AV26" s="109"/>
      <c r="AW26" s="109"/>
      <c r="AX26" s="109"/>
      <c r="AY26" s="109"/>
      <c r="AZ26" s="109"/>
      <c r="BA26" s="109"/>
      <c r="BB26" s="109"/>
      <c r="BC26" s="109"/>
      <c r="BD26" s="109"/>
      <c r="BE26" s="109"/>
      <c r="BF26" s="109"/>
      <c r="BG26" s="109"/>
      <c r="BH26" s="109"/>
      <c r="BI26" s="109"/>
      <c r="BJ26" s="109"/>
      <c r="BK26" s="109"/>
      <c r="BL26" s="109"/>
      <c r="BM26" s="109"/>
      <c r="BN26" s="109"/>
    </row>
    <row r="27" spans="1:90" s="61" customFormat="1" ht="18" x14ac:dyDescent="0.2">
      <c r="A2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7" s="126" t="s">
        <v>155</v>
      </c>
      <c r="C27" s="61" t="s">
        <v>159</v>
      </c>
      <c r="D27" s="127"/>
      <c r="E27" s="100">
        <v>43384</v>
      </c>
      <c r="F27" s="101">
        <f t="shared" si="65"/>
        <v>43418</v>
      </c>
      <c r="G27" s="62">
        <v>35</v>
      </c>
      <c r="H27" s="63">
        <v>1</v>
      </c>
      <c r="I27" s="64">
        <f t="shared" si="62"/>
        <v>25</v>
      </c>
      <c r="J27" s="95"/>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c r="BO27" s="107"/>
      <c r="BP27" s="107"/>
      <c r="BQ27" s="107"/>
      <c r="BR27" s="107"/>
      <c r="BS27" s="107"/>
      <c r="BT27" s="107"/>
      <c r="BU27" s="107"/>
      <c r="BV27" s="107"/>
      <c r="BW27" s="107"/>
      <c r="BX27" s="107"/>
      <c r="BY27" s="107"/>
      <c r="BZ27" s="107"/>
      <c r="CA27" s="107"/>
      <c r="CB27" s="107"/>
      <c r="CC27" s="107"/>
      <c r="CD27" s="107"/>
      <c r="CE27" s="107"/>
      <c r="CF27" s="107"/>
      <c r="CG27" s="107"/>
      <c r="CH27" s="107"/>
      <c r="CI27" s="107"/>
      <c r="CJ27" s="107"/>
      <c r="CK27" s="107"/>
      <c r="CL27" s="107"/>
    </row>
    <row r="28" spans="1:90" s="61" customFormat="1" ht="18" x14ac:dyDescent="0.2">
      <c r="A2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8" s="126" t="s">
        <v>156</v>
      </c>
      <c r="C28" s="61" t="s">
        <v>159</v>
      </c>
      <c r="D28" s="127"/>
      <c r="E28" s="100">
        <v>43418</v>
      </c>
      <c r="F28" s="101">
        <f t="shared" si="65"/>
        <v>43419</v>
      </c>
      <c r="G28" s="62">
        <v>2</v>
      </c>
      <c r="H28" s="63">
        <v>0</v>
      </c>
      <c r="I28" s="64">
        <f t="shared" si="62"/>
        <v>2</v>
      </c>
      <c r="J28" s="95"/>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row>
    <row r="29" spans="1:90" s="61" customFormat="1" ht="18" x14ac:dyDescent="0.2">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9" s="126" t="s">
        <v>157</v>
      </c>
      <c r="C29" s="61" t="s">
        <v>159</v>
      </c>
      <c r="D29" s="127"/>
      <c r="E29" s="100">
        <v>43384</v>
      </c>
      <c r="F29" s="101">
        <f t="shared" si="65"/>
        <v>43390</v>
      </c>
      <c r="G29" s="62">
        <v>7</v>
      </c>
      <c r="H29" s="63">
        <v>0</v>
      </c>
      <c r="I29" s="64">
        <f t="shared" si="62"/>
        <v>5</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row>
    <row r="30" spans="1:90" s="61" customFormat="1" ht="18" x14ac:dyDescent="0.2">
      <c r="A3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0" s="126" t="s">
        <v>158</v>
      </c>
      <c r="C30" s="61" t="s">
        <v>159</v>
      </c>
      <c r="D30" s="127"/>
      <c r="E30" s="100">
        <v>43384</v>
      </c>
      <c r="F30" s="101">
        <f t="shared" si="65"/>
        <v>43397</v>
      </c>
      <c r="G30" s="62">
        <v>14</v>
      </c>
      <c r="H30" s="63">
        <v>0</v>
      </c>
      <c r="I30" s="64">
        <f t="shared" si="62"/>
        <v>10</v>
      </c>
      <c r="J30" s="95"/>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row>
    <row r="31" spans="1:90" s="61" customFormat="1" ht="18" x14ac:dyDescent="0.2">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1" s="126" t="s">
        <v>147</v>
      </c>
      <c r="C31" s="61" t="s">
        <v>159</v>
      </c>
      <c r="D31" s="127"/>
      <c r="E31" s="100">
        <v>43384</v>
      </c>
      <c r="F31" s="101">
        <f t="shared" si="65"/>
        <v>43384</v>
      </c>
      <c r="G31" s="62">
        <v>1</v>
      </c>
      <c r="H31" s="63">
        <v>0</v>
      </c>
      <c r="I31" s="64">
        <f t="shared" si="62"/>
        <v>1</v>
      </c>
      <c r="J31" s="95"/>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row>
    <row r="32" spans="1:90" s="55" customFormat="1" ht="18" x14ac:dyDescent="0.2">
      <c r="A32" s="53" t="str">
        <f>IF(ISERROR(VALUE(SUBSTITUTE(prevWBS,".",""))),"1",IF(ISERROR(FIND("`",SUBSTITUTE(prevWBS,".","`",1))),TEXT(VALUE(prevWBS)+1,"#"),TEXT(VALUE(LEFT(prevWBS,FIND("`",SUBSTITUTE(prevWBS,".","`",1))-1))+1,"#")))</f>
        <v>4</v>
      </c>
      <c r="B32" s="54" t="s">
        <v>160</v>
      </c>
      <c r="D32" s="56"/>
      <c r="E32" s="102"/>
      <c r="F32" s="102" t="str">
        <f t="shared" si="65"/>
        <v xml:space="preserve"> - </v>
      </c>
      <c r="G32" s="57"/>
      <c r="H32" s="58"/>
      <c r="I32" s="59" t="str">
        <f t="shared" si="62"/>
        <v xml:space="preserve"> - </v>
      </c>
      <c r="J32" s="96"/>
      <c r="K32" s="109"/>
      <c r="L32" s="109"/>
      <c r="M32" s="109"/>
      <c r="N32" s="109"/>
      <c r="O32" s="109"/>
      <c r="P32" s="109"/>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09"/>
      <c r="AO32" s="109"/>
      <c r="AP32" s="109"/>
      <c r="AQ32" s="109"/>
      <c r="AR32" s="109"/>
      <c r="AS32" s="109"/>
      <c r="AT32" s="109"/>
      <c r="AU32" s="109"/>
      <c r="AV32" s="109"/>
      <c r="AW32" s="109"/>
      <c r="AX32" s="109"/>
      <c r="AY32" s="109"/>
      <c r="AZ32" s="109"/>
      <c r="BA32" s="109"/>
      <c r="BB32" s="109"/>
      <c r="BC32" s="109"/>
      <c r="BD32" s="109"/>
      <c r="BE32" s="109"/>
      <c r="BF32" s="109"/>
      <c r="BG32" s="109"/>
      <c r="BH32" s="109"/>
      <c r="BI32" s="109"/>
      <c r="BJ32" s="109"/>
      <c r="BK32" s="109"/>
      <c r="BL32" s="109"/>
      <c r="BM32" s="109"/>
      <c r="BN32" s="109"/>
    </row>
    <row r="33" spans="1:66" s="61" customFormat="1" ht="18" x14ac:dyDescent="0.2">
      <c r="A3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3" s="126" t="s">
        <v>160</v>
      </c>
      <c r="C33" s="61" t="s">
        <v>161</v>
      </c>
      <c r="D33" s="127"/>
      <c r="E33" s="100">
        <v>43353</v>
      </c>
      <c r="F33" s="101">
        <f>IF(ISBLANK(E33)," - ",IF(G33=0,E33,E33+G33-1))</f>
        <v>43355</v>
      </c>
      <c r="G33" s="62">
        <v>3</v>
      </c>
      <c r="H33" s="63">
        <v>1</v>
      </c>
      <c r="I33" s="64">
        <f t="shared" si="62"/>
        <v>3</v>
      </c>
      <c r="J33" s="95"/>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row>
    <row r="34" spans="1:66" s="61" customFormat="1" ht="18" x14ac:dyDescent="0.2">
      <c r="A3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4" s="126" t="s">
        <v>162</v>
      </c>
      <c r="C34" s="61" t="s">
        <v>161</v>
      </c>
      <c r="D34" s="127"/>
      <c r="E34" s="100">
        <v>43354</v>
      </c>
      <c r="F34" s="101">
        <f t="shared" si="65"/>
        <v>43354</v>
      </c>
      <c r="G34" s="62">
        <v>1</v>
      </c>
      <c r="H34" s="63">
        <v>1</v>
      </c>
      <c r="I34" s="64">
        <f t="shared" si="62"/>
        <v>1</v>
      </c>
      <c r="J34" s="95"/>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row>
    <row r="35" spans="1:66" s="61" customFormat="1" ht="18" x14ac:dyDescent="0.2">
      <c r="A3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5" s="126" t="s">
        <v>163</v>
      </c>
      <c r="C35" s="61" t="s">
        <v>161</v>
      </c>
      <c r="D35" s="127"/>
      <c r="E35" s="100">
        <v>43357</v>
      </c>
      <c r="F35" s="101">
        <f>IF(ISBLANK(E35)," - ",IF(G35=0,E35,E35+G35-1))</f>
        <v>43357</v>
      </c>
      <c r="G35" s="62">
        <v>1</v>
      </c>
      <c r="H35" s="63">
        <v>1</v>
      </c>
      <c r="I35" s="64">
        <f t="shared" si="62"/>
        <v>1</v>
      </c>
      <c r="J35" s="95"/>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row>
    <row r="36" spans="1:66" s="55" customFormat="1" ht="18" x14ac:dyDescent="0.2">
      <c r="A36" s="53" t="str">
        <f>IF(ISERROR(VALUE(SUBSTITUTE(prevWBS,".",""))),"1",IF(ISERROR(FIND("`",SUBSTITUTE(prevWBS,".","`",1))),TEXT(VALUE(prevWBS)+1,"#"),TEXT(VALUE(LEFT(prevWBS,FIND("`",SUBSTITUTE(prevWBS,".","`",1))-1))+1,"#")))</f>
        <v>5</v>
      </c>
      <c r="B36" s="54" t="s">
        <v>164</v>
      </c>
      <c r="D36" s="56"/>
      <c r="E36" s="102"/>
      <c r="F36" s="102" t="str">
        <f t="shared" ref="F36" si="70">IF(ISBLANK(E36)," - ",IF(G36=0,E36,E36+G36-1))</f>
        <v xml:space="preserve"> - </v>
      </c>
      <c r="G36" s="57"/>
      <c r="H36" s="58"/>
      <c r="I36" s="59" t="str">
        <f t="shared" si="62"/>
        <v xml:space="preserve"> - </v>
      </c>
      <c r="J36" s="96"/>
      <c r="K36" s="109"/>
      <c r="L36" s="109"/>
      <c r="M36" s="109"/>
      <c r="N36" s="109"/>
      <c r="O36" s="109"/>
      <c r="P36" s="109"/>
      <c r="Q36" s="109"/>
      <c r="R36" s="109"/>
      <c r="S36" s="109"/>
      <c r="T36" s="109"/>
      <c r="U36" s="109"/>
      <c r="V36" s="109"/>
      <c r="W36" s="109"/>
      <c r="X36" s="109"/>
      <c r="Y36" s="109"/>
      <c r="Z36" s="109"/>
      <c r="AA36" s="109"/>
      <c r="AB36" s="109"/>
      <c r="AC36" s="109"/>
      <c r="AD36" s="109"/>
      <c r="AE36" s="109"/>
      <c r="AF36" s="109"/>
      <c r="AG36" s="109"/>
      <c r="AH36" s="109"/>
      <c r="AI36" s="109"/>
      <c r="AJ36" s="109"/>
      <c r="AK36" s="109"/>
      <c r="AL36" s="109"/>
      <c r="AM36" s="109"/>
      <c r="AN36" s="109"/>
      <c r="AO36" s="109"/>
      <c r="AP36" s="109"/>
      <c r="AQ36" s="109"/>
      <c r="AR36" s="109"/>
      <c r="AS36" s="109"/>
      <c r="AT36" s="109"/>
      <c r="AU36" s="109"/>
      <c r="AV36" s="109"/>
      <c r="AW36" s="109"/>
      <c r="AX36" s="109"/>
      <c r="AY36" s="109"/>
      <c r="AZ36" s="109"/>
      <c r="BA36" s="109"/>
      <c r="BB36" s="109"/>
      <c r="BC36" s="109"/>
      <c r="BD36" s="109"/>
      <c r="BE36" s="109"/>
      <c r="BF36" s="109"/>
      <c r="BG36" s="109"/>
      <c r="BH36" s="109"/>
      <c r="BI36" s="109"/>
      <c r="BJ36" s="109"/>
      <c r="BK36" s="109"/>
      <c r="BL36" s="109"/>
      <c r="BM36" s="109"/>
      <c r="BN36" s="109"/>
    </row>
    <row r="37" spans="1:66" s="61" customFormat="1" ht="18" x14ac:dyDescent="0.2">
      <c r="A3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7" s="126" t="s">
        <v>165</v>
      </c>
      <c r="C37" s="61" t="s">
        <v>161</v>
      </c>
      <c r="D37" s="127"/>
      <c r="E37" s="100">
        <v>43391</v>
      </c>
      <c r="F37" s="101">
        <f>IF(ISBLANK(E37)," - ",IF(G37=0,E37,E37+G37-1))</f>
        <v>43413</v>
      </c>
      <c r="G37" s="62">
        <v>23</v>
      </c>
      <c r="H37" s="63">
        <v>1</v>
      </c>
      <c r="I37" s="64">
        <v>10</v>
      </c>
      <c r="J37" s="95"/>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row>
    <row r="38" spans="1:66" s="61" customFormat="1" ht="18" x14ac:dyDescent="0.2">
      <c r="A3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38" s="126" t="s">
        <v>162</v>
      </c>
      <c r="C38" s="61" t="s">
        <v>161</v>
      </c>
      <c r="D38" s="127"/>
      <c r="E38" s="100">
        <v>43391</v>
      </c>
      <c r="F38" s="101">
        <f t="shared" ref="F38" si="71">IF(ISBLANK(E38)," - ",IF(G38=0,E38,E38+G38-1))</f>
        <v>43413</v>
      </c>
      <c r="G38" s="62">
        <v>23</v>
      </c>
      <c r="H38" s="63">
        <v>1</v>
      </c>
      <c r="I38" s="64">
        <v>2</v>
      </c>
      <c r="J38" s="95"/>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row>
    <row r="39" spans="1:66" s="61" customFormat="1" ht="18" x14ac:dyDescent="0.2">
      <c r="A3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39" s="126" t="s">
        <v>163</v>
      </c>
      <c r="C39" s="61" t="s">
        <v>161</v>
      </c>
      <c r="D39" s="127"/>
      <c r="E39" s="100">
        <v>43445</v>
      </c>
      <c r="F39" s="101">
        <f>IF(ISBLANK(E39)," - ",IF(G39=0,E39,E39+G39-1))</f>
        <v>43445</v>
      </c>
      <c r="G39" s="62">
        <v>1</v>
      </c>
      <c r="H39" s="63">
        <v>0.9</v>
      </c>
      <c r="I39" s="64">
        <f t="shared" si="62"/>
        <v>1</v>
      </c>
      <c r="J39" s="95"/>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row>
    <row r="40" spans="1:66" s="61" customFormat="1" ht="18" x14ac:dyDescent="0.2">
      <c r="A4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40" s="126" t="s">
        <v>9</v>
      </c>
      <c r="D40" s="127"/>
      <c r="E40" s="100">
        <v>43132</v>
      </c>
      <c r="F40" s="101">
        <f t="shared" ref="F40:F41" si="72">IF(ISBLANK(E40)," - ",IF(G40=0,E40,E40+G40-1))</f>
        <v>43132</v>
      </c>
      <c r="G40" s="62">
        <v>1</v>
      </c>
      <c r="H40" s="63">
        <v>0</v>
      </c>
      <c r="I40" s="64">
        <f t="shared" si="62"/>
        <v>1</v>
      </c>
      <c r="J40" s="95"/>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row>
    <row r="41" spans="1:66" s="61" customFormat="1" ht="18" x14ac:dyDescent="0.2">
      <c r="A4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41" s="126" t="s">
        <v>9</v>
      </c>
      <c r="D41" s="127"/>
      <c r="E41" s="100">
        <v>43133</v>
      </c>
      <c r="F41" s="101">
        <f t="shared" si="72"/>
        <v>43133</v>
      </c>
      <c r="G41" s="62">
        <v>1</v>
      </c>
      <c r="H41" s="63">
        <v>0</v>
      </c>
      <c r="I41" s="64">
        <f t="shared" si="62"/>
        <v>1</v>
      </c>
      <c r="J41" s="95"/>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row>
    <row r="42" spans="1:66" s="55" customFormat="1" ht="18" x14ac:dyDescent="0.2">
      <c r="A42" s="53" t="str">
        <f>IF(ISERROR(VALUE(SUBSTITUTE(prevWBS,".",""))),"1",IF(ISERROR(FIND("`",SUBSTITUTE(prevWBS,".","`",1))),TEXT(VALUE(prevWBS)+1,"#"),TEXT(VALUE(LEFT(prevWBS,FIND("`",SUBSTITUTE(prevWBS,".","`",1))-1))+1,"#")))</f>
        <v>6</v>
      </c>
      <c r="B42" s="54" t="s">
        <v>8</v>
      </c>
      <c r="D42" s="56"/>
      <c r="E42" s="102"/>
      <c r="F42" s="102" t="str">
        <f t="shared" si="65"/>
        <v xml:space="preserve"> - </v>
      </c>
      <c r="G42" s="57"/>
      <c r="H42" s="58"/>
      <c r="I42" s="59" t="str">
        <f t="shared" si="62"/>
        <v xml:space="preserve"> - </v>
      </c>
      <c r="J42" s="96"/>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09"/>
      <c r="AT42" s="109"/>
      <c r="AU42" s="109"/>
      <c r="AV42" s="109"/>
      <c r="AW42" s="109"/>
      <c r="AX42" s="109"/>
      <c r="AY42" s="109"/>
      <c r="AZ42" s="109"/>
      <c r="BA42" s="109"/>
      <c r="BB42" s="109"/>
      <c r="BC42" s="109"/>
      <c r="BD42" s="109"/>
      <c r="BE42" s="109"/>
      <c r="BF42" s="109"/>
      <c r="BG42" s="109"/>
      <c r="BH42" s="109"/>
      <c r="BI42" s="109"/>
      <c r="BJ42" s="109"/>
      <c r="BK42" s="109"/>
      <c r="BL42" s="109"/>
      <c r="BM42" s="109"/>
      <c r="BN42" s="109"/>
    </row>
    <row r="43" spans="1:66" s="61" customFormat="1" ht="18" x14ac:dyDescent="0.2">
      <c r="A4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3" s="126" t="s">
        <v>9</v>
      </c>
      <c r="D43" s="127"/>
      <c r="E43" s="100">
        <v>43129</v>
      </c>
      <c r="F43" s="101">
        <f t="shared" si="65"/>
        <v>43129</v>
      </c>
      <c r="G43" s="62">
        <v>1</v>
      </c>
      <c r="H43" s="63">
        <v>0</v>
      </c>
      <c r="I43" s="64">
        <f t="shared" si="62"/>
        <v>1</v>
      </c>
      <c r="J43" s="95"/>
      <c r="K43" s="107"/>
      <c r="L43" s="107"/>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row>
    <row r="44" spans="1:66" s="61" customFormat="1" ht="18" x14ac:dyDescent="0.2">
      <c r="A4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44" s="126" t="s">
        <v>9</v>
      </c>
      <c r="D44" s="127"/>
      <c r="E44" s="100">
        <v>43130</v>
      </c>
      <c r="F44" s="101">
        <f t="shared" si="65"/>
        <v>43130</v>
      </c>
      <c r="G44" s="62">
        <v>1</v>
      </c>
      <c r="H44" s="63">
        <v>0</v>
      </c>
      <c r="I44" s="64">
        <f t="shared" si="62"/>
        <v>1</v>
      </c>
      <c r="J44" s="95"/>
      <c r="K44" s="107"/>
      <c r="L44" s="107"/>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c r="BI44" s="107"/>
      <c r="BJ44" s="107"/>
      <c r="BK44" s="107"/>
      <c r="BL44" s="107"/>
      <c r="BM44" s="107"/>
      <c r="BN44" s="107"/>
    </row>
    <row r="45" spans="1:66" s="61" customFormat="1" ht="18" x14ac:dyDescent="0.2">
      <c r="A4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45" s="126" t="s">
        <v>9</v>
      </c>
      <c r="D45" s="127"/>
      <c r="E45" s="100">
        <v>43131</v>
      </c>
      <c r="F45" s="101">
        <f t="shared" si="65"/>
        <v>43131</v>
      </c>
      <c r="G45" s="62">
        <v>1</v>
      </c>
      <c r="H45" s="63">
        <v>0</v>
      </c>
      <c r="I45" s="64">
        <f t="shared" si="62"/>
        <v>1</v>
      </c>
      <c r="J45" s="95"/>
      <c r="K45" s="107"/>
      <c r="L45" s="107"/>
      <c r="M45" s="107"/>
      <c r="N45" s="107"/>
      <c r="O45" s="107"/>
      <c r="P45" s="107"/>
      <c r="Q45" s="107"/>
      <c r="R45" s="107"/>
      <c r="S45" s="107"/>
      <c r="T45" s="107"/>
      <c r="U45" s="107"/>
      <c r="V45" s="107"/>
      <c r="W45" s="107"/>
      <c r="X45" s="107"/>
      <c r="Y45" s="107"/>
      <c r="Z45" s="107"/>
      <c r="AA45" s="107"/>
      <c r="AB45" s="107"/>
      <c r="AC45" s="107"/>
      <c r="AD45" s="107"/>
      <c r="AE45" s="107"/>
      <c r="AF45" s="107"/>
      <c r="AG45" s="107"/>
      <c r="AH45" s="107"/>
      <c r="AI45" s="107"/>
      <c r="AJ45" s="107"/>
      <c r="AK45" s="107"/>
      <c r="AL45" s="107"/>
      <c r="AM45" s="107"/>
      <c r="AN45" s="107"/>
      <c r="AO45" s="107"/>
      <c r="AP45" s="107"/>
      <c r="AQ45" s="107"/>
      <c r="AR45" s="107"/>
      <c r="AS45" s="107"/>
      <c r="AT45" s="107"/>
      <c r="AU45" s="107"/>
      <c r="AV45" s="107"/>
      <c r="AW45" s="107"/>
      <c r="AX45" s="107"/>
      <c r="AY45" s="107"/>
      <c r="AZ45" s="107"/>
      <c r="BA45" s="107"/>
      <c r="BB45" s="107"/>
      <c r="BC45" s="107"/>
      <c r="BD45" s="107"/>
      <c r="BE45" s="107"/>
      <c r="BF45" s="107"/>
      <c r="BG45" s="107"/>
      <c r="BH45" s="107"/>
      <c r="BI45" s="107"/>
      <c r="BJ45" s="107"/>
      <c r="BK45" s="107"/>
      <c r="BL45" s="107"/>
      <c r="BM45" s="107"/>
      <c r="BN45" s="107"/>
    </row>
    <row r="46" spans="1:66" s="61" customFormat="1" ht="18" x14ac:dyDescent="0.2">
      <c r="A4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46" s="126" t="s">
        <v>9</v>
      </c>
      <c r="D46" s="127"/>
      <c r="E46" s="100">
        <v>43132</v>
      </c>
      <c r="F46" s="101">
        <f t="shared" si="65"/>
        <v>43132</v>
      </c>
      <c r="G46" s="62">
        <v>1</v>
      </c>
      <c r="H46" s="63">
        <v>0</v>
      </c>
      <c r="I46" s="64">
        <f t="shared" si="62"/>
        <v>1</v>
      </c>
      <c r="J46" s="95"/>
      <c r="K46" s="107"/>
      <c r="L46" s="107"/>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c r="AX46" s="107"/>
      <c r="AY46" s="107"/>
      <c r="AZ46" s="107"/>
      <c r="BA46" s="107"/>
      <c r="BB46" s="107"/>
      <c r="BC46" s="107"/>
      <c r="BD46" s="107"/>
      <c r="BE46" s="107"/>
      <c r="BF46" s="107"/>
      <c r="BG46" s="107"/>
      <c r="BH46" s="107"/>
      <c r="BI46" s="107"/>
      <c r="BJ46" s="107"/>
      <c r="BK46" s="107"/>
      <c r="BL46" s="107"/>
      <c r="BM46" s="107"/>
      <c r="BN46" s="107"/>
    </row>
    <row r="47" spans="1:66" s="61" customFormat="1" ht="18" x14ac:dyDescent="0.2">
      <c r="A4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6.5</v>
      </c>
      <c r="B47" s="126" t="s">
        <v>9</v>
      </c>
      <c r="D47" s="127"/>
      <c r="E47" s="100">
        <v>43133</v>
      </c>
      <c r="F47" s="101">
        <f t="shared" si="65"/>
        <v>43133</v>
      </c>
      <c r="G47" s="62">
        <v>1</v>
      </c>
      <c r="H47" s="63">
        <v>0</v>
      </c>
      <c r="I47" s="64">
        <f t="shared" si="62"/>
        <v>1</v>
      </c>
      <c r="J47" s="95"/>
      <c r="K47" s="107"/>
      <c r="L47" s="107"/>
      <c r="M47" s="107"/>
      <c r="N47" s="107"/>
      <c r="O47" s="107"/>
      <c r="P47" s="107"/>
      <c r="Q47" s="107"/>
      <c r="R47" s="107"/>
      <c r="S47" s="107"/>
      <c r="T47" s="107"/>
      <c r="U47" s="107"/>
      <c r="V47" s="107"/>
      <c r="W47" s="107"/>
      <c r="X47" s="107"/>
      <c r="Y47" s="107"/>
      <c r="Z47" s="107"/>
      <c r="AA47" s="107"/>
      <c r="AB47" s="107"/>
      <c r="AC47" s="107"/>
      <c r="AD47" s="107"/>
      <c r="AE47" s="107"/>
      <c r="AF47" s="107"/>
      <c r="AG47" s="107"/>
      <c r="AH47" s="107"/>
      <c r="AI47" s="107"/>
      <c r="AJ47" s="107"/>
      <c r="AK47" s="107"/>
      <c r="AL47" s="107"/>
      <c r="AM47" s="107"/>
      <c r="AN47" s="107"/>
      <c r="AO47" s="107"/>
      <c r="AP47" s="107"/>
      <c r="AQ47" s="107"/>
      <c r="AR47" s="107"/>
      <c r="AS47" s="107"/>
      <c r="AT47" s="107"/>
      <c r="AU47" s="107"/>
      <c r="AV47" s="107"/>
      <c r="AW47" s="107"/>
      <c r="AX47" s="107"/>
      <c r="AY47" s="107"/>
      <c r="AZ47" s="107"/>
      <c r="BA47" s="107"/>
      <c r="BB47" s="107"/>
      <c r="BC47" s="107"/>
      <c r="BD47" s="107"/>
      <c r="BE47" s="107"/>
      <c r="BF47" s="107"/>
      <c r="BG47" s="107"/>
      <c r="BH47" s="107"/>
      <c r="BI47" s="107"/>
      <c r="BJ47" s="107"/>
      <c r="BK47" s="107"/>
      <c r="BL47" s="107"/>
      <c r="BM47" s="107"/>
      <c r="BN47" s="107"/>
    </row>
    <row r="48" spans="1:66" s="70" customFormat="1" ht="18" x14ac:dyDescent="0.2">
      <c r="A48" s="60"/>
      <c r="B48" s="65"/>
      <c r="C48" s="65"/>
      <c r="D48" s="66"/>
      <c r="E48" s="103"/>
      <c r="F48" s="103"/>
      <c r="G48" s="67"/>
      <c r="H48" s="68"/>
      <c r="I48" s="69" t="str">
        <f t="shared" si="62"/>
        <v xml:space="preserve"> - </v>
      </c>
      <c r="J48" s="97"/>
      <c r="K48" s="107"/>
      <c r="L48" s="107"/>
      <c r="M48" s="107"/>
      <c r="N48" s="107"/>
      <c r="O48" s="107"/>
      <c r="P48" s="107"/>
      <c r="Q48" s="107"/>
      <c r="R48" s="107"/>
      <c r="S48" s="107"/>
      <c r="T48" s="107"/>
      <c r="U48" s="107"/>
      <c r="V48" s="107"/>
      <c r="W48" s="107"/>
      <c r="X48" s="107"/>
      <c r="Y48" s="107"/>
      <c r="Z48" s="107"/>
      <c r="AA48" s="107"/>
      <c r="AB48" s="107"/>
      <c r="AC48" s="107"/>
      <c r="AD48" s="107"/>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row>
    <row r="49" spans="1:66" s="70" customFormat="1" ht="18" x14ac:dyDescent="0.2">
      <c r="A49" s="60"/>
      <c r="B49" s="65"/>
      <c r="C49" s="65"/>
      <c r="D49" s="66"/>
      <c r="E49" s="103"/>
      <c r="F49" s="103"/>
      <c r="G49" s="67"/>
      <c r="H49" s="68"/>
      <c r="I49" s="69" t="str">
        <f t="shared" si="62"/>
        <v xml:space="preserve"> - </v>
      </c>
      <c r="J49" s="97"/>
      <c r="K49" s="107"/>
      <c r="L49" s="107"/>
      <c r="M49" s="107"/>
      <c r="N49" s="107"/>
      <c r="O49" s="107"/>
      <c r="P49" s="107"/>
      <c r="Q49" s="107"/>
      <c r="R49" s="107"/>
      <c r="S49" s="107"/>
      <c r="T49" s="107"/>
      <c r="U49" s="107"/>
      <c r="V49" s="107"/>
      <c r="W49" s="107"/>
      <c r="X49" s="107"/>
      <c r="Y49" s="107"/>
      <c r="Z49" s="107"/>
      <c r="AA49" s="107"/>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107"/>
      <c r="AZ49" s="107"/>
      <c r="BA49" s="107"/>
      <c r="BB49" s="107"/>
      <c r="BC49" s="107"/>
      <c r="BD49" s="107"/>
      <c r="BE49" s="107"/>
      <c r="BF49" s="107"/>
      <c r="BG49" s="107"/>
      <c r="BH49" s="107"/>
      <c r="BI49" s="107"/>
      <c r="BJ49" s="107"/>
      <c r="BK49" s="107"/>
      <c r="BL49" s="107"/>
      <c r="BM49" s="107"/>
      <c r="BN49" s="107"/>
    </row>
    <row r="50" spans="1:66" s="75" customFormat="1" ht="18" x14ac:dyDescent="0.2">
      <c r="A50" s="71" t="s">
        <v>1</v>
      </c>
      <c r="B50" s="72"/>
      <c r="C50" s="73"/>
      <c r="D50" s="73"/>
      <c r="E50" s="104"/>
      <c r="F50" s="104"/>
      <c r="G50" s="74"/>
      <c r="H50" s="74"/>
      <c r="I50" s="74"/>
      <c r="J50" s="98"/>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107"/>
      <c r="AH50" s="107"/>
      <c r="AI50" s="107"/>
      <c r="AJ50" s="107"/>
      <c r="AK50" s="107"/>
      <c r="AL50" s="107"/>
      <c r="AM50" s="107"/>
      <c r="AN50" s="107"/>
      <c r="AO50" s="107"/>
      <c r="AP50" s="107"/>
      <c r="AQ50" s="107"/>
      <c r="AR50" s="107"/>
      <c r="AS50" s="107"/>
      <c r="AT50" s="107"/>
      <c r="AU50" s="107"/>
      <c r="AV50" s="107"/>
      <c r="AW50" s="107"/>
      <c r="AX50" s="107"/>
      <c r="AY50" s="107"/>
      <c r="AZ50" s="107"/>
      <c r="BA50" s="107"/>
      <c r="BB50" s="107"/>
      <c r="BC50" s="107"/>
      <c r="BD50" s="107"/>
      <c r="BE50" s="107"/>
      <c r="BF50" s="107"/>
      <c r="BG50" s="107"/>
      <c r="BH50" s="107"/>
      <c r="BI50" s="107"/>
      <c r="BJ50" s="107"/>
      <c r="BK50" s="107"/>
      <c r="BL50" s="107"/>
      <c r="BM50" s="107"/>
      <c r="BN50" s="107"/>
    </row>
    <row r="51" spans="1:66" s="70" customFormat="1" ht="18" x14ac:dyDescent="0.2">
      <c r="A51" s="76" t="s">
        <v>39</v>
      </c>
      <c r="B51" s="77"/>
      <c r="C51" s="77"/>
      <c r="D51" s="77"/>
      <c r="E51" s="105"/>
      <c r="F51" s="105"/>
      <c r="G51" s="77"/>
      <c r="H51" s="77"/>
      <c r="I51" s="77"/>
      <c r="J51" s="98"/>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c r="AL51" s="107"/>
      <c r="AM51" s="107"/>
      <c r="AN51" s="107"/>
      <c r="AO51" s="107"/>
      <c r="AP51" s="107"/>
      <c r="AQ51" s="107"/>
      <c r="AR51" s="107"/>
      <c r="AS51" s="107"/>
      <c r="AT51" s="107"/>
      <c r="AU51" s="107"/>
      <c r="AV51" s="107"/>
      <c r="AW51" s="107"/>
      <c r="AX51" s="107"/>
      <c r="AY51" s="107"/>
      <c r="AZ51" s="107"/>
      <c r="BA51" s="107"/>
      <c r="BB51" s="107"/>
      <c r="BC51" s="107"/>
      <c r="BD51" s="107"/>
      <c r="BE51" s="107"/>
      <c r="BF51" s="107"/>
      <c r="BG51" s="107"/>
      <c r="BH51" s="107"/>
      <c r="BI51" s="107"/>
      <c r="BJ51" s="107"/>
      <c r="BK51" s="107"/>
      <c r="BL51" s="107"/>
      <c r="BM51" s="107"/>
      <c r="BN51" s="107"/>
    </row>
    <row r="52" spans="1:66" s="70" customFormat="1" ht="18" x14ac:dyDescent="0.2">
      <c r="A52" s="130" t="str">
        <f>IF(ISERROR(VALUE(SUBSTITUTE(prevWBS,".",""))),"1",IF(ISERROR(FIND("`",SUBSTITUTE(prevWBS,".","`",1))),TEXT(VALUE(prevWBS)+1,"#"),TEXT(VALUE(LEFT(prevWBS,FIND("`",SUBSTITUTE(prevWBS,".","`",1))-1))+1,"#")))</f>
        <v>1</v>
      </c>
      <c r="B52" s="131" t="s">
        <v>78</v>
      </c>
      <c r="C52" s="78"/>
      <c r="D52" s="79"/>
      <c r="E52" s="100"/>
      <c r="F52" s="101" t="str">
        <f t="shared" ref="F52:F55" si="73">IF(ISBLANK(E52)," - ",IF(G52=0,E52,E52+G52-1))</f>
        <v xml:space="preserve"> - </v>
      </c>
      <c r="G52" s="62"/>
      <c r="H52" s="63"/>
      <c r="I52" s="80" t="str">
        <f>IF(OR(F52=0,E52=0)," - ",NETWORKDAYS(E52,F52))</f>
        <v xml:space="preserve"> - </v>
      </c>
      <c r="J52" s="99"/>
      <c r="K52" s="107"/>
      <c r="L52" s="107"/>
      <c r="M52" s="107"/>
      <c r="N52" s="107"/>
      <c r="O52" s="107"/>
      <c r="P52" s="107"/>
      <c r="Q52" s="107"/>
      <c r="R52" s="107"/>
      <c r="S52" s="107"/>
      <c r="T52" s="107"/>
      <c r="U52" s="107"/>
      <c r="V52" s="107"/>
      <c r="W52" s="107"/>
      <c r="X52" s="107"/>
      <c r="Y52" s="107"/>
      <c r="Z52" s="107"/>
      <c r="AA52" s="107"/>
      <c r="AB52" s="107"/>
      <c r="AC52" s="107"/>
      <c r="AD52" s="107"/>
      <c r="AE52" s="107"/>
      <c r="AF52" s="107"/>
      <c r="AG52" s="107"/>
      <c r="AH52" s="107"/>
      <c r="AI52" s="107"/>
      <c r="AJ52" s="107"/>
      <c r="AK52" s="107"/>
      <c r="AL52" s="107"/>
      <c r="AM52" s="107"/>
      <c r="AN52" s="107"/>
      <c r="AO52" s="107"/>
      <c r="AP52" s="107"/>
      <c r="AQ52" s="107"/>
      <c r="AR52" s="107"/>
      <c r="AS52" s="107"/>
      <c r="AT52" s="107"/>
      <c r="AU52" s="107"/>
      <c r="AV52" s="107"/>
      <c r="AW52" s="107"/>
      <c r="AX52" s="107"/>
      <c r="AY52" s="107"/>
      <c r="AZ52" s="107"/>
      <c r="BA52" s="107"/>
      <c r="BB52" s="107"/>
      <c r="BC52" s="107"/>
      <c r="BD52" s="107"/>
      <c r="BE52" s="107"/>
      <c r="BF52" s="107"/>
      <c r="BG52" s="107"/>
      <c r="BH52" s="107"/>
      <c r="BI52" s="107"/>
      <c r="BJ52" s="107"/>
      <c r="BK52" s="107"/>
      <c r="BL52" s="107"/>
      <c r="BM52" s="107"/>
      <c r="BN52" s="107"/>
    </row>
    <row r="53" spans="1:66" s="70" customFormat="1" ht="18" x14ac:dyDescent="0.2">
      <c r="A5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3" s="81" t="s">
        <v>64</v>
      </c>
      <c r="C53" s="81"/>
      <c r="D53" s="79"/>
      <c r="E53" s="100"/>
      <c r="F53" s="101" t="str">
        <f t="shared" si="73"/>
        <v xml:space="preserve"> - </v>
      </c>
      <c r="G53" s="62"/>
      <c r="H53" s="63"/>
      <c r="I53" s="80" t="str">
        <f t="shared" ref="I53:I55" si="74">IF(OR(F53=0,E53=0)," - ",NETWORKDAYS(E53,F53))</f>
        <v xml:space="preserve"> - </v>
      </c>
      <c r="J53" s="99"/>
      <c r="K53" s="107"/>
      <c r="L53" s="107"/>
      <c r="M53" s="107"/>
      <c r="N53" s="107"/>
      <c r="O53" s="107"/>
      <c r="P53" s="107"/>
      <c r="Q53" s="107"/>
      <c r="R53" s="107"/>
      <c r="S53" s="107"/>
      <c r="T53" s="107"/>
      <c r="U53" s="107"/>
      <c r="V53" s="107"/>
      <c r="W53" s="107"/>
      <c r="X53" s="107"/>
      <c r="Y53" s="107"/>
      <c r="Z53" s="107"/>
      <c r="AA53" s="107"/>
      <c r="AB53" s="107"/>
      <c r="AC53" s="107"/>
      <c r="AD53" s="107"/>
      <c r="AE53" s="107"/>
      <c r="AF53" s="107"/>
      <c r="AG53" s="107"/>
      <c r="AH53" s="107"/>
      <c r="AI53" s="107"/>
      <c r="AJ53" s="107"/>
      <c r="AK53" s="107"/>
      <c r="AL53" s="107"/>
      <c r="AM53" s="107"/>
      <c r="AN53" s="107"/>
      <c r="AO53" s="107"/>
      <c r="AP53" s="107"/>
      <c r="AQ53" s="107"/>
      <c r="AR53" s="107"/>
      <c r="AS53" s="107"/>
      <c r="AT53" s="107"/>
      <c r="AU53" s="107"/>
      <c r="AV53" s="107"/>
      <c r="AW53" s="107"/>
      <c r="AX53" s="107"/>
      <c r="AY53" s="107"/>
      <c r="AZ53" s="107"/>
      <c r="BA53" s="107"/>
      <c r="BB53" s="107"/>
      <c r="BC53" s="107"/>
      <c r="BD53" s="107"/>
      <c r="BE53" s="107"/>
      <c r="BF53" s="107"/>
      <c r="BG53" s="107"/>
      <c r="BH53" s="107"/>
      <c r="BI53" s="107"/>
      <c r="BJ53" s="107"/>
      <c r="BK53" s="107"/>
      <c r="BL53" s="107"/>
      <c r="BM53" s="107"/>
      <c r="BN53" s="107"/>
    </row>
    <row r="54" spans="1:66" s="70" customFormat="1" ht="18" x14ac:dyDescent="0.2">
      <c r="A5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4" s="82" t="s">
        <v>65</v>
      </c>
      <c r="C54" s="81"/>
      <c r="D54" s="79"/>
      <c r="E54" s="100"/>
      <c r="F54" s="101" t="str">
        <f t="shared" si="73"/>
        <v xml:space="preserve"> - </v>
      </c>
      <c r="G54" s="62"/>
      <c r="H54" s="63"/>
      <c r="I54" s="80" t="str">
        <f t="shared" si="74"/>
        <v xml:space="preserve"> - </v>
      </c>
      <c r="J54" s="99"/>
      <c r="K54" s="107"/>
      <c r="L54" s="107"/>
      <c r="M54" s="107"/>
      <c r="N54" s="107"/>
      <c r="O54" s="107"/>
      <c r="P54" s="107"/>
      <c r="Q54" s="107"/>
      <c r="R54" s="107"/>
      <c r="S54" s="107"/>
      <c r="T54" s="107"/>
      <c r="U54" s="107"/>
      <c r="V54" s="107"/>
      <c r="W54" s="107"/>
      <c r="X54" s="107"/>
      <c r="Y54" s="107"/>
      <c r="Z54" s="107"/>
      <c r="AA54" s="107"/>
      <c r="AB54" s="107"/>
      <c r="AC54" s="107"/>
      <c r="AD54" s="107"/>
      <c r="AE54" s="107"/>
      <c r="AF54" s="107"/>
      <c r="AG54" s="107"/>
      <c r="AH54" s="107"/>
      <c r="AI54" s="107"/>
      <c r="AJ54" s="107"/>
      <c r="AK54" s="107"/>
      <c r="AL54" s="107"/>
      <c r="AM54" s="107"/>
      <c r="AN54" s="107"/>
      <c r="AO54" s="107"/>
      <c r="AP54" s="107"/>
      <c r="AQ54" s="107"/>
      <c r="AR54" s="107"/>
      <c r="AS54" s="107"/>
      <c r="AT54" s="107"/>
      <c r="AU54" s="107"/>
      <c r="AV54" s="107"/>
      <c r="AW54" s="107"/>
      <c r="AX54" s="107"/>
      <c r="AY54" s="107"/>
      <c r="AZ54" s="107"/>
      <c r="BA54" s="107"/>
      <c r="BB54" s="107"/>
      <c r="BC54" s="107"/>
      <c r="BD54" s="107"/>
      <c r="BE54" s="107"/>
      <c r="BF54" s="107"/>
      <c r="BG54" s="107"/>
      <c r="BH54" s="107"/>
      <c r="BI54" s="107"/>
      <c r="BJ54" s="107"/>
      <c r="BK54" s="107"/>
      <c r="BL54" s="107"/>
      <c r="BM54" s="107"/>
      <c r="BN54" s="107"/>
    </row>
    <row r="55" spans="1:66" s="70" customFormat="1" ht="18" x14ac:dyDescent="0.2">
      <c r="A55"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5" s="82" t="s">
        <v>66</v>
      </c>
      <c r="C55" s="81"/>
      <c r="D55" s="79"/>
      <c r="E55" s="100"/>
      <c r="F55" s="101" t="str">
        <f t="shared" si="73"/>
        <v xml:space="preserve"> - </v>
      </c>
      <c r="G55" s="62"/>
      <c r="H55" s="63"/>
      <c r="I55" s="80" t="str">
        <f t="shared" si="74"/>
        <v xml:space="preserve"> - </v>
      </c>
      <c r="J55" s="99"/>
      <c r="K55" s="107"/>
      <c r="L55" s="107"/>
      <c r="M55" s="107"/>
      <c r="N55" s="107"/>
      <c r="O55" s="107"/>
      <c r="P55" s="107"/>
      <c r="Q55" s="107"/>
      <c r="R55" s="107"/>
      <c r="S55" s="107"/>
      <c r="T55" s="107"/>
      <c r="U55" s="107"/>
      <c r="V55" s="107"/>
      <c r="W55" s="107"/>
      <c r="X55" s="107"/>
      <c r="Y55" s="107"/>
      <c r="Z55" s="107"/>
      <c r="AA55" s="107"/>
      <c r="AB55" s="107"/>
      <c r="AC55" s="107"/>
      <c r="AD55" s="107"/>
      <c r="AE55" s="107"/>
      <c r="AF55" s="107"/>
      <c r="AG55" s="107"/>
      <c r="AH55" s="107"/>
      <c r="AI55" s="107"/>
      <c r="AJ55" s="107"/>
      <c r="AK55" s="107"/>
      <c r="AL55" s="107"/>
      <c r="AM55" s="107"/>
      <c r="AN55" s="107"/>
      <c r="AO55" s="107"/>
      <c r="AP55" s="107"/>
      <c r="AQ55" s="107"/>
      <c r="AR55" s="107"/>
      <c r="AS55" s="107"/>
      <c r="AT55" s="107"/>
      <c r="AU55" s="107"/>
      <c r="AV55" s="107"/>
      <c r="AW55" s="107"/>
      <c r="AX55" s="107"/>
      <c r="AY55" s="107"/>
      <c r="AZ55" s="107"/>
      <c r="BA55" s="107"/>
      <c r="BB55" s="107"/>
      <c r="BC55" s="107"/>
      <c r="BD55" s="107"/>
      <c r="BE55" s="107"/>
      <c r="BF55" s="107"/>
      <c r="BG55" s="107"/>
      <c r="BH55" s="107"/>
      <c r="BI55" s="107"/>
      <c r="BJ55" s="107"/>
      <c r="BK55" s="107"/>
      <c r="BL55" s="107"/>
      <c r="BM55" s="107"/>
      <c r="BN55" s="107"/>
    </row>
    <row r="56" spans="1:66" s="33" customFormat="1" x14ac:dyDescent="0.2">
      <c r="A56" s="30"/>
      <c r="B56" s="31"/>
      <c r="C56" s="31"/>
      <c r="D56" s="32"/>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row>
  </sheetData>
  <sheetProtection formatCells="0" formatColumns="0" formatRows="0" insertRows="0" deleteRows="0"/>
  <mergeCells count="35">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 ref="CJ4:CP4"/>
    <mergeCell ref="CJ5:CP5"/>
    <mergeCell ref="BO5:BU5"/>
    <mergeCell ref="BO4:BU4"/>
    <mergeCell ref="BV4:CB4"/>
    <mergeCell ref="BV5:CB5"/>
    <mergeCell ref="CC4:CI4"/>
    <mergeCell ref="CC5:CI5"/>
    <mergeCell ref="DL4:DR4"/>
    <mergeCell ref="DL5:DR5"/>
    <mergeCell ref="CQ4:CW4"/>
    <mergeCell ref="CQ5:CW5"/>
    <mergeCell ref="CX4:DD4"/>
    <mergeCell ref="CX5:DD5"/>
    <mergeCell ref="DE4:DK4"/>
    <mergeCell ref="DE5:DK5"/>
  </mergeCells>
  <phoneticPr fontId="3" type="noConversion"/>
  <conditionalFormatting sqref="H8:H9 H42:H55 H11:H12 H14 H16:H20 H22 H25:H31">
    <cfRule type="dataBar" priority="5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40" priority="95">
      <formula>K$6=TODAY()</formula>
    </cfRule>
  </conditionalFormatting>
  <conditionalFormatting sqref="K8:BN9 K11:BN12 BO27:CL27 K14:BN14 K16:BN20 K22:BN22 K25:BN55">
    <cfRule type="expression" dxfId="39" priority="98">
      <formula>AND($E8&lt;=K$6,ROUNDDOWN(($F8-$E8+1)*$H8,0)+$E8-1&gt;=K$6)</formula>
    </cfRule>
    <cfRule type="expression" dxfId="38" priority="99">
      <formula>AND(NOT(ISBLANK($E8)),$E8&lt;=K$6,$F8&gt;=K$6)</formula>
    </cfRule>
  </conditionalFormatting>
  <conditionalFormatting sqref="K6:BN9 K42:BN55 BO27:CL27 K11:BN12 K14:BN14 K16:BN20 K22:BN22 K25:BN31">
    <cfRule type="expression" dxfId="37" priority="58">
      <formula>K$6=TODAY()</formula>
    </cfRule>
  </conditionalFormatting>
  <conditionalFormatting sqref="BO6:BU7">
    <cfRule type="expression" dxfId="36" priority="50">
      <formula>BO$6=TODAY()</formula>
    </cfRule>
  </conditionalFormatting>
  <conditionalFormatting sqref="BO6:BU7">
    <cfRule type="expression" dxfId="35" priority="49">
      <formula>BO$6=TODAY()</formula>
    </cfRule>
  </conditionalFormatting>
  <conditionalFormatting sqref="BV6:CB7">
    <cfRule type="expression" dxfId="34" priority="48">
      <formula>BV$6=TODAY()</formula>
    </cfRule>
  </conditionalFormatting>
  <conditionalFormatting sqref="BV6:CB7">
    <cfRule type="expression" dxfId="33" priority="47">
      <formula>BV$6=TODAY()</formula>
    </cfRule>
  </conditionalFormatting>
  <conditionalFormatting sqref="CC6:CI7">
    <cfRule type="expression" dxfId="32" priority="46">
      <formula>CC$6=TODAY()</formula>
    </cfRule>
  </conditionalFormatting>
  <conditionalFormatting sqref="CC6:CI7">
    <cfRule type="expression" dxfId="31" priority="45">
      <formula>CC$6=TODAY()</formula>
    </cfRule>
  </conditionalFormatting>
  <conditionalFormatting sqref="CJ6:CP7">
    <cfRule type="expression" dxfId="30" priority="44">
      <formula>CJ$6=TODAY()</formula>
    </cfRule>
  </conditionalFormatting>
  <conditionalFormatting sqref="CJ6:CP7">
    <cfRule type="expression" dxfId="29" priority="43">
      <formula>CJ$6=TODAY()</formula>
    </cfRule>
  </conditionalFormatting>
  <conditionalFormatting sqref="H32:H35">
    <cfRule type="dataBar" priority="37">
      <dataBar>
        <cfvo type="num" val="0"/>
        <cfvo type="num" val="1"/>
        <color theme="0" tint="-0.34998626667073579"/>
      </dataBar>
      <extLst>
        <ext xmlns:x14="http://schemas.microsoft.com/office/spreadsheetml/2009/9/main" uri="{B025F937-C7B1-47D3-B67F-A62EFF666E3E}">
          <x14:id>{FE744373-948F-4DF4-9B3E-95C2E34DC4FE}</x14:id>
        </ext>
      </extLst>
    </cfRule>
  </conditionalFormatting>
  <conditionalFormatting sqref="K32:BN35">
    <cfRule type="expression" dxfId="28" priority="38">
      <formula>K$6=TODAY()</formula>
    </cfRule>
  </conditionalFormatting>
  <conditionalFormatting sqref="H36:H39">
    <cfRule type="dataBar" priority="33">
      <dataBar>
        <cfvo type="num" val="0"/>
        <cfvo type="num" val="1"/>
        <color theme="0" tint="-0.34998626667073579"/>
      </dataBar>
      <extLst>
        <ext xmlns:x14="http://schemas.microsoft.com/office/spreadsheetml/2009/9/main" uri="{B025F937-C7B1-47D3-B67F-A62EFF666E3E}">
          <x14:id>{D1031EA8-9A20-464F-8924-40F8769CD1E1}</x14:id>
        </ext>
      </extLst>
    </cfRule>
  </conditionalFormatting>
  <conditionalFormatting sqref="H40:H41">
    <cfRule type="dataBar" priority="35">
      <dataBar>
        <cfvo type="num" val="0"/>
        <cfvo type="num" val="1"/>
        <color theme="0" tint="-0.34998626667073579"/>
      </dataBar>
      <extLst>
        <ext xmlns:x14="http://schemas.microsoft.com/office/spreadsheetml/2009/9/main" uri="{B025F937-C7B1-47D3-B67F-A62EFF666E3E}">
          <x14:id>{5DB45CD5-8AFF-4405-9C9C-03F0C97B1A7F}</x14:id>
        </ext>
      </extLst>
    </cfRule>
  </conditionalFormatting>
  <conditionalFormatting sqref="K40:BN41">
    <cfRule type="expression" dxfId="27" priority="36">
      <formula>K$6=TODAY()</formula>
    </cfRule>
  </conditionalFormatting>
  <conditionalFormatting sqref="K36:BN39">
    <cfRule type="expression" dxfId="26" priority="34">
      <formula>K$6=TODAY()</formula>
    </cfRule>
  </conditionalFormatting>
  <conditionalFormatting sqref="CQ6:CW7">
    <cfRule type="expression" dxfId="25" priority="32">
      <formula>CQ$6=TODAY()</formula>
    </cfRule>
  </conditionalFormatting>
  <conditionalFormatting sqref="CQ6:CW7">
    <cfRule type="expression" dxfId="24" priority="31">
      <formula>CQ$6=TODAY()</formula>
    </cfRule>
  </conditionalFormatting>
  <conditionalFormatting sqref="CX6:DD7">
    <cfRule type="expression" dxfId="23" priority="30">
      <formula>CX$6=TODAY()</formula>
    </cfRule>
  </conditionalFormatting>
  <conditionalFormatting sqref="CX6:DD7">
    <cfRule type="expression" dxfId="22" priority="29">
      <formula>CX$6=TODAY()</formula>
    </cfRule>
  </conditionalFormatting>
  <conditionalFormatting sqref="DE6:DK7">
    <cfRule type="expression" dxfId="21" priority="28">
      <formula>DE$6=TODAY()</formula>
    </cfRule>
  </conditionalFormatting>
  <conditionalFormatting sqref="DE6:DK7">
    <cfRule type="expression" dxfId="20" priority="27">
      <formula>DE$6=TODAY()</formula>
    </cfRule>
  </conditionalFormatting>
  <conditionalFormatting sqref="DL6:DR7">
    <cfRule type="expression" dxfId="19" priority="26">
      <formula>DL$6=TODAY()</formula>
    </cfRule>
  </conditionalFormatting>
  <conditionalFormatting sqref="DL6:DR7">
    <cfRule type="expression" dxfId="18" priority="25">
      <formula>DL$6=TODAY()</formula>
    </cfRule>
  </conditionalFormatting>
  <conditionalFormatting sqref="H10">
    <cfRule type="dataBar" priority="21">
      <dataBar>
        <cfvo type="num" val="0"/>
        <cfvo type="num" val="1"/>
        <color theme="0" tint="-0.34998626667073579"/>
      </dataBar>
      <extLst>
        <ext xmlns:x14="http://schemas.microsoft.com/office/spreadsheetml/2009/9/main" uri="{B025F937-C7B1-47D3-B67F-A62EFF666E3E}">
          <x14:id>{8D6FF62A-898B-410F-8228-8CA900FC2DAE}</x14:id>
        </ext>
      </extLst>
    </cfRule>
  </conditionalFormatting>
  <conditionalFormatting sqref="H13">
    <cfRule type="dataBar" priority="17">
      <dataBar>
        <cfvo type="num" val="0"/>
        <cfvo type="num" val="1"/>
        <color theme="0" tint="-0.34998626667073579"/>
      </dataBar>
      <extLst>
        <ext xmlns:x14="http://schemas.microsoft.com/office/spreadsheetml/2009/9/main" uri="{B025F937-C7B1-47D3-B67F-A62EFF666E3E}">
          <x14:id>{58E430D2-9EEF-4D96-893F-C45FB653030B}</x14:id>
        </ext>
      </extLst>
    </cfRule>
  </conditionalFormatting>
  <conditionalFormatting sqref="K10:BN10">
    <cfRule type="expression" dxfId="17" priority="23">
      <formula>AND($E10&lt;=K$6,ROUNDDOWN(($F10-$E10+1)*$H10,0)+$E10-1&gt;=K$6)</formula>
    </cfRule>
    <cfRule type="expression" dxfId="16" priority="24">
      <formula>AND(NOT(ISBLANK($E10)),$E10&lt;=K$6,$F10&gt;=K$6)</formula>
    </cfRule>
  </conditionalFormatting>
  <conditionalFormatting sqref="K10:BN10">
    <cfRule type="expression" dxfId="15" priority="22">
      <formula>K$6=TODAY()</formula>
    </cfRule>
  </conditionalFormatting>
  <conditionalFormatting sqref="K13:BN13">
    <cfRule type="expression" dxfId="14" priority="19">
      <formula>AND($E13&lt;=K$6,ROUNDDOWN(($F13-$E13+1)*$H13,0)+$E13-1&gt;=K$6)</formula>
    </cfRule>
    <cfRule type="expression" dxfId="13" priority="20">
      <formula>AND(NOT(ISBLANK($E13)),$E13&lt;=K$6,$F13&gt;=K$6)</formula>
    </cfRule>
  </conditionalFormatting>
  <conditionalFormatting sqref="K13:BN13">
    <cfRule type="expression" dxfId="12" priority="18">
      <formula>K$6=TODAY()</formula>
    </cfRule>
  </conditionalFormatting>
  <conditionalFormatting sqref="H15">
    <cfRule type="dataBar" priority="13">
      <dataBar>
        <cfvo type="num" val="0"/>
        <cfvo type="num" val="1"/>
        <color theme="0" tint="-0.34998626667073579"/>
      </dataBar>
      <extLst>
        <ext xmlns:x14="http://schemas.microsoft.com/office/spreadsheetml/2009/9/main" uri="{B025F937-C7B1-47D3-B67F-A62EFF666E3E}">
          <x14:id>{21578B27-D0D4-4143-B8A2-38124D5A4AC5}</x14:id>
        </ext>
      </extLst>
    </cfRule>
  </conditionalFormatting>
  <conditionalFormatting sqref="K15:BN15">
    <cfRule type="expression" dxfId="11" priority="15">
      <formula>AND($E15&lt;=K$6,ROUNDDOWN(($F15-$E15+1)*$H15,0)+$E15-1&gt;=K$6)</formula>
    </cfRule>
    <cfRule type="expression" dxfId="10" priority="16">
      <formula>AND(NOT(ISBLANK($E15)),$E15&lt;=K$6,$F15&gt;=K$6)</formula>
    </cfRule>
  </conditionalFormatting>
  <conditionalFormatting sqref="K15:BN15">
    <cfRule type="expression" dxfId="9" priority="14">
      <formula>K$6=TODAY()</formula>
    </cfRule>
  </conditionalFormatting>
  <conditionalFormatting sqref="H21">
    <cfRule type="dataBar" priority="9">
      <dataBar>
        <cfvo type="num" val="0"/>
        <cfvo type="num" val="1"/>
        <color theme="0" tint="-0.34998626667073579"/>
      </dataBar>
      <extLst>
        <ext xmlns:x14="http://schemas.microsoft.com/office/spreadsheetml/2009/9/main" uri="{B025F937-C7B1-47D3-B67F-A62EFF666E3E}">
          <x14:id>{0F5B7656-4F83-4441-AC84-84F3141DCA60}</x14:id>
        </ext>
      </extLst>
    </cfRule>
  </conditionalFormatting>
  <conditionalFormatting sqref="K21:BN21">
    <cfRule type="expression" dxfId="8" priority="11">
      <formula>AND($E21&lt;=K$6,ROUNDDOWN(($F21-$E21+1)*$H21,0)+$E21-1&gt;=K$6)</formula>
    </cfRule>
    <cfRule type="expression" dxfId="7" priority="12">
      <formula>AND(NOT(ISBLANK($E21)),$E21&lt;=K$6,$F21&gt;=K$6)</formula>
    </cfRule>
  </conditionalFormatting>
  <conditionalFormatting sqref="K21:BN21">
    <cfRule type="expression" dxfId="6" priority="10">
      <formula>K$6=TODAY()</formula>
    </cfRule>
  </conditionalFormatting>
  <conditionalFormatting sqref="H23">
    <cfRule type="dataBar" priority="5">
      <dataBar>
        <cfvo type="num" val="0"/>
        <cfvo type="num" val="1"/>
        <color theme="0" tint="-0.34998626667073579"/>
      </dataBar>
      <extLst>
        <ext xmlns:x14="http://schemas.microsoft.com/office/spreadsheetml/2009/9/main" uri="{B025F937-C7B1-47D3-B67F-A62EFF666E3E}">
          <x14:id>{03ADCB47-F475-4C42-BCA7-F36BB5C4C1BA}</x14:id>
        </ext>
      </extLst>
    </cfRule>
  </conditionalFormatting>
  <conditionalFormatting sqref="K23:BN23">
    <cfRule type="expression" dxfId="5" priority="7">
      <formula>AND($E23&lt;=K$6,ROUNDDOWN(($F23-$E23+1)*$H23,0)+$E23-1&gt;=K$6)</formula>
    </cfRule>
    <cfRule type="expression" dxfId="4" priority="8">
      <formula>AND(NOT(ISBLANK($E23)),$E23&lt;=K$6,$F23&gt;=K$6)</formula>
    </cfRule>
  </conditionalFormatting>
  <conditionalFormatting sqref="K23:BN23">
    <cfRule type="expression" dxfId="3" priority="6">
      <formula>K$6=TODAY()</formula>
    </cfRule>
  </conditionalFormatting>
  <conditionalFormatting sqref="H24">
    <cfRule type="dataBar" priority="1">
      <dataBar>
        <cfvo type="num" val="0"/>
        <cfvo type="num" val="1"/>
        <color theme="0" tint="-0.34998626667073579"/>
      </dataBar>
      <extLst>
        <ext xmlns:x14="http://schemas.microsoft.com/office/spreadsheetml/2009/9/main" uri="{B025F937-C7B1-47D3-B67F-A62EFF666E3E}">
          <x14:id>{A23A511D-2312-49ED-A413-04A22FC92768}</x14:id>
        </ext>
      </extLst>
    </cfRule>
  </conditionalFormatting>
  <conditionalFormatting sqref="K24:BN24">
    <cfRule type="expression" dxfId="2" priority="3">
      <formula>AND($E24&lt;=K$6,ROUNDDOWN(($F24-$E24+1)*$H24,0)+$E24-1&gt;=K$6)</formula>
    </cfRule>
    <cfRule type="expression" dxfId="1" priority="4">
      <formula>AND(NOT(ISBLANK($E24)),$E24&lt;=K$6,$F24&gt;=K$6)</formula>
    </cfRule>
  </conditionalFormatting>
  <conditionalFormatting sqref="K24:BN24">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H9 A48:B49 B43 B44:B46 A51:B51 B50 E17 E26 E42 E48:H51 G17:H17 G26:H26 G42:H46 G52 G53:G54 G55 H28:H30" unlockedFormula="1"/>
    <ignoredError sqref="A42 A26 A17"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H42:H55 H11:H12 H14 H16:H20 H22 H25:H31</xm:sqref>
        </x14:conditionalFormatting>
        <x14:conditionalFormatting xmlns:xm="http://schemas.microsoft.com/office/excel/2006/main">
          <x14:cfRule type="dataBar" id="{FE744373-948F-4DF4-9B3E-95C2E34DC4FE}">
            <x14:dataBar minLength="0" maxLength="100" gradient="0">
              <x14:cfvo type="num">
                <xm:f>0</xm:f>
              </x14:cfvo>
              <x14:cfvo type="num">
                <xm:f>1</xm:f>
              </x14:cfvo>
              <x14:negativeFillColor rgb="FFFF0000"/>
              <x14:axisColor rgb="FF000000"/>
            </x14:dataBar>
          </x14:cfRule>
          <xm:sqref>H32:H35</xm:sqref>
        </x14:conditionalFormatting>
        <x14:conditionalFormatting xmlns:xm="http://schemas.microsoft.com/office/excel/2006/main">
          <x14:cfRule type="dataBar" id="{D1031EA8-9A20-464F-8924-40F8769CD1E1}">
            <x14:dataBar minLength="0" maxLength="100" gradient="0">
              <x14:cfvo type="num">
                <xm:f>0</xm:f>
              </x14:cfvo>
              <x14:cfvo type="num">
                <xm:f>1</xm:f>
              </x14:cfvo>
              <x14:negativeFillColor rgb="FFFF0000"/>
              <x14:axisColor rgb="FF000000"/>
            </x14:dataBar>
          </x14:cfRule>
          <xm:sqref>H36:H39</xm:sqref>
        </x14:conditionalFormatting>
        <x14:conditionalFormatting xmlns:xm="http://schemas.microsoft.com/office/excel/2006/main">
          <x14:cfRule type="dataBar" id="{5DB45CD5-8AFF-4405-9C9C-03F0C97B1A7F}">
            <x14:dataBar minLength="0" maxLength="100" gradient="0">
              <x14:cfvo type="num">
                <xm:f>0</xm:f>
              </x14:cfvo>
              <x14:cfvo type="num">
                <xm:f>1</xm:f>
              </x14:cfvo>
              <x14:negativeFillColor rgb="FFFF0000"/>
              <x14:axisColor rgb="FF000000"/>
            </x14:dataBar>
          </x14:cfRule>
          <xm:sqref>H40:H41</xm:sqref>
        </x14:conditionalFormatting>
        <x14:conditionalFormatting xmlns:xm="http://schemas.microsoft.com/office/excel/2006/main">
          <x14:cfRule type="dataBar" id="{8D6FF62A-898B-410F-8228-8CA900FC2DAE}">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58E430D2-9EEF-4D96-893F-C45FB653030B}">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578B27-D0D4-4143-B8A2-38124D5A4AC5}">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F5B7656-4F83-4441-AC84-84F3141DCA6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03ADCB47-F475-4C42-BCA7-F36BB5C4C1BA}">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A23A511D-2312-49ED-A413-04A22FC92768}">
            <x14:dataBar minLength="0" maxLength="100" gradient="0">
              <x14:cfvo type="num">
                <xm:f>0</xm:f>
              </x14:cfvo>
              <x14:cfvo type="num">
                <xm:f>1</xm:f>
              </x14:cfvo>
              <x14:negativeFillColor rgb="FFFF0000"/>
              <x14:axisColor rgb="FF000000"/>
            </x14:dataBar>
          </x14:cfRule>
          <xm:sqref>H24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G46"/>
  <sheetViews>
    <sheetView showGridLines="0" topLeftCell="A13" workbookViewId="0">
      <selection activeCell="A16" sqref="A16:C48"/>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23</v>
      </c>
    </row>
    <row r="4" spans="1:3" x14ac:dyDescent="0.2">
      <c r="C4" s="23" t="s">
        <v>31</v>
      </c>
    </row>
    <row r="5" spans="1:3" x14ac:dyDescent="0.2">
      <c r="C5" s="20" t="s">
        <v>32</v>
      </c>
    </row>
    <row r="6" spans="1:3" x14ac:dyDescent="0.2">
      <c r="C6" s="20"/>
    </row>
    <row r="7" spans="1:3" ht="18" x14ac:dyDescent="0.25">
      <c r="C7" s="24" t="s">
        <v>52</v>
      </c>
    </row>
    <row r="8" spans="1:3" x14ac:dyDescent="0.2">
      <c r="C8" s="25" t="s">
        <v>50</v>
      </c>
    </row>
    <row r="10" spans="1:3" x14ac:dyDescent="0.2">
      <c r="C10" s="20" t="s">
        <v>49</v>
      </c>
    </row>
    <row r="11" spans="1:3" x14ac:dyDescent="0.2">
      <c r="C11" s="20" t="s">
        <v>48</v>
      </c>
    </row>
    <row r="13" spans="1:3" ht="18" x14ac:dyDescent="0.25">
      <c r="C13" s="24" t="s">
        <v>47</v>
      </c>
    </row>
    <row r="16" spans="1:3" ht="15.75" x14ac:dyDescent="0.25">
      <c r="A16" s="27" t="s">
        <v>25</v>
      </c>
    </row>
    <row r="17" spans="2:2" s="16" customFormat="1" x14ac:dyDescent="0.2"/>
    <row r="18" spans="2:2" ht="15" x14ac:dyDescent="0.25">
      <c r="B18" s="26" t="s">
        <v>36</v>
      </c>
    </row>
    <row r="19" spans="2:2" x14ac:dyDescent="0.2">
      <c r="B19" s="20" t="s">
        <v>42</v>
      </c>
    </row>
    <row r="20" spans="2:2" x14ac:dyDescent="0.2">
      <c r="B20" s="20" t="s">
        <v>43</v>
      </c>
    </row>
    <row r="22" spans="2:2" s="16" customFormat="1" ht="15" x14ac:dyDescent="0.25">
      <c r="B22" s="26" t="s">
        <v>44</v>
      </c>
    </row>
    <row r="23" spans="2:2" s="16" customFormat="1" x14ac:dyDescent="0.2">
      <c r="B23" s="20" t="s">
        <v>45</v>
      </c>
    </row>
    <row r="24" spans="2:2" s="16" customFormat="1" x14ac:dyDescent="0.2">
      <c r="B24" s="20" t="s">
        <v>46</v>
      </c>
    </row>
    <row r="26" spans="2:2" s="16" customFormat="1" ht="15" x14ac:dyDescent="0.25">
      <c r="B26" s="26" t="s">
        <v>33</v>
      </c>
    </row>
    <row r="27" spans="2:2" s="16" customFormat="1" x14ac:dyDescent="0.2">
      <c r="B27" s="20" t="s">
        <v>37</v>
      </c>
    </row>
    <row r="28" spans="2:2" s="16" customFormat="1" x14ac:dyDescent="0.2">
      <c r="B28" s="20" t="s">
        <v>38</v>
      </c>
    </row>
    <row r="29" spans="2:2" x14ac:dyDescent="0.2">
      <c r="B29" s="20" t="s">
        <v>40</v>
      </c>
    </row>
    <row r="30" spans="2:2" x14ac:dyDescent="0.2">
      <c r="B30" s="16" t="s">
        <v>26</v>
      </c>
    </row>
    <row r="31" spans="2:2" x14ac:dyDescent="0.2">
      <c r="B31" s="16" t="s">
        <v>27</v>
      </c>
    </row>
    <row r="32" spans="2:2" x14ac:dyDescent="0.2">
      <c r="B32" s="16" t="s">
        <v>28</v>
      </c>
    </row>
    <row r="34" spans="2:2" ht="15" x14ac:dyDescent="0.25">
      <c r="B34" s="26" t="s">
        <v>29</v>
      </c>
    </row>
    <row r="35" spans="2:2" x14ac:dyDescent="0.2">
      <c r="B35" s="20" t="s">
        <v>129</v>
      </c>
    </row>
    <row r="36" spans="2:2" x14ac:dyDescent="0.2">
      <c r="B36" s="20" t="s">
        <v>130</v>
      </c>
    </row>
    <row r="37" spans="2:2" x14ac:dyDescent="0.2">
      <c r="B37" s="20" t="s">
        <v>131</v>
      </c>
    </row>
    <row r="39" spans="2:2" ht="15" x14ac:dyDescent="0.25">
      <c r="B39" s="26" t="s">
        <v>30</v>
      </c>
    </row>
    <row r="40" spans="2:2" x14ac:dyDescent="0.2">
      <c r="B40" s="20" t="s">
        <v>41</v>
      </c>
    </row>
    <row r="42" spans="2:2" s="16" customFormat="1" ht="15" x14ac:dyDescent="0.25">
      <c r="B42" s="26" t="s">
        <v>34</v>
      </c>
    </row>
    <row r="43" spans="2:2" s="16" customFormat="1" x14ac:dyDescent="0.2">
      <c r="B43" s="20" t="s">
        <v>132</v>
      </c>
    </row>
    <row r="44" spans="2:2" s="16" customFormat="1" x14ac:dyDescent="0.2">
      <c r="B44" s="20" t="s">
        <v>35</v>
      </c>
    </row>
    <row r="45" spans="2:2" s="16" customFormat="1" x14ac:dyDescent="0.2"/>
    <row r="46" spans="2:2" ht="18" x14ac:dyDescent="0.25">
      <c r="B46" s="24" t="s">
        <v>24</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124</v>
      </c>
      <c r="B1" s="41"/>
      <c r="C1" s="42"/>
    </row>
    <row r="2" spans="1:3" ht="14.25" x14ac:dyDescent="0.2">
      <c r="A2" s="138" t="s">
        <v>50</v>
      </c>
      <c r="B2" s="9"/>
      <c r="C2" s="8"/>
    </row>
    <row r="3" spans="1:3" s="20" customFormat="1" x14ac:dyDescent="0.2">
      <c r="A3" s="8"/>
      <c r="B3" s="9"/>
      <c r="C3" s="8"/>
    </row>
    <row r="4" spans="1:3" s="8" customFormat="1" ht="18" x14ac:dyDescent="0.25">
      <c r="A4" s="133" t="s">
        <v>91</v>
      </c>
      <c r="B4" s="39"/>
    </row>
    <row r="5" spans="1:3" s="8" customFormat="1" ht="57" x14ac:dyDescent="0.2">
      <c r="B5" s="139" t="s">
        <v>80</v>
      </c>
    </row>
    <row r="7" spans="1:3" ht="28.5" x14ac:dyDescent="0.2">
      <c r="B7" s="139" t="s">
        <v>92</v>
      </c>
    </row>
    <row r="9" spans="1:3" ht="14.25" x14ac:dyDescent="0.2">
      <c r="B9" s="138" t="s">
        <v>62</v>
      </c>
    </row>
    <row r="11" spans="1:3" ht="28.5" x14ac:dyDescent="0.2">
      <c r="B11" s="137" t="s">
        <v>63</v>
      </c>
    </row>
    <row r="12" spans="1:3" s="20" customFormat="1" x14ac:dyDescent="0.2"/>
    <row r="13" spans="1:3" ht="18" x14ac:dyDescent="0.25">
      <c r="A13" s="174" t="s">
        <v>4</v>
      </c>
      <c r="B13" s="174"/>
    </row>
    <row r="14" spans="1:3" s="20" customFormat="1" x14ac:dyDescent="0.2"/>
    <row r="15" spans="1:3" s="134" customFormat="1" ht="18" x14ac:dyDescent="0.2">
      <c r="A15" s="142"/>
      <c r="B15" s="140" t="s">
        <v>83</v>
      </c>
    </row>
    <row r="16" spans="1:3" s="134" customFormat="1" ht="18" x14ac:dyDescent="0.2">
      <c r="A16" s="142"/>
      <c r="B16" s="141" t="s">
        <v>81</v>
      </c>
      <c r="C16" s="136" t="s">
        <v>3</v>
      </c>
    </row>
    <row r="17" spans="1:3" ht="18" x14ac:dyDescent="0.25">
      <c r="A17" s="143"/>
      <c r="B17" s="141" t="s">
        <v>85</v>
      </c>
    </row>
    <row r="18" spans="1:3" s="20" customFormat="1" ht="18" x14ac:dyDescent="0.25">
      <c r="A18" s="143"/>
      <c r="B18" s="141" t="s">
        <v>93</v>
      </c>
    </row>
    <row r="19" spans="1:3" s="42" customFormat="1" ht="18" x14ac:dyDescent="0.25">
      <c r="A19" s="146"/>
      <c r="B19" s="141" t="s">
        <v>94</v>
      </c>
    </row>
    <row r="20" spans="1:3" s="134" customFormat="1" ht="18" x14ac:dyDescent="0.2">
      <c r="A20" s="142"/>
      <c r="B20" s="140" t="s">
        <v>82</v>
      </c>
      <c r="C20" s="135" t="s">
        <v>2</v>
      </c>
    </row>
    <row r="21" spans="1:3" ht="18" x14ac:dyDescent="0.25">
      <c r="A21" s="143"/>
      <c r="B21" s="141" t="s">
        <v>84</v>
      </c>
    </row>
    <row r="22" spans="1:3" s="8" customFormat="1" ht="18" x14ac:dyDescent="0.25">
      <c r="A22" s="144"/>
      <c r="B22" s="145" t="s">
        <v>86</v>
      </c>
    </row>
    <row r="23" spans="1:3" s="8" customFormat="1" ht="18" x14ac:dyDescent="0.25">
      <c r="A23" s="144"/>
      <c r="B23" s="10"/>
    </row>
    <row r="24" spans="1:3" s="8" customFormat="1" ht="18" x14ac:dyDescent="0.25">
      <c r="A24" s="174" t="s">
        <v>87</v>
      </c>
      <c r="B24" s="174"/>
    </row>
    <row r="25" spans="1:3" s="8" customFormat="1" ht="43.5" x14ac:dyDescent="0.25">
      <c r="A25" s="144"/>
      <c r="B25" s="141" t="s">
        <v>95</v>
      </c>
    </row>
    <row r="26" spans="1:3" s="8" customFormat="1" ht="18" x14ac:dyDescent="0.25">
      <c r="A26" s="144"/>
      <c r="B26" s="141"/>
    </row>
    <row r="27" spans="1:3" s="8" customFormat="1" ht="18" x14ac:dyDescent="0.25">
      <c r="A27" s="144"/>
      <c r="B27" s="162" t="s">
        <v>99</v>
      </c>
    </row>
    <row r="28" spans="1:3" s="8" customFormat="1" ht="18" x14ac:dyDescent="0.25">
      <c r="A28" s="144"/>
      <c r="B28" s="141" t="s">
        <v>88</v>
      </c>
    </row>
    <row r="29" spans="1:3" s="8" customFormat="1" ht="28.5" x14ac:dyDescent="0.25">
      <c r="A29" s="144"/>
      <c r="B29" s="141" t="s">
        <v>90</v>
      </c>
    </row>
    <row r="30" spans="1:3" s="8" customFormat="1" ht="18" x14ac:dyDescent="0.25">
      <c r="A30" s="144"/>
      <c r="B30" s="141"/>
    </row>
    <row r="31" spans="1:3" s="8" customFormat="1" ht="18" x14ac:dyDescent="0.25">
      <c r="A31" s="144"/>
      <c r="B31" s="162" t="s">
        <v>96</v>
      </c>
    </row>
    <row r="32" spans="1:3" s="8" customFormat="1" ht="18" x14ac:dyDescent="0.25">
      <c r="A32" s="144"/>
      <c r="B32" s="141" t="s">
        <v>89</v>
      </c>
    </row>
    <row r="33" spans="1:2" s="8" customFormat="1" ht="18" x14ac:dyDescent="0.25">
      <c r="A33" s="144"/>
      <c r="B33" s="141" t="s">
        <v>97</v>
      </c>
    </row>
    <row r="34" spans="1:2" s="8" customFormat="1" ht="18" x14ac:dyDescent="0.25">
      <c r="A34" s="144"/>
      <c r="B34" s="10"/>
    </row>
    <row r="35" spans="1:2" s="8" customFormat="1" ht="28.5" x14ac:dyDescent="0.25">
      <c r="A35" s="144"/>
      <c r="B35" s="141" t="s">
        <v>134</v>
      </c>
    </row>
    <row r="36" spans="1:2" s="8" customFormat="1" ht="18" x14ac:dyDescent="0.25">
      <c r="A36" s="144"/>
      <c r="B36" s="147" t="s">
        <v>98</v>
      </c>
    </row>
    <row r="37" spans="1:2" s="8" customFormat="1" ht="18" x14ac:dyDescent="0.25">
      <c r="A37" s="144"/>
      <c r="B37" s="10"/>
    </row>
    <row r="38" spans="1:2" ht="18" x14ac:dyDescent="0.25">
      <c r="A38" s="174" t="s">
        <v>11</v>
      </c>
      <c r="B38" s="174"/>
    </row>
    <row r="39" spans="1:2" ht="28.5" x14ac:dyDescent="0.2">
      <c r="B39" s="141" t="s">
        <v>101</v>
      </c>
    </row>
    <row r="40" spans="1:2" s="20" customFormat="1" x14ac:dyDescent="0.2"/>
    <row r="41" spans="1:2" s="20" customFormat="1" ht="14.25" x14ac:dyDescent="0.2">
      <c r="B41" s="141" t="s">
        <v>102</v>
      </c>
    </row>
    <row r="42" spans="1:2" s="20" customFormat="1" x14ac:dyDescent="0.2"/>
    <row r="43" spans="1:2" s="20" customFormat="1" ht="28.5" x14ac:dyDescent="0.2">
      <c r="B43" s="141" t="s">
        <v>100</v>
      </c>
    </row>
    <row r="44" spans="1:2" s="20" customFormat="1" x14ac:dyDescent="0.2"/>
    <row r="45" spans="1:2" ht="28.5" x14ac:dyDescent="0.2">
      <c r="B45" s="141" t="s">
        <v>103</v>
      </c>
    </row>
    <row r="46" spans="1:2" x14ac:dyDescent="0.2">
      <c r="B46" s="21"/>
    </row>
    <row r="47" spans="1:2" ht="28.5" x14ac:dyDescent="0.2">
      <c r="B47" s="141" t="s">
        <v>104</v>
      </c>
    </row>
    <row r="48" spans="1:2" x14ac:dyDescent="0.2">
      <c r="B48" s="11"/>
    </row>
    <row r="49" spans="1:2" ht="18" x14ac:dyDescent="0.25">
      <c r="A49" s="174" t="s">
        <v>7</v>
      </c>
      <c r="B49" s="174"/>
    </row>
    <row r="50" spans="1:2" ht="28.5" x14ac:dyDescent="0.2">
      <c r="B50" s="141" t="s">
        <v>135</v>
      </c>
    </row>
    <row r="51" spans="1:2" x14ac:dyDescent="0.2">
      <c r="B51" s="11"/>
    </row>
    <row r="52" spans="1:2" ht="14.25" x14ac:dyDescent="0.2">
      <c r="A52" s="148" t="s">
        <v>12</v>
      </c>
      <c r="B52" s="141" t="s">
        <v>13</v>
      </c>
    </row>
    <row r="53" spans="1:2" ht="14.25" x14ac:dyDescent="0.2">
      <c r="A53" s="148" t="s">
        <v>14</v>
      </c>
      <c r="B53" s="141" t="s">
        <v>15</v>
      </c>
    </row>
    <row r="54" spans="1:2" ht="14.25" x14ac:dyDescent="0.2">
      <c r="A54" s="148" t="s">
        <v>16</v>
      </c>
      <c r="B54" s="141" t="s">
        <v>17</v>
      </c>
    </row>
    <row r="55" spans="1:2" ht="28.5" x14ac:dyDescent="0.2">
      <c r="A55" s="137"/>
      <c r="B55" s="141" t="s">
        <v>105</v>
      </c>
    </row>
    <row r="56" spans="1:2" ht="28.5" x14ac:dyDescent="0.2">
      <c r="A56" s="137"/>
      <c r="B56" s="141" t="s">
        <v>106</v>
      </c>
    </row>
    <row r="57" spans="1:2" ht="14.25" x14ac:dyDescent="0.2">
      <c r="A57" s="148" t="s">
        <v>18</v>
      </c>
      <c r="B57" s="141" t="s">
        <v>19</v>
      </c>
    </row>
    <row r="58" spans="1:2" ht="14.25" x14ac:dyDescent="0.2">
      <c r="A58" s="137"/>
      <c r="B58" s="141" t="s">
        <v>107</v>
      </c>
    </row>
    <row r="59" spans="1:2" ht="14.25" x14ac:dyDescent="0.2">
      <c r="A59" s="137"/>
      <c r="B59" s="141" t="s">
        <v>108</v>
      </c>
    </row>
    <row r="60" spans="1:2" ht="14.25" x14ac:dyDescent="0.2">
      <c r="A60" s="148" t="s">
        <v>20</v>
      </c>
      <c r="B60" s="141" t="s">
        <v>21</v>
      </c>
    </row>
    <row r="61" spans="1:2" ht="28.5" x14ac:dyDescent="0.2">
      <c r="A61" s="137"/>
      <c r="B61" s="141" t="s">
        <v>109</v>
      </c>
    </row>
    <row r="62" spans="1:2" ht="14.25" x14ac:dyDescent="0.2">
      <c r="A62" s="148" t="s">
        <v>110</v>
      </c>
      <c r="B62" s="141" t="s">
        <v>111</v>
      </c>
    </row>
    <row r="63" spans="1:2" ht="14.25" x14ac:dyDescent="0.2">
      <c r="A63" s="149"/>
      <c r="B63" s="141" t="s">
        <v>112</v>
      </c>
    </row>
    <row r="64" spans="1:2" s="20" customFormat="1" x14ac:dyDescent="0.2">
      <c r="B64" s="12"/>
    </row>
    <row r="65" spans="1:2" s="20" customFormat="1" ht="18" x14ac:dyDescent="0.25">
      <c r="A65" s="174" t="s">
        <v>10</v>
      </c>
      <c r="B65" s="174"/>
    </row>
    <row r="66" spans="1:2" s="20" customFormat="1" ht="42.75" x14ac:dyDescent="0.2">
      <c r="B66" s="141" t="s">
        <v>113</v>
      </c>
    </row>
    <row r="67" spans="1:2" s="20" customFormat="1" x14ac:dyDescent="0.2">
      <c r="B67" s="13"/>
    </row>
    <row r="68" spans="1:2" s="8" customFormat="1" ht="18" x14ac:dyDescent="0.25">
      <c r="A68" s="174" t="s">
        <v>5</v>
      </c>
      <c r="B68" s="174"/>
    </row>
    <row r="69" spans="1:2" s="20" customFormat="1" ht="15" x14ac:dyDescent="0.25">
      <c r="A69" s="156" t="s">
        <v>6</v>
      </c>
      <c r="B69" s="157" t="s">
        <v>114</v>
      </c>
    </row>
    <row r="70" spans="1:2" s="8" customFormat="1" ht="28.5" x14ac:dyDescent="0.2">
      <c r="A70" s="150"/>
      <c r="B70" s="155" t="s">
        <v>116</v>
      </c>
    </row>
    <row r="71" spans="1:2" s="8" customFormat="1" ht="14.25" x14ac:dyDescent="0.2">
      <c r="A71" s="150"/>
      <c r="B71" s="151"/>
    </row>
    <row r="72" spans="1:2" s="20" customFormat="1" ht="15" x14ac:dyDescent="0.25">
      <c r="A72" s="156" t="s">
        <v>6</v>
      </c>
      <c r="B72" s="157" t="s">
        <v>133</v>
      </c>
    </row>
    <row r="73" spans="1:2" s="8" customFormat="1" ht="28.5" x14ac:dyDescent="0.2">
      <c r="A73" s="150"/>
      <c r="B73" s="155" t="s">
        <v>137</v>
      </c>
    </row>
    <row r="74" spans="1:2" s="8" customFormat="1" ht="14.25" x14ac:dyDescent="0.2">
      <c r="A74" s="150"/>
      <c r="B74" s="151"/>
    </row>
    <row r="75" spans="1:2" ht="15" x14ac:dyDescent="0.25">
      <c r="A75" s="156" t="s">
        <v>6</v>
      </c>
      <c r="B75" s="159" t="s">
        <v>119</v>
      </c>
    </row>
    <row r="76" spans="1:2" s="8" customFormat="1" ht="42.75" x14ac:dyDescent="0.2">
      <c r="A76" s="150"/>
      <c r="B76" s="139" t="s">
        <v>136</v>
      </c>
    </row>
    <row r="77" spans="1:2" ht="14.25" x14ac:dyDescent="0.2">
      <c r="A77" s="149"/>
      <c r="B77" s="149"/>
    </row>
    <row r="78" spans="1:2" s="20" customFormat="1" ht="15" x14ac:dyDescent="0.25">
      <c r="A78" s="156" t="s">
        <v>6</v>
      </c>
      <c r="B78" s="159" t="s">
        <v>125</v>
      </c>
    </row>
    <row r="79" spans="1:2" s="8" customFormat="1" ht="28.5" x14ac:dyDescent="0.2">
      <c r="A79" s="150"/>
      <c r="B79" s="139" t="s">
        <v>120</v>
      </c>
    </row>
    <row r="80" spans="1:2" s="20" customFormat="1" ht="14.25" x14ac:dyDescent="0.2">
      <c r="A80" s="149"/>
      <c r="B80" s="149"/>
    </row>
    <row r="81" spans="1:2" ht="15" x14ac:dyDescent="0.25">
      <c r="A81" s="156" t="s">
        <v>6</v>
      </c>
      <c r="B81" s="159" t="s">
        <v>126</v>
      </c>
    </row>
    <row r="82" spans="1:2" s="8" customFormat="1" ht="14.25" x14ac:dyDescent="0.2">
      <c r="A82" s="150"/>
      <c r="B82" s="154" t="s">
        <v>121</v>
      </c>
    </row>
    <row r="83" spans="1:2" s="8" customFormat="1" ht="14.25" x14ac:dyDescent="0.2">
      <c r="A83" s="150"/>
      <c r="B83" s="154" t="s">
        <v>122</v>
      </c>
    </row>
    <row r="84" spans="1:2" s="8" customFormat="1" ht="14.25" x14ac:dyDescent="0.2">
      <c r="A84" s="150"/>
      <c r="B84" s="154" t="s">
        <v>123</v>
      </c>
    </row>
    <row r="85" spans="1:2" ht="15" x14ac:dyDescent="0.25">
      <c r="A85" s="149"/>
      <c r="B85" s="153"/>
    </row>
    <row r="86" spans="1:2" ht="15" x14ac:dyDescent="0.25">
      <c r="A86" s="156" t="s">
        <v>6</v>
      </c>
      <c r="B86" s="159" t="s">
        <v>127</v>
      </c>
    </row>
    <row r="87" spans="1:2" s="8" customFormat="1" ht="42.75" x14ac:dyDescent="0.2">
      <c r="A87" s="150"/>
      <c r="B87" s="139" t="s">
        <v>115</v>
      </c>
    </row>
    <row r="88" spans="1:2" s="8" customFormat="1" ht="14.25" x14ac:dyDescent="0.2">
      <c r="A88" s="150"/>
      <c r="B88" s="152" t="s">
        <v>117</v>
      </c>
    </row>
    <row r="89" spans="1:2" s="8" customFormat="1" ht="57" x14ac:dyDescent="0.2">
      <c r="A89" s="150"/>
      <c r="B89" s="158" t="s">
        <v>118</v>
      </c>
    </row>
    <row r="90" spans="1:2" ht="14.25" x14ac:dyDescent="0.2">
      <c r="A90" s="149"/>
      <c r="B90" s="149"/>
    </row>
    <row r="91" spans="1:2" ht="15" x14ac:dyDescent="0.25">
      <c r="A91" s="156" t="s">
        <v>6</v>
      </c>
      <c r="B91" s="161" t="s">
        <v>128</v>
      </c>
    </row>
    <row r="92" spans="1:2" ht="28.5" x14ac:dyDescent="0.2">
      <c r="A92" s="137"/>
      <c r="B92" s="154" t="s">
        <v>22</v>
      </c>
    </row>
    <row r="94" spans="1:2" x14ac:dyDescent="0.2">
      <c r="A94" s="28" t="s">
        <v>55</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53</v>
      </c>
      <c r="B1" s="40"/>
      <c r="C1" s="45"/>
      <c r="D1" s="45"/>
    </row>
    <row r="2" spans="1:4" ht="15" x14ac:dyDescent="0.2">
      <c r="A2" s="42"/>
      <c r="B2" s="46"/>
      <c r="C2" s="45"/>
      <c r="D2" s="45"/>
    </row>
    <row r="3" spans="1:4" ht="15" x14ac:dyDescent="0.2">
      <c r="A3" s="43"/>
      <c r="B3" s="36" t="s">
        <v>54</v>
      </c>
      <c r="C3" s="44"/>
    </row>
    <row r="4" spans="1:4" ht="14.25" x14ac:dyDescent="0.2">
      <c r="A4" s="14"/>
      <c r="B4" s="38" t="s">
        <v>50</v>
      </c>
      <c r="C4" s="15"/>
    </row>
    <row r="5" spans="1:4" ht="15" x14ac:dyDescent="0.2">
      <c r="A5" s="14"/>
      <c r="B5" s="17"/>
      <c r="C5" s="15"/>
    </row>
    <row r="6" spans="1:4" ht="15.75" x14ac:dyDescent="0.25">
      <c r="A6" s="14"/>
      <c r="B6" s="18" t="s">
        <v>55</v>
      </c>
      <c r="C6" s="15"/>
    </row>
    <row r="7" spans="1:4" ht="15" x14ac:dyDescent="0.2">
      <c r="A7" s="14"/>
      <c r="B7" s="17"/>
      <c r="C7" s="15"/>
    </row>
    <row r="8" spans="1:4" ht="30" x14ac:dyDescent="0.2">
      <c r="A8" s="14"/>
      <c r="B8" s="17" t="s">
        <v>56</v>
      </c>
      <c r="C8" s="15"/>
    </row>
    <row r="9" spans="1:4" ht="15" x14ac:dyDescent="0.2">
      <c r="A9" s="14"/>
      <c r="B9" s="17"/>
      <c r="C9" s="15"/>
    </row>
    <row r="10" spans="1:4" ht="46.5" x14ac:dyDescent="0.25">
      <c r="A10" s="14"/>
      <c r="B10" s="17" t="s">
        <v>57</v>
      </c>
      <c r="C10" s="15"/>
    </row>
    <row r="11" spans="1:4" ht="15" x14ac:dyDescent="0.2">
      <c r="A11" s="14"/>
      <c r="B11" s="17"/>
      <c r="C11" s="15"/>
    </row>
    <row r="12" spans="1:4" ht="45" x14ac:dyDescent="0.2">
      <c r="A12" s="14"/>
      <c r="B12" s="17" t="s">
        <v>58</v>
      </c>
      <c r="C12" s="15"/>
    </row>
    <row r="13" spans="1:4" ht="15" x14ac:dyDescent="0.2">
      <c r="A13" s="14"/>
      <c r="B13" s="17"/>
      <c r="C13" s="15"/>
    </row>
    <row r="14" spans="1:4" ht="60" x14ac:dyDescent="0.2">
      <c r="A14" s="14"/>
      <c r="B14" s="17" t="s">
        <v>59</v>
      </c>
      <c r="C14" s="15"/>
    </row>
    <row r="15" spans="1:4" ht="15" x14ac:dyDescent="0.2">
      <c r="A15" s="14"/>
      <c r="B15" s="17"/>
      <c r="C15" s="15"/>
    </row>
    <row r="16" spans="1:4" ht="30.75" x14ac:dyDescent="0.2">
      <c r="A16" s="14"/>
      <c r="B16" s="17" t="s">
        <v>60</v>
      </c>
      <c r="C16" s="15"/>
    </row>
    <row r="17" spans="1:3" ht="15" x14ac:dyDescent="0.2">
      <c r="A17" s="14"/>
      <c r="B17" s="17"/>
      <c r="C17" s="15"/>
    </row>
    <row r="18" spans="1:3" ht="15.75" x14ac:dyDescent="0.25">
      <c r="A18" s="14"/>
      <c r="B18" s="18" t="s">
        <v>61</v>
      </c>
      <c r="C18" s="15"/>
    </row>
    <row r="19" spans="1:3" ht="15" x14ac:dyDescent="0.2">
      <c r="A19" s="14"/>
      <c r="B19" s="37" t="s">
        <v>51</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Gaizi Amine (IFAG ATV MC ACE CES)</cp:lastModifiedBy>
  <cp:lastPrinted>2018-02-12T20:25:38Z</cp:lastPrinted>
  <dcterms:created xsi:type="dcterms:W3CDTF">2010-06-09T16:05:03Z</dcterms:created>
  <dcterms:modified xsi:type="dcterms:W3CDTF">2019-01-23T07:58:19Z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