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olle\Documents\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DL6" i="9" l="1"/>
  <c r="DM6" i="9" s="1"/>
  <c r="DL5" i="9"/>
  <c r="DL4" i="9"/>
  <c r="DE6" i="9"/>
  <c r="DF6" i="9" s="1"/>
  <c r="DE4" i="9"/>
  <c r="CX6" i="9"/>
  <c r="CY6" i="9" s="1"/>
  <c r="CR6" i="9"/>
  <c r="CR7" i="9" s="1"/>
  <c r="CQ6" i="9"/>
  <c r="CQ7" i="9" s="1"/>
  <c r="CQ5" i="9"/>
  <c r="CQ4" i="9"/>
  <c r="DM7" i="9" l="1"/>
  <c r="DN6" i="9"/>
  <c r="DL7" i="9"/>
  <c r="DF7" i="9"/>
  <c r="DG6" i="9"/>
  <c r="DE5" i="9"/>
  <c r="DE7" i="9"/>
  <c r="CZ6" i="9"/>
  <c r="CY7" i="9"/>
  <c r="CX4" i="9"/>
  <c r="CX5" i="9"/>
  <c r="CX7" i="9"/>
  <c r="CS6" i="9"/>
  <c r="F35" i="9"/>
  <c r="F33" i="9"/>
  <c r="DN7" i="9" l="1"/>
  <c r="DO6" i="9"/>
  <c r="DG7" i="9"/>
  <c r="DH6" i="9"/>
  <c r="CZ7" i="9"/>
  <c r="DA6" i="9"/>
  <c r="CS7" i="9"/>
  <c r="CT6" i="9"/>
  <c r="F37" i="9"/>
  <c r="I37" i="9" s="1"/>
  <c r="I36" i="9"/>
  <c r="F36" i="9"/>
  <c r="I35" i="9"/>
  <c r="F34" i="9"/>
  <c r="I32" i="9"/>
  <c r="F32" i="9"/>
  <c r="F31" i="9"/>
  <c r="I31" i="9" s="1"/>
  <c r="I30" i="9"/>
  <c r="F30" i="9"/>
  <c r="F29" i="9"/>
  <c r="I29" i="9" s="1"/>
  <c r="I28" i="9"/>
  <c r="F28" i="9"/>
  <c r="DO7" i="9" l="1"/>
  <c r="DP6" i="9"/>
  <c r="DI6" i="9"/>
  <c r="DH7" i="9"/>
  <c r="DA7" i="9"/>
  <c r="DB6" i="9"/>
  <c r="CU6" i="9"/>
  <c r="CT7" i="9"/>
  <c r="CK6" i="9"/>
  <c r="CK7" i="9" s="1"/>
  <c r="CJ6" i="9"/>
  <c r="CJ7" i="9" s="1"/>
  <c r="CJ5" i="9"/>
  <c r="CJ4" i="9"/>
  <c r="CC7" i="9"/>
  <c r="CC6" i="9"/>
  <c r="CD6" i="9" s="1"/>
  <c r="CC5" i="9"/>
  <c r="CC4" i="9"/>
  <c r="BV7" i="9"/>
  <c r="BV6" i="9"/>
  <c r="BW6" i="9" s="1"/>
  <c r="BV5" i="9"/>
  <c r="BV4" i="9"/>
  <c r="BO6" i="9"/>
  <c r="BP6" i="9" s="1"/>
  <c r="DQ6" i="9" l="1"/>
  <c r="DP7" i="9"/>
  <c r="DJ6" i="9"/>
  <c r="DI7" i="9"/>
  <c r="DC6" i="9"/>
  <c r="DB7" i="9"/>
  <c r="CV6" i="9"/>
  <c r="CU7" i="9"/>
  <c r="CL6" i="9"/>
  <c r="CD7" i="9"/>
  <c r="CE6" i="9"/>
  <c r="BW7" i="9"/>
  <c r="BX6" i="9"/>
  <c r="BP7" i="9"/>
  <c r="BQ6" i="9"/>
  <c r="BO4" i="9"/>
  <c r="BO5" i="9"/>
  <c r="BO7" i="9"/>
  <c r="F17" i="9"/>
  <c r="DR6" i="9" l="1"/>
  <c r="DR7" i="9" s="1"/>
  <c r="DQ7" i="9"/>
  <c r="DJ7" i="9"/>
  <c r="DK6" i="9"/>
  <c r="DK7" i="9" s="1"/>
  <c r="DC7" i="9"/>
  <c r="DD6" i="9"/>
  <c r="DD7" i="9" s="1"/>
  <c r="CV7" i="9"/>
  <c r="CW6" i="9"/>
  <c r="CW7" i="9" s="1"/>
  <c r="CM6" i="9"/>
  <c r="CL7" i="9"/>
  <c r="CE7" i="9"/>
  <c r="CF6" i="9"/>
  <c r="BX7" i="9"/>
  <c r="BY6" i="9"/>
  <c r="BQ7" i="9"/>
  <c r="BR6" i="9"/>
  <c r="F15" i="9"/>
  <c r="F12" i="9"/>
  <c r="F10" i="9"/>
  <c r="F9" i="9"/>
  <c r="CN6" i="9" l="1"/>
  <c r="CM7" i="9"/>
  <c r="CG6" i="9"/>
  <c r="CF7" i="9"/>
  <c r="BZ6" i="9"/>
  <c r="BY7" i="9"/>
  <c r="BS6" i="9"/>
  <c r="BR7" i="9"/>
  <c r="I45" i="9"/>
  <c r="I44" i="9"/>
  <c r="CN7" i="9" l="1"/>
  <c r="CO6" i="9"/>
  <c r="CH6" i="9"/>
  <c r="CG7" i="9"/>
  <c r="CA6" i="9"/>
  <c r="BZ7" i="9"/>
  <c r="BT6" i="9"/>
  <c r="BS7" i="9"/>
  <c r="F49" i="9"/>
  <c r="F50" i="9" s="1"/>
  <c r="I50" i="9" s="1"/>
  <c r="F48" i="9"/>
  <c r="I48" i="9" s="1"/>
  <c r="F8" i="9"/>
  <c r="I8" i="9" s="1"/>
  <c r="F38" i="9"/>
  <c r="I38" i="9" s="1"/>
  <c r="F22" i="9"/>
  <c r="I22" i="9" s="1"/>
  <c r="F16" i="9"/>
  <c r="I16" i="9" s="1"/>
  <c r="CO7" i="9" l="1"/>
  <c r="CP6" i="9"/>
  <c r="CP7" i="9" s="1"/>
  <c r="CH7" i="9"/>
  <c r="CI6" i="9"/>
  <c r="CI7" i="9" s="1"/>
  <c r="CA7" i="9"/>
  <c r="CB6" i="9"/>
  <c r="CB7" i="9" s="1"/>
  <c r="BT7" i="9"/>
  <c r="BU6" i="9"/>
  <c r="BU7" i="9" s="1"/>
  <c r="F51" i="9"/>
  <c r="I51" i="9" s="1"/>
  <c r="I49" i="9"/>
  <c r="K6" i="9" l="1"/>
  <c r="F14" i="9" l="1"/>
  <c r="I14" i="9" s="1"/>
  <c r="I10" i="9"/>
  <c r="I9" i="9"/>
  <c r="I15" i="9"/>
  <c r="K7" i="9"/>
  <c r="K4" i="9"/>
  <c r="A8" i="9"/>
  <c r="A48" i="9"/>
  <c r="A49" i="9" s="1"/>
  <c r="A50" i="9" s="1"/>
  <c r="A51" i="9" s="1"/>
  <c r="I12" i="9" l="1"/>
  <c r="F13" i="9" l="1"/>
  <c r="I13" i="9" s="1"/>
  <c r="L6" i="9" l="1"/>
  <c r="F18" i="9" l="1"/>
  <c r="I18" i="9" s="1"/>
  <c r="F24" i="9"/>
  <c r="I24" i="9" s="1"/>
  <c r="F23" i="9"/>
  <c r="I23" i="9" s="1"/>
  <c r="F40" i="9"/>
  <c r="I40" i="9" s="1"/>
  <c r="F39" i="9"/>
  <c r="I39" i="9" s="1"/>
  <c r="M6" i="9"/>
  <c r="F25" i="9"/>
  <c r="I25" i="9" s="1"/>
  <c r="F41" i="9" l="1"/>
  <c r="I41" i="9" s="1"/>
  <c r="N6" i="9"/>
  <c r="F42" i="9" l="1"/>
  <c r="I42" i="9" s="1"/>
  <c r="F26" i="9"/>
  <c r="I26" i="9" s="1"/>
  <c r="O6" i="9"/>
  <c r="K5" i="9"/>
  <c r="F43" i="9" l="1"/>
  <c r="I4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l="1"/>
  <c r="A29" i="9" s="1"/>
  <c r="A30" i="9" s="1"/>
  <c r="A31" i="9" s="1"/>
  <c r="A32" i="9" s="1"/>
  <c r="A33" i="9" s="1"/>
  <c r="A34" i="9" s="1"/>
  <c r="A35" i="9" s="1"/>
  <c r="A36" i="9" s="1"/>
  <c r="A37" i="9" s="1"/>
  <c r="A38" i="9" s="1"/>
  <c r="A39" i="9" s="1"/>
  <c r="A40" i="9" s="1"/>
  <c r="A41" i="9" s="1"/>
  <c r="A42" i="9" s="1"/>
  <c r="A43" i="9" s="1"/>
  <c r="I19" i="9"/>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<sst xmlns="http://schemas.openxmlformats.org/spreadsheetml/2006/main" count="206" uniqueCount="169">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</sst>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7">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R52"/>
  <sheetViews>
    <sheetView showGridLines="0" tabSelected="1" zoomScaleNormal="100" workbookViewId="0">
      <pane ySplit="7" topLeftCell="A20" activePane="bottomLeft" state="frozen"/>
      <selection pane="bottomLeft" activeCell="AB26" sqref="AB26"/>
    </sheetView>
  </sheetViews>
  <sheetFormatPr defaultColWidth="9.140625" defaultRowHeight="12.75" x14ac:dyDescent="0.2"/>
  <cols>
    <col min="1" max="1" width="6.85546875" style="5" customWidth="1"/>
    <col min="2" max="2" width="26.5703125" style="1" bestFit="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96" width="3.42578125" style="3" customWidth="1"/>
    <col min="97" max="97" width="3.140625" style="3" customWidth="1"/>
    <col min="98" max="98" width="2.7109375" style="3" customWidth="1"/>
    <col min="99" max="99" width="2.85546875" style="3" customWidth="1"/>
    <col min="100" max="101" width="2.7109375" style="3" customWidth="1"/>
    <col min="102" max="102" width="3.140625" style="3" customWidth="1"/>
    <col min="103" max="103" width="3.28515625" style="3" customWidth="1"/>
    <col min="104" max="104" width="3.42578125" style="3" customWidth="1"/>
    <col min="105" max="105" width="3" style="3" customWidth="1"/>
    <col min="106" max="106" width="3.42578125" style="3" customWidth="1"/>
    <col min="107" max="107" width="3" style="3" customWidth="1"/>
    <col min="108" max="108" width="3.42578125" style="3" customWidth="1"/>
    <col min="109" max="109" width="4" style="3" customWidth="1"/>
    <col min="110" max="110" width="3.28515625" style="3" customWidth="1"/>
    <col min="111" max="111" width="3.5703125" style="3" customWidth="1"/>
    <col min="112" max="112" width="3.42578125" style="3" customWidth="1"/>
    <col min="113" max="113" width="3.140625" style="3" customWidth="1"/>
    <col min="114" max="114" width="2.85546875" style="3" customWidth="1"/>
    <col min="115" max="115" width="2.28515625" style="3" customWidth="1"/>
    <col min="116" max="116" width="3.85546875" style="3" customWidth="1"/>
    <col min="117" max="118" width="3.28515625" style="3" customWidth="1"/>
    <col min="119" max="119" width="3" style="3" customWidth="1"/>
    <col min="120" max="120" width="2.85546875" style="3" customWidth="1"/>
    <col min="121" max="121" width="3.28515625" style="3" customWidth="1"/>
    <col min="122" max="122" width="3" style="3" customWidth="1"/>
    <col min="123" max="16384" width="9.140625" style="3"/>
  </cols>
  <sheetData>
    <row r="1" spans="1:122" ht="30" customHeight="1" x14ac:dyDescent="0.2">
      <c r="A1" s="125" t="s">
        <v>138</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122" ht="18" customHeight="1" x14ac:dyDescent="0.2">
      <c r="A2" s="52" t="s">
        <v>139</v>
      </c>
      <c r="B2" s="22"/>
      <c r="C2" s="22"/>
      <c r="D2" s="34"/>
      <c r="E2" s="160"/>
      <c r="F2" s="160"/>
      <c r="H2" s="2"/>
    </row>
    <row r="3" spans="1:122"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110"/>
      <c r="B4" s="114" t="s">
        <v>76</v>
      </c>
      <c r="C4" s="168">
        <v>43340</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c r="BO4" s="165" t="str">
        <f>"Week "&amp;(BO6-($C$4-WEEKDAY($C$4,1)+2))/7+1</f>
        <v>Week 9</v>
      </c>
      <c r="BP4" s="166"/>
      <c r="BQ4" s="166"/>
      <c r="BR4" s="166"/>
      <c r="BS4" s="166"/>
      <c r="BT4" s="166"/>
      <c r="BU4" s="167"/>
      <c r="BV4" s="165" t="str">
        <f>"Week "&amp;(BV6-($C$4-WEEKDAY($C$4,1)+2))/7+1</f>
        <v>Week 10</v>
      </c>
      <c r="BW4" s="166"/>
      <c r="BX4" s="166"/>
      <c r="BY4" s="166"/>
      <c r="BZ4" s="166"/>
      <c r="CA4" s="166"/>
      <c r="CB4" s="167"/>
      <c r="CC4" s="165" t="str">
        <f>"Week "&amp;(CC6-($C$4-WEEKDAY($C$4,1)+2))/7+1</f>
        <v>Week 11</v>
      </c>
      <c r="CD4" s="166"/>
      <c r="CE4" s="166"/>
      <c r="CF4" s="166"/>
      <c r="CG4" s="166"/>
      <c r="CH4" s="166"/>
      <c r="CI4" s="167"/>
      <c r="CJ4" s="165" t="str">
        <f>"Week "&amp;(CJ6-($C$4-WEEKDAY($C$4,1)+2))/7+1</f>
        <v>Week 12</v>
      </c>
      <c r="CK4" s="166"/>
      <c r="CL4" s="166"/>
      <c r="CM4" s="166"/>
      <c r="CN4" s="166"/>
      <c r="CO4" s="166"/>
      <c r="CP4" s="167"/>
      <c r="CQ4" s="165" t="str">
        <f>"Week "&amp;(CQ6-($C$4-WEEKDAY($C$4,1)+2))/7+1</f>
        <v>Week 13</v>
      </c>
      <c r="CR4" s="166"/>
      <c r="CS4" s="166"/>
      <c r="CT4" s="166"/>
      <c r="CU4" s="166"/>
      <c r="CV4" s="166"/>
      <c r="CW4" s="167"/>
      <c r="CX4" s="165" t="str">
        <f>"Week "&amp;(CX6-($C$4-WEEKDAY($C$4,1)+2))/7+1</f>
        <v>Week 14</v>
      </c>
      <c r="CY4" s="166"/>
      <c r="CZ4" s="166"/>
      <c r="DA4" s="166"/>
      <c r="DB4" s="166"/>
      <c r="DC4" s="166"/>
      <c r="DD4" s="167"/>
      <c r="DE4" s="165" t="str">
        <f>"Week "&amp;(DE6-($C$4-WEEKDAY($C$4,1)+2))/7+1</f>
        <v>Week 15</v>
      </c>
      <c r="DF4" s="166"/>
      <c r="DG4" s="166"/>
      <c r="DH4" s="166"/>
      <c r="DI4" s="166"/>
      <c r="DJ4" s="166"/>
      <c r="DK4" s="167"/>
      <c r="DL4" s="165" t="str">
        <f>"Week "&amp;(DL6-($C$4-WEEKDAY($C$4,1)+2))/7+1</f>
        <v>Week 16</v>
      </c>
      <c r="DM4" s="166"/>
      <c r="DN4" s="166"/>
      <c r="DO4" s="166"/>
      <c r="DP4" s="166"/>
      <c r="DQ4" s="166"/>
      <c r="DR4" s="167"/>
    </row>
    <row r="5" spans="1:122" ht="17.25" customHeight="1" x14ac:dyDescent="0.2">
      <c r="A5" s="110"/>
      <c r="B5" s="114" t="s">
        <v>77</v>
      </c>
      <c r="C5" s="164" t="s">
        <v>140</v>
      </c>
      <c r="D5" s="164"/>
      <c r="E5" s="164"/>
      <c r="F5" s="113"/>
      <c r="G5" s="113"/>
      <c r="H5" s="113"/>
      <c r="I5" s="113"/>
      <c r="J5" s="50"/>
      <c r="K5" s="169">
        <f>K6</f>
        <v>43339</v>
      </c>
      <c r="L5" s="170"/>
      <c r="M5" s="170"/>
      <c r="N5" s="170"/>
      <c r="O5" s="170"/>
      <c r="P5" s="170"/>
      <c r="Q5" s="171"/>
      <c r="R5" s="169">
        <f>R6</f>
        <v>43346</v>
      </c>
      <c r="S5" s="170"/>
      <c r="T5" s="170"/>
      <c r="U5" s="170"/>
      <c r="V5" s="170"/>
      <c r="W5" s="170"/>
      <c r="X5" s="171"/>
      <c r="Y5" s="169">
        <f>Y6</f>
        <v>43353</v>
      </c>
      <c r="Z5" s="170"/>
      <c r="AA5" s="170"/>
      <c r="AB5" s="170"/>
      <c r="AC5" s="170"/>
      <c r="AD5" s="170"/>
      <c r="AE5" s="171"/>
      <c r="AF5" s="169">
        <f>AF6</f>
        <v>43360</v>
      </c>
      <c r="AG5" s="170"/>
      <c r="AH5" s="170"/>
      <c r="AI5" s="170"/>
      <c r="AJ5" s="170"/>
      <c r="AK5" s="170"/>
      <c r="AL5" s="171"/>
      <c r="AM5" s="169">
        <f>AM6</f>
        <v>43367</v>
      </c>
      <c r="AN5" s="170"/>
      <c r="AO5" s="170"/>
      <c r="AP5" s="170"/>
      <c r="AQ5" s="170"/>
      <c r="AR5" s="170"/>
      <c r="AS5" s="171"/>
      <c r="AT5" s="169">
        <f>AT6</f>
        <v>43374</v>
      </c>
      <c r="AU5" s="170"/>
      <c r="AV5" s="170"/>
      <c r="AW5" s="170"/>
      <c r="AX5" s="170"/>
      <c r="AY5" s="170"/>
      <c r="AZ5" s="171"/>
      <c r="BA5" s="169">
        <f>BA6</f>
        <v>43381</v>
      </c>
      <c r="BB5" s="170"/>
      <c r="BC5" s="170"/>
      <c r="BD5" s="170"/>
      <c r="BE5" s="170"/>
      <c r="BF5" s="170"/>
      <c r="BG5" s="171"/>
      <c r="BH5" s="169">
        <f>BH6</f>
        <v>43388</v>
      </c>
      <c r="BI5" s="170"/>
      <c r="BJ5" s="170"/>
      <c r="BK5" s="170"/>
      <c r="BL5" s="170"/>
      <c r="BM5" s="170"/>
      <c r="BN5" s="171"/>
      <c r="BO5" s="169">
        <f>BO6</f>
        <v>43395</v>
      </c>
      <c r="BP5" s="170"/>
      <c r="BQ5" s="170"/>
      <c r="BR5" s="170"/>
      <c r="BS5" s="170"/>
      <c r="BT5" s="170"/>
      <c r="BU5" s="171"/>
      <c r="BV5" s="169">
        <f>BV6</f>
        <v>43402</v>
      </c>
      <c r="BW5" s="170"/>
      <c r="BX5" s="170"/>
      <c r="BY5" s="170"/>
      <c r="BZ5" s="170"/>
      <c r="CA5" s="170"/>
      <c r="CB5" s="171"/>
      <c r="CC5" s="169">
        <f>CC6</f>
        <v>43409</v>
      </c>
      <c r="CD5" s="170"/>
      <c r="CE5" s="170"/>
      <c r="CF5" s="170"/>
      <c r="CG5" s="170"/>
      <c r="CH5" s="170"/>
      <c r="CI5" s="171"/>
      <c r="CJ5" s="169">
        <f>CJ6</f>
        <v>43416</v>
      </c>
      <c r="CK5" s="170"/>
      <c r="CL5" s="170"/>
      <c r="CM5" s="170"/>
      <c r="CN5" s="170"/>
      <c r="CO5" s="170"/>
      <c r="CP5" s="171"/>
      <c r="CQ5" s="169">
        <f>CQ6</f>
        <v>43423</v>
      </c>
      <c r="CR5" s="170"/>
      <c r="CS5" s="170"/>
      <c r="CT5" s="170"/>
      <c r="CU5" s="170"/>
      <c r="CV5" s="170"/>
      <c r="CW5" s="171"/>
      <c r="CX5" s="169">
        <f>CX6</f>
        <v>43430</v>
      </c>
      <c r="CY5" s="170"/>
      <c r="CZ5" s="170"/>
      <c r="DA5" s="170"/>
      <c r="DB5" s="170"/>
      <c r="DC5" s="170"/>
      <c r="DD5" s="171"/>
      <c r="DE5" s="169">
        <f>DE6</f>
        <v>43437</v>
      </c>
      <c r="DF5" s="170"/>
      <c r="DG5" s="170"/>
      <c r="DH5" s="170"/>
      <c r="DI5" s="170"/>
      <c r="DJ5" s="170"/>
      <c r="DK5" s="171"/>
      <c r="DL5" s="169">
        <f>DL6</f>
        <v>43444</v>
      </c>
      <c r="DM5" s="170"/>
      <c r="DN5" s="170"/>
      <c r="DO5" s="170"/>
      <c r="DP5" s="170"/>
      <c r="DQ5" s="170"/>
      <c r="DR5" s="171"/>
    </row>
    <row r="6" spans="1:122" x14ac:dyDescent="0.2">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c r="CQ6" s="92">
        <f t="shared" ref="CQ6" si="30">CP6+1</f>
        <v>43423</v>
      </c>
      <c r="CR6" s="83">
        <f t="shared" ref="CR6" si="31">CQ6+1</f>
        <v>43424</v>
      </c>
      <c r="CS6" s="83">
        <f t="shared" ref="CS6" si="32">CR6+1</f>
        <v>43425</v>
      </c>
      <c r="CT6" s="83">
        <f t="shared" ref="CT6" si="33">CS6+1</f>
        <v>43426</v>
      </c>
      <c r="CU6" s="83">
        <f t="shared" ref="CU6" si="34">CT6+1</f>
        <v>43427</v>
      </c>
      <c r="CV6" s="83">
        <f t="shared" ref="CV6" si="35">CU6+1</f>
        <v>43428</v>
      </c>
      <c r="CW6" s="93">
        <f t="shared" ref="CW6" si="36">CV6+1</f>
        <v>43429</v>
      </c>
      <c r="CX6" s="92">
        <f t="shared" ref="CX6" si="37">CW6+1</f>
        <v>43430</v>
      </c>
      <c r="CY6" s="83">
        <f t="shared" ref="CY6" si="38">CX6+1</f>
        <v>43431</v>
      </c>
      <c r="CZ6" s="83">
        <f t="shared" ref="CZ6" si="39">CY6+1</f>
        <v>43432</v>
      </c>
      <c r="DA6" s="83">
        <f t="shared" ref="DA6" si="40">CZ6+1</f>
        <v>43433</v>
      </c>
      <c r="DB6" s="83">
        <f t="shared" ref="DB6" si="41">DA6+1</f>
        <v>43434</v>
      </c>
      <c r="DC6" s="83">
        <f t="shared" ref="DC6" si="42">DB6+1</f>
        <v>43435</v>
      </c>
      <c r="DD6" s="93">
        <f t="shared" ref="DD6" si="43">DC6+1</f>
        <v>43436</v>
      </c>
      <c r="DE6" s="92">
        <f t="shared" ref="DE6" si="44">DD6+1</f>
        <v>43437</v>
      </c>
      <c r="DF6" s="83">
        <f t="shared" ref="DF6" si="45">DE6+1</f>
        <v>43438</v>
      </c>
      <c r="DG6" s="83">
        <f t="shared" ref="DG6" si="46">DF6+1</f>
        <v>43439</v>
      </c>
      <c r="DH6" s="83">
        <f t="shared" ref="DH6" si="47">DG6+1</f>
        <v>43440</v>
      </c>
      <c r="DI6" s="83">
        <f t="shared" ref="DI6" si="48">DH6+1</f>
        <v>43441</v>
      </c>
      <c r="DJ6" s="83">
        <f t="shared" ref="DJ6" si="49">DI6+1</f>
        <v>43442</v>
      </c>
      <c r="DK6" s="93">
        <f t="shared" ref="DK6" si="50">DJ6+1</f>
        <v>43443</v>
      </c>
      <c r="DL6" s="92">
        <f t="shared" ref="DL6" si="51">DK6+1</f>
        <v>43444</v>
      </c>
      <c r="DM6" s="83">
        <f t="shared" ref="DM6" si="52">DL6+1</f>
        <v>43445</v>
      </c>
      <c r="DN6" s="83">
        <f t="shared" ref="DN6" si="53">DM6+1</f>
        <v>43446</v>
      </c>
      <c r="DO6" s="83">
        <f t="shared" ref="DO6" si="54">DN6+1</f>
        <v>43447</v>
      </c>
      <c r="DP6" s="83">
        <f t="shared" ref="DP6" si="55">DO6+1</f>
        <v>43448</v>
      </c>
      <c r="DQ6" s="83">
        <f t="shared" ref="DQ6" si="56">DP6+1</f>
        <v>43449</v>
      </c>
      <c r="DR6" s="93">
        <f t="shared" ref="DR6" si="57">DQ6+1</f>
        <v>43450</v>
      </c>
    </row>
    <row r="7" spans="1:122"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58">CHOOSE(WEEKDAY(K6,1),"S","M","T","W","T","F","S")</f>
        <v>M</v>
      </c>
      <c r="L7" s="122" t="str">
        <f t="shared" si="58"/>
        <v>T</v>
      </c>
      <c r="M7" s="122" t="str">
        <f t="shared" si="58"/>
        <v>W</v>
      </c>
      <c r="N7" s="122" t="str">
        <f t="shared" si="58"/>
        <v>T</v>
      </c>
      <c r="O7" s="122" t="str">
        <f t="shared" si="58"/>
        <v>F</v>
      </c>
      <c r="P7" s="122" t="str">
        <f t="shared" si="58"/>
        <v>S</v>
      </c>
      <c r="Q7" s="123" t="str">
        <f t="shared" si="58"/>
        <v>S</v>
      </c>
      <c r="R7" s="121" t="str">
        <f t="shared" si="58"/>
        <v>M</v>
      </c>
      <c r="S7" s="122" t="str">
        <f t="shared" si="58"/>
        <v>T</v>
      </c>
      <c r="T7" s="122" t="str">
        <f t="shared" si="58"/>
        <v>W</v>
      </c>
      <c r="U7" s="122" t="str">
        <f t="shared" si="58"/>
        <v>T</v>
      </c>
      <c r="V7" s="122" t="str">
        <f t="shared" si="58"/>
        <v>F</v>
      </c>
      <c r="W7" s="122" t="str">
        <f t="shared" si="58"/>
        <v>S</v>
      </c>
      <c r="X7" s="123" t="str">
        <f t="shared" si="58"/>
        <v>S</v>
      </c>
      <c r="Y7" s="121" t="str">
        <f t="shared" si="58"/>
        <v>M</v>
      </c>
      <c r="Z7" s="122" t="str">
        <f t="shared" si="58"/>
        <v>T</v>
      </c>
      <c r="AA7" s="122" t="str">
        <f t="shared" si="58"/>
        <v>W</v>
      </c>
      <c r="AB7" s="122" t="str">
        <f t="shared" si="58"/>
        <v>T</v>
      </c>
      <c r="AC7" s="122" t="str">
        <f t="shared" si="58"/>
        <v>F</v>
      </c>
      <c r="AD7" s="122" t="str">
        <f t="shared" si="58"/>
        <v>S</v>
      </c>
      <c r="AE7" s="123" t="str">
        <f t="shared" si="58"/>
        <v>S</v>
      </c>
      <c r="AF7" s="121" t="str">
        <f t="shared" si="58"/>
        <v>M</v>
      </c>
      <c r="AG7" s="122" t="str">
        <f t="shared" si="58"/>
        <v>T</v>
      </c>
      <c r="AH7" s="122" t="str">
        <f t="shared" si="58"/>
        <v>W</v>
      </c>
      <c r="AI7" s="122" t="str">
        <f t="shared" si="58"/>
        <v>T</v>
      </c>
      <c r="AJ7" s="122" t="str">
        <f t="shared" si="58"/>
        <v>F</v>
      </c>
      <c r="AK7" s="122" t="str">
        <f t="shared" si="58"/>
        <v>S</v>
      </c>
      <c r="AL7" s="123" t="str">
        <f t="shared" si="58"/>
        <v>S</v>
      </c>
      <c r="AM7" s="121" t="str">
        <f t="shared" si="58"/>
        <v>M</v>
      </c>
      <c r="AN7" s="122" t="str">
        <f t="shared" si="58"/>
        <v>T</v>
      </c>
      <c r="AO7" s="122" t="str">
        <f t="shared" si="58"/>
        <v>W</v>
      </c>
      <c r="AP7" s="122" t="str">
        <f t="shared" si="58"/>
        <v>T</v>
      </c>
      <c r="AQ7" s="122" t="str">
        <f t="shared" ref="AQ7:BN7" si="59">CHOOSE(WEEKDAY(AQ6,1),"S","M","T","W","T","F","S")</f>
        <v>F</v>
      </c>
      <c r="AR7" s="122" t="str">
        <f t="shared" si="59"/>
        <v>S</v>
      </c>
      <c r="AS7" s="123" t="str">
        <f t="shared" si="59"/>
        <v>S</v>
      </c>
      <c r="AT7" s="121" t="str">
        <f t="shared" si="59"/>
        <v>M</v>
      </c>
      <c r="AU7" s="122" t="str">
        <f t="shared" si="59"/>
        <v>T</v>
      </c>
      <c r="AV7" s="122" t="str">
        <f t="shared" si="59"/>
        <v>W</v>
      </c>
      <c r="AW7" s="122" t="str">
        <f t="shared" si="59"/>
        <v>T</v>
      </c>
      <c r="AX7" s="122" t="str">
        <f t="shared" si="59"/>
        <v>F</v>
      </c>
      <c r="AY7" s="122" t="str">
        <f t="shared" si="59"/>
        <v>S</v>
      </c>
      <c r="AZ7" s="123" t="str">
        <f t="shared" si="59"/>
        <v>S</v>
      </c>
      <c r="BA7" s="121" t="str">
        <f t="shared" si="59"/>
        <v>M</v>
      </c>
      <c r="BB7" s="122" t="str">
        <f t="shared" si="59"/>
        <v>T</v>
      </c>
      <c r="BC7" s="122" t="str">
        <f t="shared" si="59"/>
        <v>W</v>
      </c>
      <c r="BD7" s="122" t="str">
        <f t="shared" si="59"/>
        <v>T</v>
      </c>
      <c r="BE7" s="122" t="str">
        <f t="shared" si="59"/>
        <v>F</v>
      </c>
      <c r="BF7" s="122" t="str">
        <f t="shared" si="59"/>
        <v>S</v>
      </c>
      <c r="BG7" s="123" t="str">
        <f t="shared" si="59"/>
        <v>S</v>
      </c>
      <c r="BH7" s="121" t="str">
        <f t="shared" si="59"/>
        <v>M</v>
      </c>
      <c r="BI7" s="122" t="str">
        <f t="shared" si="59"/>
        <v>T</v>
      </c>
      <c r="BJ7" s="122" t="str">
        <f t="shared" si="59"/>
        <v>W</v>
      </c>
      <c r="BK7" s="122" t="str">
        <f t="shared" si="59"/>
        <v>T</v>
      </c>
      <c r="BL7" s="122" t="str">
        <f t="shared" si="59"/>
        <v>F</v>
      </c>
      <c r="BM7" s="122" t="str">
        <f t="shared" si="59"/>
        <v>S</v>
      </c>
      <c r="BN7" s="123" t="str">
        <f t="shared" si="59"/>
        <v>S</v>
      </c>
      <c r="BO7" s="121" t="str">
        <f t="shared" ref="BO7:CP7" si="60">CHOOSE(WEEKDAY(BO6,1),"S","M","T","W","T","F","S")</f>
        <v>M</v>
      </c>
      <c r="BP7" s="122" t="str">
        <f t="shared" si="60"/>
        <v>T</v>
      </c>
      <c r="BQ7" s="122" t="str">
        <f t="shared" si="60"/>
        <v>W</v>
      </c>
      <c r="BR7" s="122" t="str">
        <f t="shared" si="60"/>
        <v>T</v>
      </c>
      <c r="BS7" s="122" t="str">
        <f t="shared" si="60"/>
        <v>F</v>
      </c>
      <c r="BT7" s="122" t="str">
        <f t="shared" si="60"/>
        <v>S</v>
      </c>
      <c r="BU7" s="123" t="str">
        <f t="shared" si="60"/>
        <v>S</v>
      </c>
      <c r="BV7" s="121" t="str">
        <f t="shared" si="60"/>
        <v>M</v>
      </c>
      <c r="BW7" s="122" t="str">
        <f t="shared" si="60"/>
        <v>T</v>
      </c>
      <c r="BX7" s="122" t="str">
        <f t="shared" si="60"/>
        <v>W</v>
      </c>
      <c r="BY7" s="122" t="str">
        <f t="shared" si="60"/>
        <v>T</v>
      </c>
      <c r="BZ7" s="122" t="str">
        <f t="shared" si="60"/>
        <v>F</v>
      </c>
      <c r="CA7" s="122" t="str">
        <f t="shared" si="60"/>
        <v>S</v>
      </c>
      <c r="CB7" s="123" t="str">
        <f t="shared" si="60"/>
        <v>S</v>
      </c>
      <c r="CC7" s="121" t="str">
        <f t="shared" si="60"/>
        <v>M</v>
      </c>
      <c r="CD7" s="122" t="str">
        <f t="shared" si="60"/>
        <v>T</v>
      </c>
      <c r="CE7" s="122" t="str">
        <f t="shared" si="60"/>
        <v>W</v>
      </c>
      <c r="CF7" s="122" t="str">
        <f t="shared" si="60"/>
        <v>T</v>
      </c>
      <c r="CG7" s="122" t="str">
        <f t="shared" si="60"/>
        <v>F</v>
      </c>
      <c r="CH7" s="122" t="str">
        <f t="shared" si="60"/>
        <v>S</v>
      </c>
      <c r="CI7" s="123" t="str">
        <f t="shared" si="60"/>
        <v>S</v>
      </c>
      <c r="CJ7" s="121" t="str">
        <f t="shared" si="60"/>
        <v>M</v>
      </c>
      <c r="CK7" s="122" t="str">
        <f t="shared" si="60"/>
        <v>T</v>
      </c>
      <c r="CL7" s="122" t="str">
        <f t="shared" si="60"/>
        <v>W</v>
      </c>
      <c r="CM7" s="122" t="str">
        <f t="shared" si="60"/>
        <v>T</v>
      </c>
      <c r="CN7" s="122" t="str">
        <f t="shared" si="60"/>
        <v>F</v>
      </c>
      <c r="CO7" s="122" t="str">
        <f t="shared" si="60"/>
        <v>S</v>
      </c>
      <c r="CP7" s="123" t="str">
        <f t="shared" si="60"/>
        <v>S</v>
      </c>
      <c r="CQ7" s="121" t="str">
        <f t="shared" ref="CQ7:DR7" si="61">CHOOSE(WEEKDAY(CQ6,1),"S","M","T","W","T","F","S")</f>
        <v>M</v>
      </c>
      <c r="CR7" s="122" t="str">
        <f t="shared" si="61"/>
        <v>T</v>
      </c>
      <c r="CS7" s="122" t="str">
        <f t="shared" si="61"/>
        <v>W</v>
      </c>
      <c r="CT7" s="122" t="str">
        <f t="shared" si="61"/>
        <v>T</v>
      </c>
      <c r="CU7" s="122" t="str">
        <f t="shared" si="61"/>
        <v>F</v>
      </c>
      <c r="CV7" s="122" t="str">
        <f t="shared" si="61"/>
        <v>S</v>
      </c>
      <c r="CW7" s="123" t="str">
        <f t="shared" si="61"/>
        <v>S</v>
      </c>
      <c r="CX7" s="121" t="str">
        <f t="shared" si="61"/>
        <v>M</v>
      </c>
      <c r="CY7" s="122" t="str">
        <f t="shared" si="61"/>
        <v>T</v>
      </c>
      <c r="CZ7" s="122" t="str">
        <f t="shared" si="61"/>
        <v>W</v>
      </c>
      <c r="DA7" s="122" t="str">
        <f t="shared" si="61"/>
        <v>T</v>
      </c>
      <c r="DB7" s="122" t="str">
        <f t="shared" si="61"/>
        <v>F</v>
      </c>
      <c r="DC7" s="122" t="str">
        <f t="shared" si="61"/>
        <v>S</v>
      </c>
      <c r="DD7" s="123" t="str">
        <f t="shared" si="61"/>
        <v>S</v>
      </c>
      <c r="DE7" s="121" t="str">
        <f t="shared" si="61"/>
        <v>M</v>
      </c>
      <c r="DF7" s="122" t="str">
        <f t="shared" si="61"/>
        <v>T</v>
      </c>
      <c r="DG7" s="122" t="str">
        <f t="shared" si="61"/>
        <v>W</v>
      </c>
      <c r="DH7" s="122" t="str">
        <f t="shared" si="61"/>
        <v>T</v>
      </c>
      <c r="DI7" s="122" t="str">
        <f t="shared" si="61"/>
        <v>F</v>
      </c>
      <c r="DJ7" s="122" t="str">
        <f t="shared" si="61"/>
        <v>S</v>
      </c>
      <c r="DK7" s="123" t="str">
        <f t="shared" si="61"/>
        <v>S</v>
      </c>
      <c r="DL7" s="121" t="str">
        <f t="shared" si="61"/>
        <v>M</v>
      </c>
      <c r="DM7" s="122" t="str">
        <f t="shared" si="61"/>
        <v>T</v>
      </c>
      <c r="DN7" s="122" t="str">
        <f t="shared" si="61"/>
        <v>W</v>
      </c>
      <c r="DO7" s="122" t="str">
        <f t="shared" si="61"/>
        <v>T</v>
      </c>
      <c r="DP7" s="122" t="str">
        <f t="shared" si="61"/>
        <v>F</v>
      </c>
      <c r="DQ7" s="122" t="str">
        <f t="shared" si="61"/>
        <v>S</v>
      </c>
      <c r="DR7" s="123" t="str">
        <f t="shared" si="61"/>
        <v>S</v>
      </c>
    </row>
    <row r="8" spans="1:122"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5" si="62">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122" s="61" customFormat="1" ht="18" x14ac:dyDescent="0.2">
      <c r="A9" s="60" t="str">
        <f t="shared" ref="A9:A15"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62"/>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122" s="61" customFormat="1" ht="24" x14ac:dyDescent="0.2">
      <c r="A10" s="60" t="str">
        <f t="shared" si="63"/>
        <v>1.2</v>
      </c>
      <c r="B10" s="126" t="s">
        <v>147</v>
      </c>
      <c r="C10" s="61" t="s">
        <v>143</v>
      </c>
      <c r="D10" s="127"/>
      <c r="E10" s="100">
        <v>43354</v>
      </c>
      <c r="F10" s="101">
        <f>IF(ISBLANK(E10)," - ",IF(G10=0,E10,E10+G10-1))</f>
        <v>43384</v>
      </c>
      <c r="G10" s="62">
        <v>31</v>
      </c>
      <c r="H10" s="63">
        <v>0.8</v>
      </c>
      <c r="I10" s="64">
        <f t="shared" si="62"/>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122" s="61" customFormat="1" ht="18" x14ac:dyDescent="0.2">
      <c r="A11" s="60" t="str">
        <f t="shared" si="63"/>
        <v>1.3</v>
      </c>
      <c r="B11" s="126" t="s">
        <v>144</v>
      </c>
      <c r="C11" s="61" t="s">
        <v>143</v>
      </c>
      <c r="D11" s="127"/>
      <c r="E11" s="100">
        <v>43139</v>
      </c>
      <c r="F11" s="101">
        <f t="shared" ref="F11:F43" si="64">IF(ISBLANK(E11)," - ",IF(G11=0,E11,E11+G11-1))</f>
        <v>43142</v>
      </c>
      <c r="G11" s="62">
        <v>4</v>
      </c>
      <c r="H11" s="63">
        <v>0.5</v>
      </c>
      <c r="I11" s="64">
        <f t="shared" si="62"/>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122"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62"/>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122"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64"/>
        <v>43403</v>
      </c>
      <c r="G13" s="62">
        <v>20</v>
      </c>
      <c r="H13" s="63">
        <v>0</v>
      </c>
      <c r="I13" s="64">
        <f t="shared" si="62"/>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122" s="61" customFormat="1" ht="24" x14ac:dyDescent="0.2">
      <c r="A14" s="60" t="str">
        <f t="shared" si="63"/>
        <v>1.4</v>
      </c>
      <c r="B14" s="126" t="s">
        <v>148</v>
      </c>
      <c r="C14" s="61" t="s">
        <v>143</v>
      </c>
      <c r="D14" s="127"/>
      <c r="E14" s="100">
        <v>43405</v>
      </c>
      <c r="F14" s="101">
        <f t="shared" si="64"/>
        <v>43409</v>
      </c>
      <c r="G14" s="62">
        <v>5</v>
      </c>
      <c r="H14" s="63">
        <v>0</v>
      </c>
      <c r="I14" s="64">
        <f t="shared" si="62"/>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122" s="61" customFormat="1" ht="18" x14ac:dyDescent="0.2">
      <c r="A15" s="60" t="str">
        <f t="shared" si="63"/>
        <v>1.5</v>
      </c>
      <c r="B15" s="126" t="s">
        <v>149</v>
      </c>
      <c r="C15" s="61" t="s">
        <v>143</v>
      </c>
      <c r="D15" s="127"/>
      <c r="E15" s="100">
        <v>43383</v>
      </c>
      <c r="F15" s="101">
        <f>IF(ISBLANK(E15)," - ",IF(G15=0,E15,E15+G15-1))</f>
        <v>43412</v>
      </c>
      <c r="G15" s="62">
        <v>30</v>
      </c>
      <c r="H15" s="63">
        <v>0.95</v>
      </c>
      <c r="I15" s="64">
        <f t="shared" si="62"/>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122" s="55" customFormat="1" ht="18" x14ac:dyDescent="0.2">
      <c r="A16" s="53" t="str">
        <f>IF(ISERROR(VALUE(SUBSTITUTE(prevWBS,".",""))),"1",IF(ISERROR(FIND("`",SUBSTITUTE(prevWBS,".","`",1))),TEXT(VALUE(prevWBS)+1,"#"),TEXT(VALUE(LEFT(prevWBS,FIND("`",SUBSTITUTE(prevWBS,".","`",1))-1))+1,"#")))</f>
        <v>2</v>
      </c>
      <c r="B16" s="54" t="s">
        <v>151</v>
      </c>
      <c r="D16" s="56"/>
      <c r="E16" s="102"/>
      <c r="F16" s="102" t="str">
        <f t="shared" si="64"/>
        <v xml:space="preserve"> - </v>
      </c>
      <c r="G16" s="57"/>
      <c r="H16" s="58"/>
      <c r="I16" s="59" t="str">
        <f t="shared" si="62"/>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90"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90"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64"/>
        <v>43367</v>
      </c>
      <c r="G18" s="62">
        <v>14</v>
      </c>
      <c r="H18" s="63">
        <v>1</v>
      </c>
      <c r="I18" s="64">
        <f t="shared" si="62"/>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90"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152</v>
      </c>
      <c r="D19" s="127"/>
      <c r="E19" s="100">
        <v>43374</v>
      </c>
      <c r="F19" s="101">
        <f t="shared" si="64"/>
        <v>43392</v>
      </c>
      <c r="G19" s="62">
        <v>19</v>
      </c>
      <c r="H19" s="63">
        <v>0.9</v>
      </c>
      <c r="I19" s="64">
        <f t="shared" si="62"/>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90"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64"/>
        <v>43367</v>
      </c>
      <c r="G20" s="62">
        <v>4</v>
      </c>
      <c r="H20" s="63">
        <v>0.6</v>
      </c>
      <c r="I20" s="64">
        <f t="shared" si="62"/>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90"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64"/>
        <v>43156</v>
      </c>
      <c r="G21" s="62">
        <v>3</v>
      </c>
      <c r="H21" s="63">
        <v>0</v>
      </c>
      <c r="I21" s="64">
        <f t="shared" si="62"/>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90" s="55" customFormat="1" ht="18" x14ac:dyDescent="0.2">
      <c r="A22" s="53" t="str">
        <f>IF(ISERROR(VALUE(SUBSTITUTE(prevWBS,".",""))),"1",IF(ISERROR(FIND("`",SUBSTITUTE(prevWBS,".","`",1))),TEXT(VALUE(prevWBS)+1,"#"),TEXT(VALUE(LEFT(prevWBS,FIND("`",SUBSTITUTE(prevWBS,".","`",1))-1))+1,"#")))</f>
        <v>3</v>
      </c>
      <c r="B22" s="54" t="s">
        <v>157</v>
      </c>
      <c r="D22" s="56"/>
      <c r="E22" s="102"/>
      <c r="F22" s="102" t="str">
        <f t="shared" si="64"/>
        <v xml:space="preserve"> - </v>
      </c>
      <c r="G22" s="57"/>
      <c r="H22" s="58"/>
      <c r="I22" s="59" t="str">
        <f t="shared" si="62"/>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90"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158</v>
      </c>
      <c r="C23" s="61" t="s">
        <v>162</v>
      </c>
      <c r="D23" s="127"/>
      <c r="E23" s="100">
        <v>43384</v>
      </c>
      <c r="F23" s="101">
        <f t="shared" si="64"/>
        <v>43418</v>
      </c>
      <c r="G23" s="62">
        <v>35</v>
      </c>
      <c r="H23" s="63">
        <v>1</v>
      </c>
      <c r="I23" s="64">
        <f t="shared" si="62"/>
        <v>25</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row>
    <row r="24" spans="1:90"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159</v>
      </c>
      <c r="C24" s="61" t="s">
        <v>162</v>
      </c>
      <c r="D24" s="127"/>
      <c r="E24" s="100">
        <v>43418</v>
      </c>
      <c r="F24" s="101">
        <f t="shared" si="64"/>
        <v>43419</v>
      </c>
      <c r="G24" s="62">
        <v>2</v>
      </c>
      <c r="H24" s="63">
        <v>0</v>
      </c>
      <c r="I24" s="64">
        <f t="shared" si="62"/>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90"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160</v>
      </c>
      <c r="C25" s="61" t="s">
        <v>162</v>
      </c>
      <c r="D25" s="127"/>
      <c r="E25" s="100">
        <v>43384</v>
      </c>
      <c r="F25" s="101">
        <f t="shared" si="64"/>
        <v>43390</v>
      </c>
      <c r="G25" s="62">
        <v>7</v>
      </c>
      <c r="H25" s="63">
        <v>0</v>
      </c>
      <c r="I25" s="64">
        <f t="shared" si="62"/>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90"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161</v>
      </c>
      <c r="C26" s="61" t="s">
        <v>162</v>
      </c>
      <c r="D26" s="127"/>
      <c r="E26" s="100">
        <v>43384</v>
      </c>
      <c r="F26" s="101">
        <f t="shared" si="64"/>
        <v>43397</v>
      </c>
      <c r="G26" s="62">
        <v>14</v>
      </c>
      <c r="H26" s="63">
        <v>0</v>
      </c>
      <c r="I26" s="64">
        <f t="shared" si="62"/>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90"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149</v>
      </c>
      <c r="C27" s="61" t="s">
        <v>162</v>
      </c>
      <c r="D27" s="127"/>
      <c r="E27" s="100">
        <v>43384</v>
      </c>
      <c r="F27" s="101">
        <f t="shared" si="64"/>
        <v>43384</v>
      </c>
      <c r="G27" s="62">
        <v>1</v>
      </c>
      <c r="H27" s="63">
        <v>0</v>
      </c>
      <c r="I27" s="64">
        <f t="shared" si="62"/>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90" s="55" customFormat="1" ht="18" x14ac:dyDescent="0.2">
      <c r="A28" s="53" t="str">
        <f>IF(ISERROR(VALUE(SUBSTITUTE(prevWBS,".",""))),"1",IF(ISERROR(FIND("`",SUBSTITUTE(prevWBS,".","`",1))),TEXT(VALUE(prevWBS)+1,"#"),TEXT(VALUE(LEFT(prevWBS,FIND("`",SUBSTITUTE(prevWBS,".","`",1))-1))+1,"#")))</f>
        <v>4</v>
      </c>
      <c r="B28" s="54" t="s">
        <v>163</v>
      </c>
      <c r="D28" s="56"/>
      <c r="E28" s="102"/>
      <c r="F28" s="102" t="str">
        <f t="shared" si="64"/>
        <v xml:space="preserve"> - </v>
      </c>
      <c r="G28" s="57"/>
      <c r="H28" s="58"/>
      <c r="I28" s="59" t="str">
        <f t="shared" si="62"/>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90"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163</v>
      </c>
      <c r="C29" s="61" t="s">
        <v>164</v>
      </c>
      <c r="D29" s="127"/>
      <c r="E29" s="100">
        <v>43353</v>
      </c>
      <c r="F29" s="101">
        <f>IF(ISBLANK(E29)," - ",IF(G29=0,E29,E29+G29-1))</f>
        <v>43355</v>
      </c>
      <c r="G29" s="62">
        <v>3</v>
      </c>
      <c r="H29" s="63">
        <v>1</v>
      </c>
      <c r="I29" s="64">
        <f t="shared" si="62"/>
        <v>3</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90"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165</v>
      </c>
      <c r="C30" s="61" t="s">
        <v>164</v>
      </c>
      <c r="D30" s="127"/>
      <c r="E30" s="100">
        <v>43354</v>
      </c>
      <c r="F30" s="101">
        <f t="shared" si="64"/>
        <v>43354</v>
      </c>
      <c r="G30" s="62">
        <v>1</v>
      </c>
      <c r="H30" s="63">
        <v>1</v>
      </c>
      <c r="I30" s="64">
        <f t="shared" si="62"/>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90"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166</v>
      </c>
      <c r="C31" s="61" t="s">
        <v>164</v>
      </c>
      <c r="D31" s="127"/>
      <c r="E31" s="100">
        <v>43357</v>
      </c>
      <c r="F31" s="101">
        <f>IF(ISBLANK(E31)," - ",IF(G31=0,E31,E31+G31-1))</f>
        <v>43357</v>
      </c>
      <c r="G31" s="62">
        <v>1</v>
      </c>
      <c r="H31" s="63">
        <v>1</v>
      </c>
      <c r="I31" s="64">
        <f t="shared" si="62"/>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90" s="55" customFormat="1" ht="18" x14ac:dyDescent="0.2">
      <c r="A32" s="53" t="str">
        <f>IF(ISERROR(VALUE(SUBSTITUTE(prevWBS,".",""))),"1",IF(ISERROR(FIND("`",SUBSTITUTE(prevWBS,".","`",1))),TEXT(VALUE(prevWBS)+1,"#"),TEXT(VALUE(LEFT(prevWBS,FIND("`",SUBSTITUTE(prevWBS,".","`",1))-1))+1,"#")))</f>
        <v>5</v>
      </c>
      <c r="B32" s="54" t="s">
        <v>167</v>
      </c>
      <c r="D32" s="56"/>
      <c r="E32" s="102"/>
      <c r="F32" s="102" t="str">
        <f t="shared" ref="F32" si="65">IF(ISBLANK(E32)," - ",IF(G32=0,E32,E32+G32-1))</f>
        <v xml:space="preserve"> - </v>
      </c>
      <c r="G32" s="57"/>
      <c r="H32" s="58"/>
      <c r="I32" s="59" t="str">
        <f t="shared" si="62"/>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126" t="s">
        <v>168</v>
      </c>
      <c r="C33" s="61" t="s">
        <v>164</v>
      </c>
      <c r="D33" s="127"/>
      <c r="E33" s="100">
        <v>43391</v>
      </c>
      <c r="F33" s="101">
        <f>IF(ISBLANK(E33)," - ",IF(G33=0,E33,E33+G33-1))</f>
        <v>43413</v>
      </c>
      <c r="G33" s="62">
        <v>23</v>
      </c>
      <c r="H33" s="63">
        <v>1</v>
      </c>
      <c r="I33" s="64">
        <v>10</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126" t="s">
        <v>165</v>
      </c>
      <c r="C34" s="61" t="s">
        <v>164</v>
      </c>
      <c r="D34" s="127"/>
      <c r="E34" s="100">
        <v>43391</v>
      </c>
      <c r="F34" s="101">
        <f t="shared" ref="F34" si="66">IF(ISBLANK(E34)," - ",IF(G34=0,E34,E34+G34-1))</f>
        <v>43413</v>
      </c>
      <c r="G34" s="62">
        <v>23</v>
      </c>
      <c r="H34" s="63">
        <v>1</v>
      </c>
      <c r="I34" s="64">
        <v>2</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126" t="s">
        <v>166</v>
      </c>
      <c r="C35" s="61" t="s">
        <v>164</v>
      </c>
      <c r="D35" s="127"/>
      <c r="E35" s="100">
        <v>43445</v>
      </c>
      <c r="F35" s="101">
        <f>IF(ISBLANK(E35)," - ",IF(G35=0,E35,E35+G35-1))</f>
        <v>43445</v>
      </c>
      <c r="G35" s="62">
        <v>1</v>
      </c>
      <c r="H35" s="63">
        <v>0.9</v>
      </c>
      <c r="I35" s="64">
        <f t="shared" si="62"/>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126" t="s">
        <v>9</v>
      </c>
      <c r="D36" s="127"/>
      <c r="E36" s="100">
        <v>43132</v>
      </c>
      <c r="F36" s="101">
        <f t="shared" ref="F36:F37" si="67">IF(ISBLANK(E36)," - ",IF(G36=0,E36,E36+G36-1))</f>
        <v>43132</v>
      </c>
      <c r="G36" s="62">
        <v>1</v>
      </c>
      <c r="H36" s="63">
        <v>0</v>
      </c>
      <c r="I36" s="64">
        <f t="shared" si="62"/>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126" t="s">
        <v>9</v>
      </c>
      <c r="D37" s="127"/>
      <c r="E37" s="100">
        <v>43133</v>
      </c>
      <c r="F37" s="101">
        <f t="shared" si="67"/>
        <v>43133</v>
      </c>
      <c r="G37" s="62">
        <v>1</v>
      </c>
      <c r="H37" s="63">
        <v>0</v>
      </c>
      <c r="I37" s="64">
        <f t="shared" si="62"/>
        <v>1</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55" customFormat="1" ht="18" x14ac:dyDescent="0.2">
      <c r="A38" s="53" t="str">
        <f>IF(ISERROR(VALUE(SUBSTITUTE(prevWBS,".",""))),"1",IF(ISERROR(FIND("`",SUBSTITUTE(prevWBS,".","`",1))),TEXT(VALUE(prevWBS)+1,"#"),TEXT(VALUE(LEFT(prevWBS,FIND("`",SUBSTITUTE(prevWBS,".","`",1))-1))+1,"#")))</f>
        <v>6</v>
      </c>
      <c r="B38" s="54" t="s">
        <v>8</v>
      </c>
      <c r="D38" s="56"/>
      <c r="E38" s="102"/>
      <c r="F38" s="102" t="str">
        <f t="shared" si="64"/>
        <v xml:space="preserve"> - </v>
      </c>
      <c r="G38" s="57"/>
      <c r="H38" s="58"/>
      <c r="I38" s="59" t="str">
        <f t="shared" si="62"/>
        <v xml:space="preserve"> - </v>
      </c>
      <c r="J38" s="96"/>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126" t="s">
        <v>9</v>
      </c>
      <c r="D39" s="127"/>
      <c r="E39" s="100">
        <v>43129</v>
      </c>
      <c r="F39" s="101">
        <f t="shared" si="64"/>
        <v>43129</v>
      </c>
      <c r="G39" s="62">
        <v>1</v>
      </c>
      <c r="H39" s="63">
        <v>0</v>
      </c>
      <c r="I39" s="64">
        <f t="shared" si="62"/>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0" s="126" t="s">
        <v>9</v>
      </c>
      <c r="D40" s="127"/>
      <c r="E40" s="100">
        <v>43130</v>
      </c>
      <c r="F40" s="101">
        <f t="shared" si="64"/>
        <v>43130</v>
      </c>
      <c r="G40" s="62">
        <v>1</v>
      </c>
      <c r="H40" s="63">
        <v>0</v>
      </c>
      <c r="I40" s="64">
        <f t="shared" si="62"/>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1" s="126" t="s">
        <v>9</v>
      </c>
      <c r="D41" s="127"/>
      <c r="E41" s="100">
        <v>43131</v>
      </c>
      <c r="F41" s="101">
        <f t="shared" si="64"/>
        <v>43131</v>
      </c>
      <c r="G41" s="62">
        <v>1</v>
      </c>
      <c r="H41" s="63">
        <v>0</v>
      </c>
      <c r="I41" s="64">
        <f t="shared" si="62"/>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8"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2" s="126" t="s">
        <v>9</v>
      </c>
      <c r="D42" s="127"/>
      <c r="E42" s="100">
        <v>43132</v>
      </c>
      <c r="F42" s="101">
        <f t="shared" si="64"/>
        <v>43132</v>
      </c>
      <c r="G42" s="62">
        <v>1</v>
      </c>
      <c r="H42" s="63">
        <v>0</v>
      </c>
      <c r="I42" s="64">
        <f t="shared" si="62"/>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61" customFormat="1" ht="18" x14ac:dyDescent="0.2">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3" s="126" t="s">
        <v>9</v>
      </c>
      <c r="D43" s="127"/>
      <c r="E43" s="100">
        <v>43133</v>
      </c>
      <c r="F43" s="101">
        <f t="shared" si="64"/>
        <v>43133</v>
      </c>
      <c r="G43" s="62">
        <v>1</v>
      </c>
      <c r="H43" s="63">
        <v>0</v>
      </c>
      <c r="I43" s="64">
        <f t="shared" si="62"/>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2">
      <c r="A44" s="60"/>
      <c r="B44" s="65"/>
      <c r="C44" s="65"/>
      <c r="D44" s="66"/>
      <c r="E44" s="103"/>
      <c r="F44" s="103"/>
      <c r="G44" s="67"/>
      <c r="H44" s="68"/>
      <c r="I44" s="69" t="str">
        <f t="shared" si="62"/>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8" x14ac:dyDescent="0.2">
      <c r="A45" s="60"/>
      <c r="B45" s="65"/>
      <c r="C45" s="65"/>
      <c r="D45" s="66"/>
      <c r="E45" s="103"/>
      <c r="F45" s="103"/>
      <c r="G45" s="67"/>
      <c r="H45" s="68"/>
      <c r="I45" s="69" t="str">
        <f t="shared" si="62"/>
        <v xml:space="preserve"> - </v>
      </c>
      <c r="J45" s="9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5" customFormat="1" ht="18" x14ac:dyDescent="0.2">
      <c r="A46" s="71" t="s">
        <v>1</v>
      </c>
      <c r="B46" s="72"/>
      <c r="C46" s="73"/>
      <c r="D46" s="73"/>
      <c r="E46" s="104"/>
      <c r="F46" s="104"/>
      <c r="G46" s="74"/>
      <c r="H46" s="74"/>
      <c r="I46" s="74"/>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2">
      <c r="A47" s="76" t="s">
        <v>39</v>
      </c>
      <c r="B47" s="77"/>
      <c r="C47" s="77"/>
      <c r="D47" s="77"/>
      <c r="E47" s="105"/>
      <c r="F47" s="105"/>
      <c r="G47" s="77"/>
      <c r="H47" s="77"/>
      <c r="I47" s="77"/>
      <c r="J47" s="98"/>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130" t="str">
        <f>IF(ISERROR(VALUE(SUBSTITUTE(prevWBS,".",""))),"1",IF(ISERROR(FIND("`",SUBSTITUTE(prevWBS,".","`",1))),TEXT(VALUE(prevWBS)+1,"#"),TEXT(VALUE(LEFT(prevWBS,FIND("`",SUBSTITUTE(prevWBS,".","`",1))-1))+1,"#")))</f>
        <v>1</v>
      </c>
      <c r="B48" s="131" t="s">
        <v>78</v>
      </c>
      <c r="C48" s="78"/>
      <c r="D48" s="79"/>
      <c r="E48" s="100"/>
      <c r="F48" s="101" t="str">
        <f t="shared" ref="F48:F51" si="68">IF(ISBLANK(E48)," - ",IF(G48=0,E48,E48+G48-1))</f>
        <v xml:space="preserve"> - </v>
      </c>
      <c r="G48" s="62"/>
      <c r="H48" s="63"/>
      <c r="I48" s="80" t="str">
        <f>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9" s="81" t="s">
        <v>64</v>
      </c>
      <c r="C49" s="81"/>
      <c r="D49" s="79"/>
      <c r="E49" s="100"/>
      <c r="F49" s="101" t="str">
        <f t="shared" si="68"/>
        <v xml:space="preserve"> - </v>
      </c>
      <c r="G49" s="62"/>
      <c r="H49" s="63"/>
      <c r="I49" s="80" t="str">
        <f t="shared" ref="I49:I51" si="69">IF(OR(F49=0,E49=0)," - ",NETWORKDAYS(E49,F49))</f>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2">
      <c r="A5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0" s="82" t="s">
        <v>65</v>
      </c>
      <c r="C50" s="81"/>
      <c r="D50" s="79"/>
      <c r="E50" s="100"/>
      <c r="F50" s="101" t="str">
        <f t="shared" si="68"/>
        <v xml:space="preserve"> - </v>
      </c>
      <c r="G50" s="62"/>
      <c r="H50" s="63"/>
      <c r="I50" s="80" t="str">
        <f t="shared" si="69"/>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2">
      <c r="A5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1" s="82" t="s">
        <v>66</v>
      </c>
      <c r="C51" s="81"/>
      <c r="D51" s="79"/>
      <c r="E51" s="100"/>
      <c r="F51" s="101" t="str">
        <f t="shared" si="68"/>
        <v xml:space="preserve"> - </v>
      </c>
      <c r="G51" s="62"/>
      <c r="H51" s="63"/>
      <c r="I51" s="80" t="str">
        <f t="shared" si="69"/>
        <v xml:space="preserve"> - </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33" customFormat="1" x14ac:dyDescent="0.2">
      <c r="A52" s="30"/>
      <c r="B52" s="31"/>
      <c r="C52" s="31"/>
      <c r="D52" s="32"/>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row>
  </sheetData>
  <sheetProtection formatCells="0" formatColumns="0" formatRows="0" insertRows="0" deleteRows="0"/>
  <mergeCells count="35">
    <mergeCell ref="DL4:DR4"/>
    <mergeCell ref="DL5:DR5"/>
    <mergeCell ref="CQ4:CW4"/>
    <mergeCell ref="CQ5:CW5"/>
    <mergeCell ref="CX4:DD4"/>
    <mergeCell ref="CX5:DD5"/>
    <mergeCell ref="DE4:DK4"/>
    <mergeCell ref="DE5:DK5"/>
    <mergeCell ref="CJ4:CP4"/>
    <mergeCell ref="CJ5:CP5"/>
    <mergeCell ref="BO5:BU5"/>
    <mergeCell ref="BO4:BU4"/>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7 H38:H51">
    <cfRule type="dataBar" priority="2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6" priority="71">
      <formula>K$6=TODAY()</formula>
    </cfRule>
  </conditionalFormatting>
  <conditionalFormatting sqref="K8:BN27 K38:BN51 BO23:CL23">
    <cfRule type="expression" dxfId="25" priority="74">
      <formula>AND($E8&lt;=K$6,ROUNDDOWN(($F8-$E8+1)*$H8,0)+$E8-1&gt;=K$6)</formula>
    </cfRule>
    <cfRule type="expression" dxfId="24" priority="75">
      <formula>AND(NOT(ISBLANK($E8)),$E8&lt;=K$6,$F8&gt;=K$6)</formula>
    </cfRule>
  </conditionalFormatting>
  <conditionalFormatting sqref="K6:BN27 K38:BN51 BO23:CL23">
    <cfRule type="expression" dxfId="23" priority="34">
      <formula>K$6=TODAY()</formula>
    </cfRule>
  </conditionalFormatting>
  <conditionalFormatting sqref="BO6:BU7">
    <cfRule type="expression" dxfId="22" priority="26">
      <formula>BO$6=TODAY()</formula>
    </cfRule>
  </conditionalFormatting>
  <conditionalFormatting sqref="BO6:BU7">
    <cfRule type="expression" dxfId="21" priority="25">
      <formula>BO$6=TODAY()</formula>
    </cfRule>
  </conditionalFormatting>
  <conditionalFormatting sqref="BV6:CB7">
    <cfRule type="expression" dxfId="20" priority="24">
      <formula>BV$6=TODAY()</formula>
    </cfRule>
  </conditionalFormatting>
  <conditionalFormatting sqref="BV6:CB7">
    <cfRule type="expression" dxfId="19" priority="23">
      <formula>BV$6=TODAY()</formula>
    </cfRule>
  </conditionalFormatting>
  <conditionalFormatting sqref="CC6:CI7">
    <cfRule type="expression" dxfId="18" priority="22">
      <formula>CC$6=TODAY()</formula>
    </cfRule>
  </conditionalFormatting>
  <conditionalFormatting sqref="CC6:CI7">
    <cfRule type="expression" dxfId="17" priority="21">
      <formula>CC$6=TODAY()</formula>
    </cfRule>
  </conditionalFormatting>
  <conditionalFormatting sqref="CJ6:CP7">
    <cfRule type="expression" dxfId="16" priority="20">
      <formula>CJ$6=TODAY()</formula>
    </cfRule>
  </conditionalFormatting>
  <conditionalFormatting sqref="CJ6:CP7">
    <cfRule type="expression" dxfId="15" priority="19">
      <formula>CJ$6=TODAY()</formula>
    </cfRule>
  </conditionalFormatting>
  <conditionalFormatting sqref="K32:BN37">
    <cfRule type="expression" dxfId="14" priority="17">
      <formula>AND($E32&lt;=K$6,ROUNDDOWN(($F32-$E32+1)*$H32,0)+$E32-1&gt;=K$6)</formula>
    </cfRule>
    <cfRule type="expression" dxfId="13" priority="18">
      <formula>AND(NOT(ISBLANK($E32)),$E32&lt;=K$6,$F32&gt;=K$6)</formula>
    </cfRule>
  </conditionalFormatting>
  <conditionalFormatting sqref="H28:H31">
    <cfRule type="dataBar" priority="13">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28:BN31">
    <cfRule type="expression" dxfId="12" priority="15">
      <formula>AND($E28&lt;=K$6,ROUNDDOWN(($F28-$E28+1)*$H28,0)+$E28-1&gt;=K$6)</formula>
    </cfRule>
    <cfRule type="expression" dxfId="11" priority="16">
      <formula>AND(NOT(ISBLANK($E28)),$E28&lt;=K$6,$F28&gt;=K$6)</formula>
    </cfRule>
  </conditionalFormatting>
  <conditionalFormatting sqref="K28:BN31">
    <cfRule type="expression" dxfId="10" priority="14">
      <formula>K$6=TODAY()</formula>
    </cfRule>
  </conditionalFormatting>
  <conditionalFormatting sqref="H32:H35">
    <cfRule type="dataBar" priority="9">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36:H37">
    <cfRule type="dataBar" priority="11">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36:BN37">
    <cfRule type="expression" dxfId="9" priority="12">
      <formula>K$6=TODAY()</formula>
    </cfRule>
  </conditionalFormatting>
  <conditionalFormatting sqref="K32:BN35">
    <cfRule type="expression" dxfId="8" priority="10">
      <formula>K$6=TODAY()</formula>
    </cfRule>
  </conditionalFormatting>
  <conditionalFormatting sqref="CQ6:CW7">
    <cfRule type="expression" dxfId="7" priority="8">
      <formula>CQ$6=TODAY()</formula>
    </cfRule>
  </conditionalFormatting>
  <conditionalFormatting sqref="CQ6:CW7">
    <cfRule type="expression" dxfId="6" priority="7">
      <formula>CQ$6=TODAY()</formula>
    </cfRule>
  </conditionalFormatting>
  <conditionalFormatting sqref="CX6:DD7">
    <cfRule type="expression" dxfId="5" priority="6">
      <formula>CX$6=TODAY()</formula>
    </cfRule>
  </conditionalFormatting>
  <conditionalFormatting sqref="CX6:DD7">
    <cfRule type="expression" dxfId="4" priority="5">
      <formula>CX$6=TODAY()</formula>
    </cfRule>
  </conditionalFormatting>
  <conditionalFormatting sqref="DE6:DK7">
    <cfRule type="expression" dxfId="3" priority="4">
      <formula>DE$6=TODAY()</formula>
    </cfRule>
  </conditionalFormatting>
  <conditionalFormatting sqref="DE6:DK7">
    <cfRule type="expression" dxfId="2" priority="3">
      <formula>DE$6=TODAY()</formula>
    </cfRule>
  </conditionalFormatting>
  <conditionalFormatting sqref="DL6:DR7">
    <cfRule type="expression" dxfId="1" priority="2">
      <formula>DL$6=TODAY()</formula>
    </cfRule>
  </conditionalFormatting>
  <conditionalFormatting sqref="DL6:DR7">
    <cfRule type="expression" dxfId="0" priority="1">
      <formula>DL$6=TODAY()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4:B45 B39 B40:B42 A47:B47 B46 E16 E22 E38 E44:H47 G14 G11 G16:H16 G22:H22 G38:H42 G48 G49:G50 G51 H24:H26" unlockedFormula="1"/>
    <ignoredError sqref="A3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 H38:H51</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H28:H31</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H36:H37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Nicolle Guillaume (IFAG ATV MC ACE MRM)</cp:lastModifiedBy>
  <cp:lastPrinted>2018-02-12T20:25:38Z</cp:lastPrinted>
  <dcterms:created xsi:type="dcterms:W3CDTF">2010-06-09T16:05:03Z</dcterms:created>
  <dcterms:modified xsi:type="dcterms:W3CDTF">2018-11-21T09:44:35Z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