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her\Desktop\calibrations\"/>
    </mc:Choice>
  </mc:AlternateContent>
  <xr:revisionPtr revIDLastSave="0" documentId="13_ncr:1_{1165F114-5819-485E-B721-79CAB464B339}" xr6:coauthVersionLast="47" xr6:coauthVersionMax="47" xr10:uidLastSave="{00000000-0000-0000-0000-000000000000}"/>
  <bookViews>
    <workbookView xWindow="28680" yWindow="-45" windowWidth="29040" windowHeight="15720" activeTab="2" xr2:uid="{D3083F6D-66CF-44E4-8914-A7BD2979D094}"/>
  </bookViews>
  <sheets>
    <sheet name="employee" sheetId="3" r:id="rId1"/>
    <sheet name="conference" sheetId="2" r:id="rId2"/>
    <sheet name="ranking" sheetId="1" r:id="rId3"/>
  </sheets>
  <definedNames>
    <definedName name="ExternalData_1" localSheetId="1" hidden="1">conference!$A$1:$F$129</definedName>
    <definedName name="ExternalData_2" localSheetId="0" hidden="1">employee!$A$1:$F$129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76" i="1"/>
  <c r="G33" i="1"/>
  <c r="G43" i="1"/>
  <c r="G96" i="1"/>
  <c r="G18" i="1"/>
  <c r="G23" i="1"/>
  <c r="G77" i="1"/>
  <c r="G118" i="1"/>
  <c r="G52" i="1"/>
  <c r="G46" i="1"/>
  <c r="G10" i="1"/>
  <c r="G98" i="1"/>
  <c r="G3" i="1"/>
  <c r="G27" i="1"/>
  <c r="G94" i="1"/>
  <c r="G9" i="1"/>
  <c r="G8" i="1"/>
  <c r="G100" i="1"/>
  <c r="G22" i="1"/>
  <c r="G38" i="1"/>
  <c r="G12" i="1"/>
  <c r="G102" i="1"/>
  <c r="G79" i="1"/>
  <c r="G81" i="1"/>
  <c r="G31" i="1"/>
  <c r="G50" i="1"/>
  <c r="G85" i="1"/>
  <c r="G106" i="1"/>
  <c r="G41" i="1"/>
  <c r="G91" i="1"/>
  <c r="G2" i="1"/>
  <c r="G42" i="1"/>
  <c r="G49" i="1"/>
  <c r="G82" i="1"/>
  <c r="G54" i="1"/>
  <c r="G59" i="1"/>
  <c r="G68" i="1"/>
  <c r="G78" i="1"/>
  <c r="G25" i="1"/>
  <c r="G89" i="1"/>
  <c r="G34" i="1"/>
  <c r="G107" i="1"/>
  <c r="G64" i="1"/>
  <c r="G108" i="1"/>
  <c r="G57" i="1"/>
  <c r="G56" i="1"/>
  <c r="G7" i="1"/>
  <c r="G83" i="1"/>
  <c r="G28" i="1"/>
  <c r="G13" i="1"/>
  <c r="G36" i="1"/>
  <c r="G112" i="1"/>
  <c r="G35" i="1"/>
  <c r="G122" i="1"/>
  <c r="G44" i="1"/>
  <c r="G105" i="1"/>
  <c r="G92" i="1"/>
  <c r="G62" i="1"/>
  <c r="G53" i="1"/>
  <c r="G128" i="1"/>
  <c r="G15" i="1"/>
  <c r="G97" i="1"/>
  <c r="G48" i="1"/>
  <c r="G84" i="1"/>
  <c r="G14" i="1"/>
  <c r="G70" i="1"/>
  <c r="G39" i="1"/>
  <c r="G123" i="1"/>
  <c r="G40" i="1"/>
  <c r="G17" i="1"/>
  <c r="G30" i="1"/>
  <c r="G99" i="1"/>
  <c r="G55" i="1"/>
  <c r="G80" i="1"/>
  <c r="G45" i="1"/>
  <c r="G95" i="1"/>
  <c r="G11" i="1"/>
  <c r="G37" i="1"/>
  <c r="G73" i="1"/>
  <c r="G58" i="1"/>
  <c r="G6" i="1"/>
  <c r="G20" i="1"/>
  <c r="G26" i="1"/>
  <c r="G111" i="1"/>
  <c r="G29" i="1"/>
  <c r="G103" i="1"/>
  <c r="G109" i="1"/>
  <c r="G124" i="1"/>
  <c r="G75" i="1"/>
  <c r="G67" i="1"/>
  <c r="G120" i="1"/>
  <c r="G87" i="1"/>
  <c r="G88" i="1"/>
  <c r="G71" i="1"/>
  <c r="G21" i="1"/>
  <c r="G90" i="1"/>
  <c r="G60" i="1"/>
  <c r="G63" i="1"/>
  <c r="G47" i="1"/>
  <c r="G32" i="1"/>
  <c r="G4" i="1"/>
  <c r="G104" i="1"/>
  <c r="G113" i="1"/>
  <c r="G116" i="1"/>
  <c r="G69" i="1"/>
  <c r="G66" i="1"/>
  <c r="G129" i="1"/>
  <c r="G110" i="1"/>
  <c r="G61" i="1"/>
  <c r="G72" i="1"/>
  <c r="G24" i="1"/>
  <c r="G74" i="1"/>
  <c r="G101" i="1"/>
  <c r="G65" i="1"/>
  <c r="G5" i="1"/>
  <c r="G126" i="1"/>
  <c r="G127" i="1"/>
  <c r="G114" i="1"/>
  <c r="G115" i="1"/>
  <c r="G86" i="1"/>
  <c r="G121" i="1"/>
  <c r="G119" i="1"/>
  <c r="G19" i="1"/>
  <c r="G51" i="1"/>
  <c r="G125" i="1"/>
  <c r="G93" i="1"/>
  <c r="G16" i="1"/>
  <c r="F117" i="1"/>
  <c r="F76" i="1"/>
  <c r="F33" i="1"/>
  <c r="F43" i="1"/>
  <c r="F96" i="1"/>
  <c r="F18" i="1"/>
  <c r="F23" i="1"/>
  <c r="F77" i="1"/>
  <c r="F118" i="1"/>
  <c r="F52" i="1"/>
  <c r="F46" i="1"/>
  <c r="F10" i="1"/>
  <c r="F98" i="1"/>
  <c r="F3" i="1"/>
  <c r="F27" i="1"/>
  <c r="F94" i="1"/>
  <c r="F9" i="1"/>
  <c r="F8" i="1"/>
  <c r="F100" i="1"/>
  <c r="F22" i="1"/>
  <c r="F38" i="1"/>
  <c r="F12" i="1"/>
  <c r="F102" i="1"/>
  <c r="F79" i="1"/>
  <c r="F81" i="1"/>
  <c r="F31" i="1"/>
  <c r="F50" i="1"/>
  <c r="F85" i="1"/>
  <c r="F106" i="1"/>
  <c r="F41" i="1"/>
  <c r="F91" i="1"/>
  <c r="F2" i="1"/>
  <c r="F42" i="1"/>
  <c r="F49" i="1"/>
  <c r="F82" i="1"/>
  <c r="F54" i="1"/>
  <c r="F59" i="1"/>
  <c r="F68" i="1"/>
  <c r="F78" i="1"/>
  <c r="F25" i="1"/>
  <c r="F89" i="1"/>
  <c r="F34" i="1"/>
  <c r="F107" i="1"/>
  <c r="F64" i="1"/>
  <c r="F108" i="1"/>
  <c r="F57" i="1"/>
  <c r="F56" i="1"/>
  <c r="F7" i="1"/>
  <c r="F83" i="1"/>
  <c r="F28" i="1"/>
  <c r="F13" i="1"/>
  <c r="F36" i="1"/>
  <c r="F112" i="1"/>
  <c r="F35" i="1"/>
  <c r="F122" i="1"/>
  <c r="F44" i="1"/>
  <c r="F105" i="1"/>
  <c r="F92" i="1"/>
  <c r="F62" i="1"/>
  <c r="F53" i="1"/>
  <c r="F128" i="1"/>
  <c r="F15" i="1"/>
  <c r="F97" i="1"/>
  <c r="F48" i="1"/>
  <c r="F84" i="1"/>
  <c r="F14" i="1"/>
  <c r="F70" i="1"/>
  <c r="F39" i="1"/>
  <c r="F123" i="1"/>
  <c r="F40" i="1"/>
  <c r="F17" i="1"/>
  <c r="F30" i="1"/>
  <c r="F99" i="1"/>
  <c r="F55" i="1"/>
  <c r="F80" i="1"/>
  <c r="F45" i="1"/>
  <c r="F95" i="1"/>
  <c r="F11" i="1"/>
  <c r="F37" i="1"/>
  <c r="F73" i="1"/>
  <c r="F58" i="1"/>
  <c r="F6" i="1"/>
  <c r="F20" i="1"/>
  <c r="F26" i="1"/>
  <c r="F111" i="1"/>
  <c r="F29" i="1"/>
  <c r="F103" i="1"/>
  <c r="F109" i="1"/>
  <c r="F124" i="1"/>
  <c r="F75" i="1"/>
  <c r="F67" i="1"/>
  <c r="F120" i="1"/>
  <c r="F87" i="1"/>
  <c r="F88" i="1"/>
  <c r="F71" i="1"/>
  <c r="F21" i="1"/>
  <c r="F90" i="1"/>
  <c r="F60" i="1"/>
  <c r="F63" i="1"/>
  <c r="F47" i="1"/>
  <c r="F32" i="1"/>
  <c r="F4" i="1"/>
  <c r="F104" i="1"/>
  <c r="F113" i="1"/>
  <c r="F116" i="1"/>
  <c r="F69" i="1"/>
  <c r="F66" i="1"/>
  <c r="F129" i="1"/>
  <c r="F110" i="1"/>
  <c r="F61" i="1"/>
  <c r="F72" i="1"/>
  <c r="F24" i="1"/>
  <c r="F74" i="1"/>
  <c r="F101" i="1"/>
  <c r="F65" i="1"/>
  <c r="F5" i="1"/>
  <c r="F126" i="1"/>
  <c r="F127" i="1"/>
  <c r="F114" i="1"/>
  <c r="F115" i="1"/>
  <c r="F86" i="1"/>
  <c r="F121" i="1"/>
  <c r="F119" i="1"/>
  <c r="F19" i="1"/>
  <c r="F51" i="1"/>
  <c r="F125" i="1"/>
  <c r="F93" i="1"/>
  <c r="F16" i="1"/>
  <c r="E117" i="1"/>
  <c r="E76" i="1"/>
  <c r="E33" i="1"/>
  <c r="E43" i="1"/>
  <c r="E96" i="1"/>
  <c r="E18" i="1"/>
  <c r="E23" i="1"/>
  <c r="E77" i="1"/>
  <c r="E118" i="1"/>
  <c r="E52" i="1"/>
  <c r="E46" i="1"/>
  <c r="E10" i="1"/>
  <c r="E98" i="1"/>
  <c r="E3" i="1"/>
  <c r="E27" i="1"/>
  <c r="E94" i="1"/>
  <c r="E9" i="1"/>
  <c r="E8" i="1"/>
  <c r="E100" i="1"/>
  <c r="E22" i="1"/>
  <c r="E38" i="1"/>
  <c r="E12" i="1"/>
  <c r="E102" i="1"/>
  <c r="E79" i="1"/>
  <c r="E81" i="1"/>
  <c r="E31" i="1"/>
  <c r="E50" i="1"/>
  <c r="E85" i="1"/>
  <c r="E106" i="1"/>
  <c r="E41" i="1"/>
  <c r="E91" i="1"/>
  <c r="E2" i="1"/>
  <c r="E42" i="1"/>
  <c r="E49" i="1"/>
  <c r="E82" i="1"/>
  <c r="E54" i="1"/>
  <c r="E59" i="1"/>
  <c r="E68" i="1"/>
  <c r="E78" i="1"/>
  <c r="E25" i="1"/>
  <c r="E89" i="1"/>
  <c r="E34" i="1"/>
  <c r="E107" i="1"/>
  <c r="E64" i="1"/>
  <c r="E108" i="1"/>
  <c r="E57" i="1"/>
  <c r="E56" i="1"/>
  <c r="E7" i="1"/>
  <c r="E83" i="1"/>
  <c r="E28" i="1"/>
  <c r="E13" i="1"/>
  <c r="E36" i="1"/>
  <c r="E112" i="1"/>
  <c r="E35" i="1"/>
  <c r="E122" i="1"/>
  <c r="E44" i="1"/>
  <c r="E105" i="1"/>
  <c r="E92" i="1"/>
  <c r="E62" i="1"/>
  <c r="E53" i="1"/>
  <c r="E128" i="1"/>
  <c r="E15" i="1"/>
  <c r="E97" i="1"/>
  <c r="E48" i="1"/>
  <c r="E84" i="1"/>
  <c r="E14" i="1"/>
  <c r="E70" i="1"/>
  <c r="E39" i="1"/>
  <c r="E123" i="1"/>
  <c r="E40" i="1"/>
  <c r="E17" i="1"/>
  <c r="E30" i="1"/>
  <c r="E99" i="1"/>
  <c r="E55" i="1"/>
  <c r="E80" i="1"/>
  <c r="E45" i="1"/>
  <c r="E95" i="1"/>
  <c r="E11" i="1"/>
  <c r="E37" i="1"/>
  <c r="E73" i="1"/>
  <c r="E58" i="1"/>
  <c r="E6" i="1"/>
  <c r="E20" i="1"/>
  <c r="E26" i="1"/>
  <c r="E111" i="1"/>
  <c r="E29" i="1"/>
  <c r="E103" i="1"/>
  <c r="E109" i="1"/>
  <c r="E124" i="1"/>
  <c r="E75" i="1"/>
  <c r="E67" i="1"/>
  <c r="E120" i="1"/>
  <c r="E87" i="1"/>
  <c r="E88" i="1"/>
  <c r="E71" i="1"/>
  <c r="E21" i="1"/>
  <c r="E90" i="1"/>
  <c r="E60" i="1"/>
  <c r="E63" i="1"/>
  <c r="E47" i="1"/>
  <c r="E32" i="1"/>
  <c r="E4" i="1"/>
  <c r="E104" i="1"/>
  <c r="E113" i="1"/>
  <c r="E116" i="1"/>
  <c r="E69" i="1"/>
  <c r="E66" i="1"/>
  <c r="E129" i="1"/>
  <c r="E110" i="1"/>
  <c r="E61" i="1"/>
  <c r="E72" i="1"/>
  <c r="E24" i="1"/>
  <c r="E74" i="1"/>
  <c r="E101" i="1"/>
  <c r="E65" i="1"/>
  <c r="E5" i="1"/>
  <c r="E126" i="1"/>
  <c r="E127" i="1"/>
  <c r="E114" i="1"/>
  <c r="E115" i="1"/>
  <c r="E86" i="1"/>
  <c r="E121" i="1"/>
  <c r="E119" i="1"/>
  <c r="E19" i="1"/>
  <c r="E51" i="1"/>
  <c r="E125" i="1"/>
  <c r="E93" i="1"/>
  <c r="E16" i="1"/>
  <c r="D117" i="1"/>
  <c r="D76" i="1"/>
  <c r="D33" i="1"/>
  <c r="D43" i="1"/>
  <c r="D96" i="1"/>
  <c r="D18" i="1"/>
  <c r="D23" i="1"/>
  <c r="D77" i="1"/>
  <c r="D118" i="1"/>
  <c r="D52" i="1"/>
  <c r="D46" i="1"/>
  <c r="D10" i="1"/>
  <c r="D98" i="1"/>
  <c r="D3" i="1"/>
  <c r="D27" i="1"/>
  <c r="D94" i="1"/>
  <c r="D9" i="1"/>
  <c r="D8" i="1"/>
  <c r="D100" i="1"/>
  <c r="D22" i="1"/>
  <c r="D38" i="1"/>
  <c r="D12" i="1"/>
  <c r="D102" i="1"/>
  <c r="D79" i="1"/>
  <c r="D81" i="1"/>
  <c r="D31" i="1"/>
  <c r="D50" i="1"/>
  <c r="D85" i="1"/>
  <c r="D106" i="1"/>
  <c r="D41" i="1"/>
  <c r="D91" i="1"/>
  <c r="D2" i="1"/>
  <c r="D42" i="1"/>
  <c r="D49" i="1"/>
  <c r="D82" i="1"/>
  <c r="D54" i="1"/>
  <c r="D59" i="1"/>
  <c r="D68" i="1"/>
  <c r="D78" i="1"/>
  <c r="D25" i="1"/>
  <c r="D89" i="1"/>
  <c r="D34" i="1"/>
  <c r="D107" i="1"/>
  <c r="D64" i="1"/>
  <c r="D108" i="1"/>
  <c r="D57" i="1"/>
  <c r="D56" i="1"/>
  <c r="D7" i="1"/>
  <c r="D83" i="1"/>
  <c r="D28" i="1"/>
  <c r="D13" i="1"/>
  <c r="D36" i="1"/>
  <c r="D112" i="1"/>
  <c r="D35" i="1"/>
  <c r="D122" i="1"/>
  <c r="D44" i="1"/>
  <c r="D105" i="1"/>
  <c r="D92" i="1"/>
  <c r="D62" i="1"/>
  <c r="D53" i="1"/>
  <c r="D128" i="1"/>
  <c r="D15" i="1"/>
  <c r="D97" i="1"/>
  <c r="D48" i="1"/>
  <c r="D84" i="1"/>
  <c r="D14" i="1"/>
  <c r="D70" i="1"/>
  <c r="D39" i="1"/>
  <c r="D123" i="1"/>
  <c r="D40" i="1"/>
  <c r="D17" i="1"/>
  <c r="D30" i="1"/>
  <c r="D99" i="1"/>
  <c r="D55" i="1"/>
  <c r="D80" i="1"/>
  <c r="D45" i="1"/>
  <c r="D95" i="1"/>
  <c r="D11" i="1"/>
  <c r="D37" i="1"/>
  <c r="D73" i="1"/>
  <c r="D58" i="1"/>
  <c r="D6" i="1"/>
  <c r="D20" i="1"/>
  <c r="D26" i="1"/>
  <c r="D111" i="1"/>
  <c r="D29" i="1"/>
  <c r="D103" i="1"/>
  <c r="D109" i="1"/>
  <c r="D124" i="1"/>
  <c r="D75" i="1"/>
  <c r="D67" i="1"/>
  <c r="D120" i="1"/>
  <c r="D87" i="1"/>
  <c r="D88" i="1"/>
  <c r="D71" i="1"/>
  <c r="D21" i="1"/>
  <c r="D90" i="1"/>
  <c r="D60" i="1"/>
  <c r="D63" i="1"/>
  <c r="D47" i="1"/>
  <c r="D32" i="1"/>
  <c r="D4" i="1"/>
  <c r="D104" i="1"/>
  <c r="D113" i="1"/>
  <c r="D116" i="1"/>
  <c r="D69" i="1"/>
  <c r="D66" i="1"/>
  <c r="D129" i="1"/>
  <c r="D110" i="1"/>
  <c r="D61" i="1"/>
  <c r="D72" i="1"/>
  <c r="D24" i="1"/>
  <c r="D74" i="1"/>
  <c r="D101" i="1"/>
  <c r="D65" i="1"/>
  <c r="D5" i="1"/>
  <c r="D126" i="1"/>
  <c r="D127" i="1"/>
  <c r="D114" i="1"/>
  <c r="D115" i="1"/>
  <c r="D86" i="1"/>
  <c r="D121" i="1"/>
  <c r="D119" i="1"/>
  <c r="D19" i="1"/>
  <c r="D51" i="1"/>
  <c r="D125" i="1"/>
  <c r="D93" i="1"/>
  <c r="D16" i="1"/>
  <c r="C117" i="1"/>
  <c r="C76" i="1"/>
  <c r="C33" i="1"/>
  <c r="C43" i="1"/>
  <c r="C96" i="1"/>
  <c r="C18" i="1"/>
  <c r="C23" i="1"/>
  <c r="C77" i="1"/>
  <c r="C118" i="1"/>
  <c r="C52" i="1"/>
  <c r="C46" i="1"/>
  <c r="C10" i="1"/>
  <c r="C98" i="1"/>
  <c r="C3" i="1"/>
  <c r="C27" i="1"/>
  <c r="C94" i="1"/>
  <c r="C9" i="1"/>
  <c r="C8" i="1"/>
  <c r="C100" i="1"/>
  <c r="C22" i="1"/>
  <c r="C38" i="1"/>
  <c r="C12" i="1"/>
  <c r="C102" i="1"/>
  <c r="C79" i="1"/>
  <c r="C81" i="1"/>
  <c r="C31" i="1"/>
  <c r="C50" i="1"/>
  <c r="C85" i="1"/>
  <c r="C106" i="1"/>
  <c r="C41" i="1"/>
  <c r="C91" i="1"/>
  <c r="C2" i="1"/>
  <c r="C42" i="1"/>
  <c r="C49" i="1"/>
  <c r="C82" i="1"/>
  <c r="C54" i="1"/>
  <c r="C59" i="1"/>
  <c r="C68" i="1"/>
  <c r="C78" i="1"/>
  <c r="C25" i="1"/>
  <c r="C89" i="1"/>
  <c r="C34" i="1"/>
  <c r="C107" i="1"/>
  <c r="C64" i="1"/>
  <c r="C108" i="1"/>
  <c r="C57" i="1"/>
  <c r="C56" i="1"/>
  <c r="C7" i="1"/>
  <c r="C83" i="1"/>
  <c r="C28" i="1"/>
  <c r="C13" i="1"/>
  <c r="C36" i="1"/>
  <c r="C112" i="1"/>
  <c r="C35" i="1"/>
  <c r="C122" i="1"/>
  <c r="C44" i="1"/>
  <c r="C105" i="1"/>
  <c r="C92" i="1"/>
  <c r="C62" i="1"/>
  <c r="C53" i="1"/>
  <c r="C128" i="1"/>
  <c r="C15" i="1"/>
  <c r="C97" i="1"/>
  <c r="C48" i="1"/>
  <c r="C84" i="1"/>
  <c r="C14" i="1"/>
  <c r="C70" i="1"/>
  <c r="C39" i="1"/>
  <c r="C123" i="1"/>
  <c r="C40" i="1"/>
  <c r="C17" i="1"/>
  <c r="C30" i="1"/>
  <c r="C99" i="1"/>
  <c r="C55" i="1"/>
  <c r="C80" i="1"/>
  <c r="C45" i="1"/>
  <c r="C95" i="1"/>
  <c r="C11" i="1"/>
  <c r="C37" i="1"/>
  <c r="C73" i="1"/>
  <c r="C58" i="1"/>
  <c r="C6" i="1"/>
  <c r="C20" i="1"/>
  <c r="C26" i="1"/>
  <c r="C111" i="1"/>
  <c r="C29" i="1"/>
  <c r="C103" i="1"/>
  <c r="C109" i="1"/>
  <c r="C124" i="1"/>
  <c r="C75" i="1"/>
  <c r="C67" i="1"/>
  <c r="C120" i="1"/>
  <c r="C87" i="1"/>
  <c r="C88" i="1"/>
  <c r="C71" i="1"/>
  <c r="C21" i="1"/>
  <c r="C90" i="1"/>
  <c r="C60" i="1"/>
  <c r="C63" i="1"/>
  <c r="C47" i="1"/>
  <c r="C32" i="1"/>
  <c r="C4" i="1"/>
  <c r="C104" i="1"/>
  <c r="C113" i="1"/>
  <c r="C116" i="1"/>
  <c r="C69" i="1"/>
  <c r="C66" i="1"/>
  <c r="C129" i="1"/>
  <c r="C110" i="1"/>
  <c r="C61" i="1"/>
  <c r="C72" i="1"/>
  <c r="C24" i="1"/>
  <c r="C74" i="1"/>
  <c r="C101" i="1"/>
  <c r="C65" i="1"/>
  <c r="C5" i="1"/>
  <c r="C126" i="1"/>
  <c r="C127" i="1"/>
  <c r="C114" i="1"/>
  <c r="C115" i="1"/>
  <c r="C86" i="1"/>
  <c r="C121" i="1"/>
  <c r="C119" i="1"/>
  <c r="C19" i="1"/>
  <c r="C51" i="1"/>
  <c r="C125" i="1"/>
  <c r="C93" i="1"/>
  <c r="C16" i="1"/>
  <c r="B117" i="1"/>
  <c r="B76" i="1"/>
  <c r="H76" i="1" s="1"/>
  <c r="B33" i="1"/>
  <c r="H33" i="1" s="1"/>
  <c r="B43" i="1"/>
  <c r="B96" i="1"/>
  <c r="H96" i="1" s="1"/>
  <c r="B18" i="1"/>
  <c r="H18" i="1" s="1"/>
  <c r="B23" i="1"/>
  <c r="H23" i="1" s="1"/>
  <c r="B77" i="1"/>
  <c r="B118" i="1"/>
  <c r="H118" i="1" s="1"/>
  <c r="B52" i="1"/>
  <c r="H52" i="1" s="1"/>
  <c r="B46" i="1"/>
  <c r="H46" i="1" s="1"/>
  <c r="B10" i="1"/>
  <c r="H10" i="1" s="1"/>
  <c r="B98" i="1"/>
  <c r="H98" i="1" s="1"/>
  <c r="B3" i="1"/>
  <c r="H3" i="1" s="1"/>
  <c r="B27" i="1"/>
  <c r="H27" i="1" s="1"/>
  <c r="B94" i="1"/>
  <c r="H94" i="1" s="1"/>
  <c r="B9" i="1"/>
  <c r="H9" i="1" s="1"/>
  <c r="B8" i="1"/>
  <c r="H8" i="1" s="1"/>
  <c r="B100" i="1"/>
  <c r="H100" i="1" s="1"/>
  <c r="B22" i="1"/>
  <c r="H22" i="1" s="1"/>
  <c r="B38" i="1"/>
  <c r="H38" i="1" s="1"/>
  <c r="B12" i="1"/>
  <c r="B102" i="1"/>
  <c r="H102" i="1" s="1"/>
  <c r="B79" i="1"/>
  <c r="B81" i="1"/>
  <c r="H81" i="1" s="1"/>
  <c r="B31" i="1"/>
  <c r="H31" i="1" s="1"/>
  <c r="B50" i="1"/>
  <c r="H50" i="1" s="1"/>
  <c r="B85" i="1"/>
  <c r="H85" i="1" s="1"/>
  <c r="B106" i="1"/>
  <c r="H106" i="1" s="1"/>
  <c r="B41" i="1"/>
  <c r="H41" i="1" s="1"/>
  <c r="B91" i="1"/>
  <c r="H91" i="1" s="1"/>
  <c r="B2" i="1"/>
  <c r="H2" i="1" s="1"/>
  <c r="B42" i="1"/>
  <c r="H42" i="1" s="1"/>
  <c r="B49" i="1"/>
  <c r="H49" i="1" s="1"/>
  <c r="B82" i="1"/>
  <c r="H82" i="1" s="1"/>
  <c r="B54" i="1"/>
  <c r="B59" i="1"/>
  <c r="H59" i="1" s="1"/>
  <c r="B68" i="1"/>
  <c r="B78" i="1"/>
  <c r="H78" i="1" s="1"/>
  <c r="B25" i="1"/>
  <c r="B89" i="1"/>
  <c r="H89" i="1" s="1"/>
  <c r="B34" i="1"/>
  <c r="H34" i="1" s="1"/>
  <c r="B107" i="1"/>
  <c r="B64" i="1"/>
  <c r="B108" i="1"/>
  <c r="B57" i="1"/>
  <c r="B56" i="1"/>
  <c r="H56" i="1" s="1"/>
  <c r="B7" i="1"/>
  <c r="H7" i="1" s="1"/>
  <c r="B83" i="1"/>
  <c r="H83" i="1" s="1"/>
  <c r="B28" i="1"/>
  <c r="H28" i="1" s="1"/>
  <c r="B13" i="1"/>
  <c r="H13" i="1" s="1"/>
  <c r="B36" i="1"/>
  <c r="B112" i="1"/>
  <c r="H112" i="1" s="1"/>
  <c r="B35" i="1"/>
  <c r="B122" i="1"/>
  <c r="H122" i="1" s="1"/>
  <c r="B44" i="1"/>
  <c r="B105" i="1"/>
  <c r="H105" i="1" s="1"/>
  <c r="B92" i="1"/>
  <c r="H92" i="1" s="1"/>
  <c r="B62" i="1"/>
  <c r="H62" i="1" s="1"/>
  <c r="B53" i="1"/>
  <c r="B128" i="1"/>
  <c r="B15" i="1"/>
  <c r="B97" i="1"/>
  <c r="H97" i="1" s="1"/>
  <c r="B48" i="1"/>
  <c r="H48" i="1" s="1"/>
  <c r="B84" i="1"/>
  <c r="H84" i="1" s="1"/>
  <c r="B14" i="1"/>
  <c r="H14" i="1" s="1"/>
  <c r="B70" i="1"/>
  <c r="H70" i="1" s="1"/>
  <c r="B39" i="1"/>
  <c r="B123" i="1"/>
  <c r="B40" i="1"/>
  <c r="B17" i="1"/>
  <c r="B30" i="1"/>
  <c r="B99" i="1"/>
  <c r="H99" i="1" s="1"/>
  <c r="B55" i="1"/>
  <c r="H55" i="1" s="1"/>
  <c r="B80" i="1"/>
  <c r="B45" i="1"/>
  <c r="B95" i="1"/>
  <c r="B11" i="1"/>
  <c r="H11" i="1" s="1"/>
  <c r="B37" i="1"/>
  <c r="H37" i="1" s="1"/>
  <c r="B73" i="1"/>
  <c r="H73" i="1" s="1"/>
  <c r="B58" i="1"/>
  <c r="H58" i="1" s="1"/>
  <c r="B6" i="1"/>
  <c r="H6" i="1" s="1"/>
  <c r="B20" i="1"/>
  <c r="H20" i="1" s="1"/>
  <c r="B26" i="1"/>
  <c r="B111" i="1"/>
  <c r="H111" i="1" s="1"/>
  <c r="B29" i="1"/>
  <c r="B103" i="1"/>
  <c r="B109" i="1"/>
  <c r="B124" i="1"/>
  <c r="H124" i="1" s="1"/>
  <c r="B75" i="1"/>
  <c r="H75" i="1" s="1"/>
  <c r="B67" i="1"/>
  <c r="B120" i="1"/>
  <c r="B87" i="1"/>
  <c r="B88" i="1"/>
  <c r="H88" i="1" s="1"/>
  <c r="B71" i="1"/>
  <c r="B21" i="1"/>
  <c r="H21" i="1" s="1"/>
  <c r="B90" i="1"/>
  <c r="H90" i="1" s="1"/>
  <c r="B60" i="1"/>
  <c r="B63" i="1"/>
  <c r="B47" i="1"/>
  <c r="B32" i="1"/>
  <c r="H32" i="1" s="1"/>
  <c r="B4" i="1"/>
  <c r="B104" i="1"/>
  <c r="B113" i="1"/>
  <c r="B116" i="1"/>
  <c r="H116" i="1" s="1"/>
  <c r="B69" i="1"/>
  <c r="H69" i="1" s="1"/>
  <c r="B66" i="1"/>
  <c r="B129" i="1"/>
  <c r="B110" i="1"/>
  <c r="B61" i="1"/>
  <c r="H61" i="1" s="1"/>
  <c r="B72" i="1"/>
  <c r="B24" i="1"/>
  <c r="B74" i="1"/>
  <c r="B101" i="1"/>
  <c r="B65" i="1"/>
  <c r="B5" i="1"/>
  <c r="B126" i="1"/>
  <c r="B127" i="1"/>
  <c r="B114" i="1"/>
  <c r="B115" i="1"/>
  <c r="B86" i="1"/>
  <c r="H86" i="1" s="1"/>
  <c r="B121" i="1"/>
  <c r="H121" i="1" s="1"/>
  <c r="B119" i="1"/>
  <c r="B19" i="1"/>
  <c r="H19" i="1" s="1"/>
  <c r="B51" i="1"/>
  <c r="B125" i="1"/>
  <c r="B93" i="1"/>
  <c r="B16" i="1"/>
  <c r="H16" i="1" s="1"/>
  <c r="H17" i="1" l="1"/>
  <c r="H123" i="1"/>
  <c r="H109" i="1"/>
  <c r="H107" i="1"/>
  <c r="H110" i="1"/>
  <c r="H66" i="1"/>
  <c r="H80" i="1"/>
  <c r="H87" i="1"/>
  <c r="H129" i="1"/>
  <c r="H64" i="1"/>
  <c r="H113" i="1"/>
  <c r="H95" i="1"/>
  <c r="H120" i="1"/>
  <c r="H53" i="1"/>
  <c r="H67" i="1"/>
  <c r="H101" i="1"/>
  <c r="H74" i="1"/>
  <c r="H117" i="1"/>
  <c r="H126" i="1"/>
  <c r="H24" i="1"/>
  <c r="H128" i="1"/>
  <c r="I35" i="1"/>
  <c r="I26" i="1"/>
  <c r="I115" i="1"/>
  <c r="I114" i="1"/>
  <c r="I29" i="1"/>
  <c r="I5" i="1"/>
  <c r="I25" i="1"/>
  <c r="I104" i="1"/>
  <c r="I4" i="1"/>
  <c r="I54" i="1"/>
  <c r="I79" i="1"/>
  <c r="I47" i="1"/>
  <c r="I40" i="1"/>
  <c r="I93" i="1"/>
  <c r="I72" i="1"/>
  <c r="I71" i="1"/>
  <c r="I119" i="1"/>
  <c r="I30" i="1"/>
  <c r="I43" i="1"/>
  <c r="I125" i="1"/>
  <c r="I15" i="1"/>
  <c r="I68" i="1"/>
  <c r="I39" i="1"/>
  <c r="I57" i="1"/>
  <c r="I51" i="1"/>
  <c r="I108" i="1"/>
  <c r="I77" i="1"/>
  <c r="I12" i="1"/>
  <c r="I87" i="1"/>
  <c r="I49" i="1"/>
  <c r="I80" i="1"/>
  <c r="I61" i="1"/>
  <c r="I63" i="1"/>
  <c r="I110" i="1"/>
  <c r="I32" i="1"/>
  <c r="I52" i="1"/>
  <c r="I75" i="1"/>
  <c r="I66" i="1"/>
  <c r="I106" i="1"/>
  <c r="I102" i="1"/>
  <c r="I123" i="1"/>
  <c r="I76" i="1"/>
  <c r="I85" i="1"/>
  <c r="I45" i="1"/>
  <c r="I91" i="1"/>
  <c r="I74" i="1"/>
  <c r="I118" i="1"/>
  <c r="I96" i="1"/>
  <c r="I107" i="1"/>
  <c r="I113" i="1"/>
  <c r="I120" i="1"/>
  <c r="I121" i="1"/>
  <c r="I58" i="1"/>
  <c r="I50" i="1"/>
  <c r="I109" i="1"/>
  <c r="I88" i="1"/>
  <c r="I33" i="1"/>
  <c r="I99" i="1"/>
  <c r="I128" i="1"/>
  <c r="I95" i="1"/>
  <c r="I69" i="1"/>
  <c r="I60" i="1"/>
  <c r="I46" i="1"/>
  <c r="I129" i="1"/>
  <c r="I64" i="1"/>
  <c r="I98" i="1"/>
  <c r="I94" i="1"/>
  <c r="I10" i="1"/>
  <c r="I14" i="1"/>
  <c r="I2" i="1"/>
  <c r="I38" i="1"/>
  <c r="I122" i="1"/>
  <c r="I37" i="1"/>
  <c r="I92" i="1"/>
  <c r="I16" i="1"/>
  <c r="I67" i="1"/>
  <c r="I81" i="1"/>
  <c r="I84" i="1"/>
  <c r="I127" i="1"/>
  <c r="I48" i="1"/>
  <c r="I90" i="1"/>
  <c r="I117" i="1"/>
  <c r="I65" i="1"/>
  <c r="I42" i="1"/>
  <c r="I34" i="1"/>
  <c r="I28" i="1"/>
  <c r="I100" i="1"/>
  <c r="I97" i="1"/>
  <c r="I101" i="1"/>
  <c r="I55" i="1"/>
  <c r="I53" i="1"/>
  <c r="I7" i="1"/>
  <c r="I124" i="1"/>
  <c r="I59" i="1"/>
  <c r="I105" i="1"/>
  <c r="I112" i="1"/>
  <c r="I103" i="1"/>
  <c r="I31" i="1"/>
  <c r="I78" i="1"/>
  <c r="I82" i="1"/>
  <c r="I20" i="1"/>
  <c r="I6" i="1"/>
  <c r="I111" i="1"/>
  <c r="I126" i="1"/>
  <c r="I22" i="1"/>
  <c r="I3" i="1"/>
  <c r="I24" i="1"/>
  <c r="I17" i="1"/>
  <c r="I13" i="1"/>
  <c r="I9" i="1"/>
  <c r="I44" i="1"/>
  <c r="I11" i="1"/>
  <c r="I18" i="1"/>
  <c r="I23" i="1"/>
  <c r="I36" i="1"/>
  <c r="I86" i="1"/>
  <c r="I62" i="1"/>
  <c r="I73" i="1"/>
  <c r="I8" i="1"/>
  <c r="I21" i="1"/>
  <c r="I19" i="1"/>
  <c r="I116" i="1"/>
  <c r="I89" i="1"/>
  <c r="I56" i="1"/>
  <c r="I41" i="1"/>
  <c r="I70" i="1"/>
  <c r="I27" i="1"/>
  <c r="I83" i="1"/>
  <c r="H63" i="1"/>
  <c r="H114" i="1"/>
  <c r="H26" i="1"/>
  <c r="H71" i="1"/>
  <c r="H45" i="1"/>
  <c r="H29" i="1"/>
  <c r="H51" i="1"/>
  <c r="H72" i="1"/>
  <c r="H103" i="1"/>
  <c r="H104" i="1"/>
  <c r="H39" i="1"/>
  <c r="H54" i="1"/>
  <c r="H43" i="1"/>
  <c r="H60" i="1"/>
  <c r="H36" i="1"/>
  <c r="H115" i="1"/>
  <c r="H44" i="1"/>
  <c r="H25" i="1"/>
  <c r="H77" i="1"/>
  <c r="H127" i="1"/>
  <c r="H30" i="1"/>
  <c r="H5" i="1"/>
  <c r="H119" i="1"/>
  <c r="H47" i="1"/>
  <c r="H93" i="1"/>
  <c r="H125" i="1"/>
  <c r="H15" i="1"/>
  <c r="H57" i="1"/>
  <c r="H108" i="1"/>
  <c r="H79" i="1"/>
  <c r="H4" i="1"/>
  <c r="H40" i="1"/>
  <c r="H35" i="1"/>
  <c r="H68" i="1"/>
  <c r="H12" i="1"/>
  <c r="H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DC0F2-3990-4C96-965D-F66B892328CF}" keepAlive="1" name="Query - conference_calibration_results" description="Connection to the 'conference_calibration_results' query in the workbook." type="5" refreshedVersion="8" background="1" saveData="1">
    <dbPr connection="Provider=Microsoft.Mashup.OleDb.1;Data Source=$Workbook$;Location=conference_calibration_results;Extended Properties=&quot;&quot;" command="SELECT * FROM [conference_calibration_results]"/>
  </connection>
  <connection id="2" xr16:uid="{7B101427-3AB2-4BD5-9792-886ADE6EEFC7}" keepAlive="1" name="Query - employee_calibration_results" description="Connection to the 'employee_calibration_results' query in the workbook." type="5" refreshedVersion="8" background="1" saveData="1">
    <dbPr connection="Provider=Microsoft.Mashup.OleDb.1;Data Source=$Workbook$;Location=employee_calibration_results;Extended Properties=&quot;&quot;" command="SELECT * FROM [employee_calibration_results]"/>
  </connection>
</connections>
</file>

<file path=xl/sharedStrings.xml><?xml version="1.0" encoding="utf-8"?>
<sst xmlns="http://schemas.openxmlformats.org/spreadsheetml/2006/main" count="917" uniqueCount="647">
  <si>
    <t>FBeta</t>
  </si>
  <si>
    <t>Precision</t>
  </si>
  <si>
    <t>Recall</t>
  </si>
  <si>
    <t>Widget Combination</t>
  </si>
  <si>
    <t>Misalignment Types</t>
  </si>
  <si>
    <t xml:space="preserve"> Per Misalignment Type Metrics</t>
  </si>
  <si>
    <t>Combination</t>
  </si>
  <si>
    <t>Conf F</t>
  </si>
  <si>
    <t>Conf P</t>
  </si>
  <si>
    <t>Conf R</t>
  </si>
  <si>
    <t>Emp F</t>
  </si>
  <si>
    <t>Emp P</t>
  </si>
  <si>
    <t>Emp R</t>
  </si>
  <si>
    <t>Harmonic Mean F</t>
  </si>
  <si>
    <t>('EditCount', 'WidgetsRevisitCount')</t>
  </si>
  <si>
    <t>('LogLinesCount', 'WidgetsRevisitCount', 'AverageWidgetSwitchingDelay')</t>
  </si>
  <si>
    <t>('LogLinesCount', 'WidgetsRevisitCount')</t>
  </si>
  <si>
    <t>('LogLinesCount', 'UsedWidgetsCount', 'RecordStartHesitationTime', 'WidgetsRevisitCount')</t>
  </si>
  <si>
    <t>('LogLinesCount', 'UsedWidgetsCount', 'WidgetsRevisitCount')</t>
  </si>
  <si>
    <t>('WidgetsRevisitCount', 'AverageWidgetSwitchingDelay')</t>
  </si>
  <si>
    <t>('EditCount', 'LogLinesCount')</t>
  </si>
  <si>
    <t>('EditCount', 'RecordStartHesitationTime', 'WidgetsRevisitCount')</t>
  </si>
  <si>
    <t>('EditCount', 'WidgetsRevisitCount', 'AverageWidgetSwitchingDelay')</t>
  </si>
  <si>
    <t>('LogLinesCount', 'RecordStartHesitationTime', 'WidgetsRevisitCount')</t>
  </si>
  <si>
    <t>('LogLinesCount', 'UsedWidgetsCount', 'RecordStartHesitationTime')</t>
  </si>
  <si>
    <t>('LogLinesCount', 'UsedWidgetsCount')</t>
  </si>
  <si>
    <t>('EditCount', 'LogLinesCount', 'WidgetsRevisitCount')</t>
  </si>
  <si>
    <t>('LogLinesCount', 'RecordStartHesitationTime', 'WidgetsRevisitCount', 'AverageWidgetSwitchingDelay')</t>
  </si>
  <si>
    <t>('UsedWidgetsCount', 'RecordStartHesitationTime', 'WidgetsRevisitCount')</t>
  </si>
  <si>
    <t>('RecordStartHesitationTime', 'WidgetsRevisitCount', 'AverageWidgetSwitchingDelay')</t>
  </si>
  <si>
    <t>('EditCount', 'LogLinesCount', 'RecordStartHesitationTime', 'WidgetsRevisitCount')</t>
  </si>
  <si>
    <t>('LogLinesCount', 'UsedWidgetsCount', 'AverageWidgetSwitchingDelay')</t>
  </si>
  <si>
    <t>('EditCount', 'LogLinesCount', 'UsedWidgetsCount', 'WidgetsRevisitCount')</t>
  </si>
  <si>
    <t>('EditCount', 'UsedWidgetsCount')</t>
  </si>
  <si>
    <t>('EditCount', 'RecordStartHesitationTime', 'WidgetsRevisitCount', 'AverageWidgetSwitchingDelay')</t>
  </si>
  <si>
    <t>('RecordStartHesitationTime', 'WidgetsRevisitCount')</t>
  </si>
  <si>
    <t>('EditCount', 'LogLinesCount', 'RecordStartHesitationTime')</t>
  </si>
  <si>
    <t>('EditCount', 'LogLinesCount', 'WidgetsRevisitCount', 'AverageWidgetSwitchingDelay')</t>
  </si>
  <si>
    <t>('UsedWidgetsCount', 'AverageWidgetSwitchingDelay')</t>
  </si>
  <si>
    <t>('UsedWidgetsCount', 'RecordStartHesitationTime')</t>
  </si>
  <si>
    <t>('EditCount', 'LogLinesCount', 'UsedWidgetsCount')</t>
  </si>
  <si>
    <t>('EditCount', 'AverageWidgetSwitchingDelay')</t>
  </si>
  <si>
    <t>('EditCount', 'LogLinesCount', 'RecordStartHesitationTime', 'WidgetsRevisitCount', 'AverageWidgetSwitchingDelay')</t>
  </si>
  <si>
    <t>('EditCount', 'RecordStartHesitationTime')</t>
  </si>
  <si>
    <t>('EditCount', 'UsedWidgetsCount', 'WidgetsRevisitCount')</t>
  </si>
  <si>
    <t>('InitialSaveTime', 'EditCount', 'LogLinesCount', 'WidgetsRevisitCount')</t>
  </si>
  <si>
    <t>('InitialSaveTime', 'LogLinesCount', 'WidgetsRevisitCount')</t>
  </si>
  <si>
    <t>('UsedWidgetsCount', 'WidgetsRevisitCount')</t>
  </si>
  <si>
    <t>('LogLinesCount', 'UsedWidgetsCount', 'WidgetsRevisitCount', 'AverageWidgetSwitchingDelay')</t>
  </si>
  <si>
    <t>('RecordStartHesitationTime', 'AverageWidgetSwitchingDelay')</t>
  </si>
  <si>
    <t>('UsedWidgetsCount', 'WidgetsRevisitCount', 'AverageWidgetSwitchingDelay')</t>
  </si>
  <si>
    <t>('InitialSaveTime', 'WidgetsRevisitCount', 'AverageWidgetSwitchingDelay')</t>
  </si>
  <si>
    <t>('EditCount', 'UsedWidgetsCount', 'RecordStartHesitationTime')</t>
  </si>
  <si>
    <t>('InitialSaveTime', 'EditCount', 'LogLinesCount')</t>
  </si>
  <si>
    <t>('InitialSaveTime', 'EditCount')</t>
  </si>
  <si>
    <t>('EditCount', 'LogLinesCount', 'UsedWidgetsCount', 'WidgetsRevisitCount', 'AverageWidgetSwitchingDelay')</t>
  </si>
  <si>
    <t>('EditCount', 'UsedWidgetsCount', 'AverageWidgetSwitchingDelay')</t>
  </si>
  <si>
    <t>('UsedWidgetsCount', 'RecordStartHesitationTime', 'AverageWidgetSwitchingDelay')</t>
  </si>
  <si>
    <t>('EditCount', 'LogLinesCount', 'UsedWidgetsCount', 'RecordStartHesitationTime')</t>
  </si>
  <si>
    <t>('EditCount', 'UsedWidgetsCount', 'RecordStartHesitationTime', 'WidgetsRevisitCount')</t>
  </si>
  <si>
    <t>('InitialSaveTime', 'LogLinesCount', 'AverageWidgetSwitchingDelay')</t>
  </si>
  <si>
    <t>('InitialSaveTime', 'LogLinesCount')</t>
  </si>
  <si>
    <t>('InitialSaveTime', 'RecordStartHesitationTime', 'WidgetsRevisitCount')</t>
  </si>
  <si>
    <t>('InitialSaveTime', 'WidgetsRevisitCount')</t>
  </si>
  <si>
    <t>('LogLinesCount', 'UsedWidgetsCount', 'RecordStartHesitationTime', 'AverageWidgetSwitchingDelay')</t>
  </si>
  <si>
    <t>('EditCount', 'LogLinesCount', 'UsedWidgetsCount', 'RecordStartHesitationTime', 'WidgetsRevisitCount')</t>
  </si>
  <si>
    <t>('InitialSaveTime', 'EditCount', 'LogLinesCount', 'UsedWidgetsCount', 'WidgetsRevisitCount')</t>
  </si>
  <si>
    <t>('InitialSaveTime', 'EditCount', 'LogLinesCount', 'RecordStartHesitationTime')</t>
  </si>
  <si>
    <t>('EditCount', 'LogLinesCount', 'AverageWidgetSwitchingDelay')</t>
  </si>
  <si>
    <t>('EditCount', 'LogLinesCount', 'RecordStartHesitationTime', 'AverageWidgetSwitchingDelay')</t>
  </si>
  <si>
    <t>('InitialSaveTime', 'EditCount', 'LogLinesCount', 'WidgetsRevisitCount', 'AverageWidgetSwitchingDelay')</t>
  </si>
  <si>
    <t>('InitialSaveTime', 'EditCount', 'WidgetsRevisitCount', 'AverageWidgetSwitchingDelay')</t>
  </si>
  <si>
    <t>('InitialSaveTime', 'EditCount', 'WidgetsRevisitCount')</t>
  </si>
  <si>
    <t>('InitialSaveTime', 'LogLinesCount', 'UsedWidgetsCount', 'AverageWidgetSwitchingDelay')</t>
  </si>
  <si>
    <t>('LogLinesCount', 'RecordStartHesitationTime')</t>
  </si>
  <si>
    <t>('UsedWidgetsCount', 'RecordStartHesitationTime', 'WidgetsRevisitCount', 'AverageWidgetSwitchingDelay')</t>
  </si>
  <si>
    <t>('EditCount', 'LogLinesCount', 'UsedWidgetsCount', 'RecordStartHesitationTime', 'WidgetsRevisitCount', 'AverageWidgetSwitchingDelay')</t>
  </si>
  <si>
    <t>('EditCount', 'RecordStartHesitationTime', 'AverageWidgetSwitchingDelay')</t>
  </si>
  <si>
    <t>('EditCount', 'UsedWidgetsCount', 'RecordStartHesitationTime', 'WidgetsRevisitCount', 'AverageWidgetSwitchingDelay')</t>
  </si>
  <si>
    <t>('EditCount', 'UsedWidgetsCount', 'WidgetsRevisitCount', 'AverageWidgetSwitchingDelay')</t>
  </si>
  <si>
    <t>('InitialSaveTime', 'LogLinesCount', 'RecordStartHesitationTime', 'WidgetsRevisitCount')</t>
  </si>
  <si>
    <t>('InitialSaveTime', 'LogLinesCount', 'UsedWidgetsCount', 'WidgetsRevisitCount')</t>
  </si>
  <si>
    <t>('InitialSaveTime', 'LogLinesCount', 'WidgetsRevisitCount', 'AverageWidgetSwitchingDelay')</t>
  </si>
  <si>
    <t>('LogLinesCount', 'RecordStartHesitationTime', 'AverageWidgetSwitchingDelay')</t>
  </si>
  <si>
    <t>('InitialSaveTime', 'RecordStartHesitationTime', 'WidgetsRevisitCount', 'AverageWidgetSwitchingDelay')</t>
  </si>
  <si>
    <t>('LogLinesCount', 'AverageWidgetSwitchingDelay')</t>
  </si>
  <si>
    <t>('InitialSaveTime', 'EditCount', 'LogLinesCount', 'UsedWidgetsCount')</t>
  </si>
  <si>
    <t>('InitialSaveTime', 'EditCount', 'RecordStartHesitationTime')</t>
  </si>
  <si>
    <t>('InitialSaveTime', 'UsedWidgetsCount')</t>
  </si>
  <si>
    <t>('LogLinesCount', 'UsedWidgetsCount', 'RecordStartHesitationTime', 'WidgetsRevisitCount', 'AverageWidgetSwitchingDelay')</t>
  </si>
  <si>
    <t>('EditCount', 'LogLinesCount', 'UsedWidgetsCount', 'AverageWidgetSwitchingDelay')</t>
  </si>
  <si>
    <t>('InitialSaveTime', 'AverageWidgetSwitchingDelay')</t>
  </si>
  <si>
    <t>('InitialSaveTime', 'EditCount', 'AverageWidgetSwitchingDelay')</t>
  </si>
  <si>
    <t>('InitialSaveTime', 'EditCount', 'LogLinesCount', 'AverageWidgetSwitchingDelay')</t>
  </si>
  <si>
    <t>('InitialSaveTime', 'EditCount', 'LogLinesCount', 'RecordStartHesitationTime', 'WidgetsRevisitCount')</t>
  </si>
  <si>
    <t>('InitialSaveTime', 'EditCount', 'LogLinesCount', 'UsedWidgetsCount', 'AverageWidgetSwitchingDelay')</t>
  </si>
  <si>
    <t>('InitialSaveTime', 'EditCount', 'LogLinesCount', 'UsedWidgetsCount', 'WidgetsRevisitCount', 'AverageWidgetSwitchingDelay')</t>
  </si>
  <si>
    <t>('InitialSaveTime', 'EditCount', 'RecordStartHesitationTime', 'WidgetsRevisitCount')</t>
  </si>
  <si>
    <t>('InitialSaveTime', 'LogLinesCount', 'RecordStartHesitationTime')</t>
  </si>
  <si>
    <t>('InitialSaveTime', 'LogLinesCount', 'UsedWidgetsCount')</t>
  </si>
  <si>
    <t>('InitialSaveTime', 'EditCount', 'UsedWidgetsCount')</t>
  </si>
  <si>
    <t>('EditCount', 'UsedWidgetsCount', 'RecordStartHesitationTime', 'AverageWidgetSwitchingDelay')</t>
  </si>
  <si>
    <t>('InitialSaveTime', 'LogLinesCount', 'UsedWidgetsCount', 'RecordStartHesitationTime')</t>
  </si>
  <si>
    <t>('InitialSaveTime', 'UsedWidgetsCount', 'WidgetsRevisitCount')</t>
  </si>
  <si>
    <t>('InitialSaveTime', 'LogLinesCount', 'UsedWidgetsCount', 'WidgetsRevisitCount', 'AverageWidgetSwitchingDelay')</t>
  </si>
  <si>
    <t>('InitialSaveTime', 'EditCount', 'LogLinesCount', 'UsedWidgetsCount', 'RecordStartHesitationTime', 'WidgetsRevisitCount')</t>
  </si>
  <si>
    <t>('InitialSaveTime', 'EditCount', 'LogLinesCount', 'UsedWidgetsCount', 'RecordStartHesitationTime')</t>
  </si>
  <si>
    <t>('InitialSaveTime', 'EditCount', 'UsedWidgetsCount', 'WidgetsRevisitCount')</t>
  </si>
  <si>
    <t>('InitialSaveTime', 'EditCount', 'LogLinesCount', 'RecordStartHesitationTime', 'WidgetsRevisitCount', 'AverageWidgetSwitchingDelay')</t>
  </si>
  <si>
    <t>('InitialSaveTime', 'EditCount', 'RecordStartHesitationTime', 'WidgetsRevisitCount', 'AverageWidgetSwitchingDelay')</t>
  </si>
  <si>
    <t>('InitialSaveTime', 'LogLinesCount', 'RecordStartHesitationTime', 'AverageWidgetSwitchingDelay')</t>
  </si>
  <si>
    <t>('InitialSaveTime', 'UsedWidgetsCount', 'RecordStartHesitationTime', 'AverageWidgetSwitchingDelay')</t>
  </si>
  <si>
    <t>('InitialSaveTime', 'LogLinesCount', 'UsedWidgetsCount', 'RecordStartHesitationTime', 'AverageWidgetSwitchingDelay')</t>
  </si>
  <si>
    <t>('InitialSaveTime', 'EditCount', 'UsedWidgetsCount', 'RecordStartHesitationTime', 'WidgetsRevisitCount')</t>
  </si>
  <si>
    <t>('InitialSaveTime', 'LogLinesCount', 'RecordStartHesitationTime', 'WidgetsRevisitCount', 'AverageWidgetSwitchingDelay')</t>
  </si>
  <si>
    <t>('EditCount', 'LogLinesCount', 'UsedWidgetsCount', 'RecordStartHesitationTime', 'AverageWidgetSwitchingDelay')</t>
  </si>
  <si>
    <t>('InitialSaveTime', 'EditCount', 'LogLinesCount', 'RecordStartHesitationTime', 'AverageWidgetSwitchingDelay')</t>
  </si>
  <si>
    <t>('InitialSaveTime', 'EditCount', 'RecordStartHesitationTime', 'AverageWidgetSwitchingDelay')</t>
  </si>
  <si>
    <t>('InitialSaveTime', 'RecordStartHesitationTime', 'AverageWidgetSwitchingDelay')</t>
  </si>
  <si>
    <t>('InitialSaveTime', 'RecordStartHesitationTime')</t>
  </si>
  <si>
    <t>('InitialSaveTime', 'UsedWidgetsCount', 'AverageWidgetSwitchingDelay')</t>
  </si>
  <si>
    <t>('InitialSaveTime', 'UsedWidgetsCount', 'RecordStartHesitationTime')</t>
  </si>
  <si>
    <t>('InitialSaveTime', 'EditCount', 'UsedWidgetsCount', 'WidgetsRevisitCount', 'AverageWidgetSwitchingDelay')</t>
  </si>
  <si>
    <t>('InitialSaveTime', 'LogLinesCount', 'UsedWidgetsCount', 'RecordStartHesitationTime', 'WidgetsRevisitCount', 'AverageWidgetSwitchingDelay')</t>
  </si>
  <si>
    <t>('InitialSaveTime', 'LogLinesCount', 'UsedWidgetsCount', 'RecordStartHesitationTime', 'WidgetsRevisitCount')</t>
  </si>
  <si>
    <t>('InitialSaveTime', 'UsedWidgetsCount', 'RecordStartHesitationTime', 'WidgetsRevisitCount')</t>
  </si>
  <si>
    <t>('InitialSaveTime', 'UsedWidgetsCount', 'WidgetsRevisitCount', 'AverageWidgetSwitchingDelay')</t>
  </si>
  <si>
    <t>('InitialSaveTime', 'EditCount', 'UsedWidgetsCount', 'AverageWidgetSwitchingDelay')</t>
  </si>
  <si>
    <t>('InitialSaveTime', 'EditCount', 'UsedWidgetsCount', 'RecordStartHesitationTime', 'AverageWidgetSwitchingDelay')</t>
  </si>
  <si>
    <t>('InitialSaveTime', 'EditCount', 'UsedWidgetsCount', 'RecordStartHesitationTime', 'WidgetsRevisitCount', 'AverageWidgetSwitchingDelay')</t>
  </si>
  <si>
    <t>('InitialSaveTime', 'EditCount', 'UsedWidgetsCount', 'RecordStartHesitationTime')</t>
  </si>
  <si>
    <t>('InitialSaveTime', 'EditCount', 'LogLinesCount', 'UsedWidgetsCount', 'RecordStartHesitationTime', 'WidgetsRevisitCount', 'AverageWidgetSwitchingDelay')</t>
  </si>
  <si>
    <t>('InitialSaveTime', 'UsedWidgetsCount', 'RecordStartHesitationTime', 'WidgetsRevisitCount', 'AverageWidgetSwitchingDelay')</t>
  </si>
  <si>
    <t>('InitialSaveTime', 'EditCount', 'LogLinesCount', 'UsedWidgetsCount', 'RecordStartHesitationTime', 'AverageWidgetSwitchingDelay')</t>
  </si>
  <si>
    <t>()</t>
  </si>
  <si>
    <t>('LogLinesCount',)</t>
  </si>
  <si>
    <t>('WidgetsRevisitCount',)</t>
  </si>
  <si>
    <t>('AverageWidgetSwitchingDelay',)</t>
  </si>
  <si>
    <t>('InitialSaveTime',)</t>
  </si>
  <si>
    <t>('UsedWidgetsCount',)</t>
  </si>
  <si>
    <t>('EditCount',)</t>
  </si>
  <si>
    <t>('RecordStartHesitationTime',)</t>
  </si>
  <si>
    <t>TOPSIS</t>
  </si>
  <si>
    <t>{'Ambiguous': 18, 'Excess': 11, 'Explicit': 1, 'Implicit': 8, 'Nonstandard': 5, 'Outlier': 1}</t>
  </si>
  <si>
    <t>{'Ambiguous': {'precision': 1.0, 'recall': 0.2, 'fbeta': 0.7517241379310344, 'count': 35, 'detected_count': 7},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</si>
  <si>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13, 'Excess': 13, 'Explicit': 1, 'Implicit': 7, 'Nonstandard': 7}</t>
  </si>
  <si>
    <t>{'Ambiguous': {'precision': 1.0, 'recall': 0.14285714285714285, 'fbeta': 0.6687116564417178, 'count': 35, 'detected_count': 5}, 'Excess': {'precision': 1.0, 'recall': 0.3142857142857143, 'fbeta': 0.8473498233215548, 'count': 35, 'detected_count': 11},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0.13333333333333333, 'fbeta': 0.6507462686567165, 'count': 45, 'detected_count': 6}, 'Outlier': {'precision': 0.0, 'recall': 0.0, 'fbeta': 0.0, 'count': 15, 'detected_count': 0}}</t>
  </si>
  <si>
    <t>{'Ambiguous': 11, 'Excess': 7, 'Explicit': 1, 'Implicit': 15, 'Nonstandard': 4}</t>
  </si>
  <si>
    <t>{'Ambiguous': {'precision': 1.0, 'recall': 0.14285714285714285, 'fbeta': 0.6687116564417178, 'count': 35, 'detected_count': 5},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0.08888888888888889, 'fbeta': 0.5416149068322982, 'count': 45, 'detected_count': 4}, 'Outlier': {'precision': 0.0, 'recall': 0.0, 'fbeta': 0.0, 'count': 15, 'detected_count': 0}}</t>
  </si>
  <si>
    <t>{'Ambiguous': 21, 'Excess': 9, 'Explicit': 1, 'Implicit': 7, 'Nonstandard': 5}</t>
  </si>
  <si>
    <t>{'Ambiguous': {'precision': 1.0, 'recall': 0.22857142857142856, 'fbeta': 0.7820627802690584, 'count': 35, 'detected_count': 8},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0.0, 'recall': 0.0, 'fbeta': 0.0, 'count': 15, 'detected_count': 0}}</t>
  </si>
  <si>
    <t>{'Ambiguous': 21, 'Excess': 7, 'Explicit': 1, 'Implicit': 7, 'Nonstandard': 3, 'Outlier': 3}</t>
  </si>
  <si>
    <t>{'Ambiguous': {'precision': 1.0, 'recall': 0.2571428571428571, 'fbeta': 0.8074074074074076, 'count': 35, 'detected_count': 9},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</si>
  <si>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15, 'Excess': 7, 'Explicit': 1, 'Implicit': 8, 'Nonstandard': 7, 'Outlier': 1}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</si>
  <si>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0.15555555555555556, 'fbeta': 0.6904977375565612, 'count': 45, 'detected_count': 7}, 'Outlier': {'precision': 1.0, 'recall': 0.06666666666666667, 'fbeta': 0.46382978723404256, 'count': 15, 'detected_count': 1}}</t>
  </si>
  <si>
    <t>{'Ambiguous': 22, 'Excess': 12, 'Explicit': 2, 'Implicit': 4, 'Nonstandard': 3}</t>
  </si>
  <si>
    <t>{'Ambiguous': {'precision': 1.0, 'recall': 0.22857142857142856, 'fbeta': 0.7820627802690584, 'count': 35, 'detected_count': 8}, 'Excess': {'precision': 1.0, 'recall': 0.2857142857142857, 'fbeta': 0.8288973384030419, 'count': 35, 'detected_count': 10},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0.06666666666666667, 'fbeta': 0.46382978723404256, 'count': 45, 'detected_count': 3}, 'Outlier': {'precision': 0.0, 'recall': 0.0, 'fbeta': 0.0, 'count': 15, 'detected_count': 0}}</t>
  </si>
  <si>
    <t>{'Ambiguous': 14, 'Excess': 9, 'Explicit': 2, 'Implicit': 9, 'Nonstandard': 3, 'Outlier': 2}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</si>
  <si>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</si>
  <si>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15, 'Excess': 6, 'Explicit': 5, 'Implicit': 9, 'Nonstandard': 4}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</si>
  <si>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0.13333333333333333, 'fbeta': 0.6507462686567165, 'count': 30, 'detected_count': 4}, 'Implicit': {'precision': 1.0, 'recall': 0.16, 'fbeta': 0.6976000000000001, 'count': 50, 'detected_count': 8}, 'Nonstandard': {'precision': 1.0, 'recall': 0.08888888888888889, 'fbeta': 0.5416149068322982, 'count': 45, 'detected_count': 4}, 'Outlier': {'precision': 0.0, 'recall': 0.0, 'fbeta': 0.0, 'count': 15, 'detected_count': 0}}</t>
  </si>
  <si>
    <t>{'Ambiguous': 14, 'Excess': 8, 'Explicit': 3, 'Implicit': 8, 'Nonstandard': 3}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</si>
  <si>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0.1, 'fbeta': 0.5736842105263159, 'count': 30, 'detected_count': 3}, 'Implicit': {'precision': 1.0, 'recall': 0.16, 'fbeta': 0.6976000000000001, 'count': 50, 'detected_count': 8}, 'Nonstandard': {'precision': 1.0, 'recall': 0.06666666666666667, 'fbeta': 0.46382978723404256, 'count': 45, 'detected_count': 3}, 'Outlier': {'precision': 0.0, 'recall': 0.0, 'fbeta': 0.0, 'count': 15, 'detected_count': 0}}</t>
  </si>
  <si>
    <t>{'Ambiguous': 14, 'Excess': 3, 'Explicit': 3, 'Implicit': 11, 'Nonstandard': 5,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</si>
  <si>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0.18, 'fbeta': 0.7266666666666667, 'count': 50, 'detected_count': 9},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</si>
  <si>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20, 'Excess': 7, 'Explicit': 1, 'Implicit': 9, 'Nonstandard': 4, 'Outlier': 2}</t>
  </si>
  <si>
    <t>{'Ambiguous': {'precision': 1.0, 'recall': 0.22857142857142856, 'fbeta': 0.7820627802690584, 'count': 35, 'detected_count': 8},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</si>
  <si>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7, 'Excess': 9, 'Explicit': 1, 'Implicit': 13, 'Nonstandard': 4, 'Outlier': 2}</t>
  </si>
  <si>
    <t>{'Ambiguous': {'precision': 1.0, 'recall': 0.08571428571428572, 'fbeta': 0.5317073170731708, 'count': 35, 'detected_count': 3},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</si>
  <si>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13, 'Excess': 13, 'Explicit': 3, 'Implicit': 6, 'Nonstandard': 4}</t>
  </si>
  <si>
    <t>{'Ambiguous': {'precision': 1.0, 'recall': 0.14285714285714285, 'fbeta': 0.6687116564417178, 'count': 35, 'detected_count': 5}, 'Excess': {'precision': 1.0, 'recall': 0.3142857142857143, 'fbeta': 0.8473498233215548, 'count': 35, 'detected_count': 11}, 'Explicit': {'precision': 1.0, 'recall': 0.1, 'fbeta': 0.5736842105263159, 'count': 30, 'detected_count': 3},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</si>
  <si>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16, 'Excess': 7, 'Explicit': 1, 'Implicit': 11, 'Nonstandard': 5, 'Outlier': 1}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</si>
  <si>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</si>
  <si>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19, 'Excess': 7, 'Explicit': 1, 'Implicit': 9, 'Nonstandard': 3, 'Outlier': 2}</t>
  </si>
  <si>
    <t>{'Ambiguous': {'precision': 1.0, 'recall': 0.22857142857142856, 'fbeta': 0.7820627802690584, 'count': 35, 'detected_count': 8},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</si>
  <si>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19, 'Excess': 12, 'Explicit': 1, 'Implicit': 7, 'Nonstandard': 1}</t>
  </si>
  <si>
    <t>{'Ambiguous': {'precision': 1.0, 'recall': 0.2, 'fbeta': 0.7517241379310344, 'count': 35, 'detected_count': 7}, 'Excess': {'precision': 1.0, 'recall': 0.3142857142857143, 'fbeta': 0.8473498233215548, 'count': 35, 'detected_count': 11},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0.022222222222222223, 'fbeta': 0.21584158415841587, 'count': 45, 'detected_count': 1}, 'Outlier': {'precision': 0.0, 'recall': 0.0, 'fbeta': 0.0, 'count': 15, 'detected_count': 0}}</t>
  </si>
  <si>
    <t>{'Ambiguous': 17, 'Excess': 8, 'Explicit': 1, 'Implicit': 7, 'Nonstandard': 6}</t>
  </si>
  <si>
    <t>{'Ambiguous': {'precision': 1.0, 'recall': 0.2, 'fbeta': 0.7517241379310344, 'count': 35, 'detected_count': 7},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0.1111111111111111, 'fbeta': 0.6022099447513812, 'count': 45, 'detected_count': 5}, 'Outlier': {'precision': 0.0, 'recall': 0.0, 'fbeta': 0.0, 'count': 15, 'detected_count': 0}}</t>
  </si>
  <si>
    <t>{'Ambiguous': 15, 'Excess': 6, 'Explicit': 1, 'Implicit': 12, 'Nonstandard': 6, 'Outlier':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</si>
  <si>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</si>
  <si>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15, 'Excess': 5, 'Explicit': 1, 'Implicit': 11, 'Nonstandard': 6, 'Outlier': 3}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</si>
  <si>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</si>
  <si>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12, 'Excess': 5, 'Explicit': 1, 'Implicit': 14, 'Nonstandard': 4, 'Outlier': 3}</t>
  </si>
  <si>
    <t>{'Ambiguous': {'precision': 1.0, 'recall': 0.14285714285714285, 'fbeta': 0.6687116564417178, 'count': 35, 'detected_count': 5},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</si>
  <si>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9, 'Excess': 5, 'Explicit': 1, 'Implicit': 13, 'Nonstandard': 6, 'Outlier': 3}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</si>
  <si>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0.13333333333333333, 'fbeta': 0.6507462686567165, 'count': 45, 'detected_count': 6}, 'Outlier': {'precision': 1.0, 'recall': 0.13333333333333333, 'fbeta': 0.6507462686567165, 'count': 15, 'detected_count': 2}}</t>
  </si>
  <si>
    <t>{'Ambiguous': 18, 'Excess': 9, 'Explicit': 1, 'Implicit': 9, 'Nonstandard': 3, 'Outlier': 2}</t>
  </si>
  <si>
    <t>{'Ambiguous': {'precision': 1.0, 'recall': 0.2, 'fbeta': 0.7517241379310344, 'count': 35, 'detected_count': 7},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</si>
  <si>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19, 'Excess': 6, 'Explicit': 4, 'Implicit': 7, 'Nonstandard': 5}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</si>
  <si>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0.13333333333333333, 'fbeta': 0.6507462686567165, 'count': 30, 'detected_count': 4}, 'Implicit': {'precision': 1.0, 'recall': 0.12, 'fbeta': 0.6228571428571429, 'count': 50, 'detected_count': 6}, 'Nonstandard': {'precision': 1.0, 'recall': 0.08888888888888889, 'fbeta': 0.5416149068322982, 'count': 45, 'detected_count': 4}, 'Outlier': {'precision': 0.0, 'recall': 0.0, 'fbeta': 0.0, 'count': 15, 'detected_count': 0}}</t>
  </si>
  <si>
    <t>{'Ambiguous': 20, 'Excess': 8, 'Explicit': 3, 'Implicit': 8, 'Nonstandard': 2}</t>
  </si>
  <si>
    <t>{'Ambiguous': {'precision': 1.0, 'recall': 0.2, 'fbeta': 0.7517241379310344, 'count': 35, 'detected_count': 7}, 'Excess': {'precision': 1.0, 'recall': 0.2, 'fbeta': 0.7517241379310344, 'count': 35, 'detected_count': 7}, 'Explicit': {'precision': 1.0, 'recall': 0.1, 'fbeta': 0.5736842105263159, 'count': 30, 'detected_count': 3}, 'Implicit': {'precision': 1.0, 'recall': 0.14, 'fbeta': 0.6634782608695653, 'count': 50, 'detected_count': 7}, 'Nonstandard': {'precision': 1.0, 'recall': 0.044444444444444446, 'fbeta': 0.3603305785123967, 'count': 45, 'detected_count': 2}, 'Outlier': {'precision': 0.0, 'recall': 0.0, 'fbeta': 0.0, 'count': 15, 'detected_count': 0}}</t>
  </si>
  <si>
    <t>{'Ambiguous': 16, 'Excess': 10, 'Implicit': 9, 'Nonstandard': 5}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</si>
  <si>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0.0, 'recall': 0.0, 'fbeta': 0.0, 'count': 30, 'detected_count': 0}, 'Implicit': {'precision': 1.0, 'recall': 0.16, 'fbeta': 0.6976000000000001, 'count': 50, 'detected_count': 8}, 'Nonstandard': {'precision': 1.0, 'recall': 0.08888888888888889, 'fbeta': 0.5416149068322982, 'count': 45, 'detected_count': 4}, 'Outlier': {'precision': 0.0, 'recall': 0.0, 'fbeta': 0.0, 'count': 15, 'detected_count': 0}}</t>
  </si>
  <si>
    <t>{'Ambiguous': 17, 'Excess': 4, 'Implicit': 12, 'Nonstandard': 4, 'Outlier': 2}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</si>
  <si>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0.0, 'recall': 0.0, 'fbeta': 0.0, 'count': 30, 'detected_count': 0}, 'Implicit': {'precision': 1.0, 'recall': 0.2, 'fbeta': 0.7517241379310344, 'count': 50, 'detected_count': 10},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</si>
  <si>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19, 'Excess': 4, 'Explicit': 1, 'Implicit': 10, 'Nonstandard': 4, 'Outlier': 2}</t>
  </si>
  <si>
    <t>{'Ambiguous': {'precision': 1.0, 'recall': 0.22857142857142856, 'fbeta': 0.7820627802690584, 'count': 35, 'detected_count': 8},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</si>
  <si>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25, 'Excess': 7, 'Explicit': 2, 'Implicit': 5, 'Nonstandard': 4}</t>
  </si>
  <si>
    <t>{'Ambiguous': {'precision': 1.0, 'recall': 0.2571428571428571, 'fbeta': 0.8074074074074076, 'count': 35, 'detected_count': 9},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0.08888888888888889, 'fbeta': 0.5416149068322982, 'count': 45, 'detected_count': 4}, 'Outlier': {'precision': 0.0, 'recall': 0.0, 'fbeta': 0.0, 'count': 15, 'detected_count': 0}}</t>
  </si>
  <si>
    <t>{'Ambiguous': 18, 'Excess': 11, 'Explicit': 1, 'Implicit': 8, 'Nonstandard': 3}</t>
  </si>
  <si>
    <t>{'Ambiguous': {'precision': 1.0, 'recall': 0.2, 'fbeta': 0.7517241379310344, 'count': 35, 'detected_count': 7},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0.0, 'recall': 0.0, 'fbeta': 0.0, 'count': 15, 'detected_count': 0}}</t>
  </si>
  <si>
    <t>{'Ambiguous': 19, 'Excess': 9, 'Explicit': 2, 'Implicit': 5, 'Nonstandard': 4, 'Outlier': 1}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</si>
  <si>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</si>
  <si>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17, 'Excess': 13, 'Explicit': 1, 'Implicit': 4, 'Nonstandard': 4, 'Outlier': 1}</t>
  </si>
  <si>
    <t>{'Ambiguous': {'precision': 1.0, 'recall': 0.17142857142857143, 'fbeta': 0.7147540983606557, 'count': 35, 'detected_count': 6}, 'Excess': {'precision': 1.0, 'recall': 0.3142857142857143, 'fbeta': 0.8473498233215548, 'count': 35, 'detected_count': 11},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</si>
  <si>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14, 'Excess': 10, 'Explicit': 3, 'Implicit': 8, 'Nonstandard': 4}</t>
  </si>
  <si>
    <t>{'Ambiguous': {'precision': 1.0, 'recall': 0.14285714285714285, 'fbeta': 0.6687116564417178, 'count': 35, 'detected_count': 5}, 'Excess': {'precision': 1.0, 'recall': 0.22857142857142856, 'fbeta': 0.7820627802690584, 'count': 35, 'detected_count': 8}, 'Explicit': {'precision': 1.0, 'recall': 0.1, 'fbeta': 0.5736842105263159, 'count': 30, 'detected_count': 3},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</si>
  <si>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16, 'Excess': 10, 'Explicit': 1, 'Implicit': 8, 'Nonstandard': 5}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</si>
  <si>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0.0, 'recall': 0.0, 'fbeta': 0.0, 'count': 15, 'detected_count': 0}}</t>
  </si>
  <si>
    <t>{'Ambiguous': 12, 'Excess': 7, 'Explicit': 2, 'Implicit': 10, 'Nonstandard': 2}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</si>
  <si>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0.2, 'fbeta': 0.7517241379310344, 'count': 50, 'detected_count': 10}, 'Nonstandard': {'precision': 1.0, 'recall': 0.044444444444444446, 'fbeta': 0.3603305785123967, 'count': 45, 'detected_count': 2}, 'Outlier': {'precision': 0.0, 'recall': 0.0, 'fbeta': 0.0, 'count': 15, 'detected_count': 0}}</t>
  </si>
  <si>
    <t>{'Ambiguous': 4, 'Excess': 6, 'Explicit': 1, 'Implicit': 15, 'Nonstandard': 5, 'Outlier': 2}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</si>
  <si>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</si>
  <si>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7, 'Excess': 9, 'Explicit': 2, 'Implicit': 12, 'Nonstandard': 2}</t>
  </si>
  <si>
    <t>{'Ambiguous': {'precision': 1.0, 'recall': 0.08571428571428572, 'fbeta': 0.5317073170731708, 'count': 35, 'detected_count': 3},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0.2, 'fbeta': 0.7517241379310344, 'count': 50, 'detected_count': 10}, 'Nonstandard': {'precision': 1.0, 'recall': 0.044444444444444446, 'fbeta': 0.3603305785123967, 'count': 45, 'detected_count': 2}, 'Outlier': {'precision': 0.0, 'recall': 0.0, 'fbeta': 0.0, 'count': 15, 'detected_count': 0}}</t>
  </si>
  <si>
    <t>{'Ambiguous': 9, 'Excess': 8, 'Explicit': 2, 'Implicit': 10, 'Nonstandard': 3, 'Outlier': 1}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</si>
  <si>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</si>
  <si>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19, 'Excess': 9, 'Explicit': 2, 'Implicit': 4, 'Nonstandard': 5, 'Outlier': 2}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</si>
  <si>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</si>
  <si>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16, 'Excess': 10, 'Explicit': 2, 'Implicit': 7, 'Nonstandard': 5}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</si>
  <si>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0.08888888888888889, 'fbeta': 0.5416149068322982, 'count': 45, 'detected_count': 4}, 'Outlier': {'precision': 0.0, 'recall': 0.0, 'fbeta': 0.0, 'count': 15, 'detected_count': 0}}</t>
  </si>
  <si>
    <t>{'Ambiguous': 13, 'Excess': 6, 'Explicit': 1, 'Implicit': 11, 'Nonstandard': 5, 'Outlier': 2}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</si>
  <si>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</si>
  <si>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15, 'Excess': 4, 'Explicit': 1, 'Implicit': 11, 'Nonstandard': 6, 'Outlier': 3}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</si>
  <si>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0.13333333333333333, 'fbeta': 0.6507462686567165, 'count': 45, 'detected_count': 6}, 'Outlier': {'precision': 1.0, 'recall': 0.13333333333333333, 'fbeta': 0.6507462686567165, 'count': 15, 'detected_count': 2}}</t>
  </si>
  <si>
    <t>{'Ambiguous': 14, 'Excess': 5, 'Explicit': 1, 'Implicit': 10, 'Nonstandard': 4, 'Outlier': 4}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</si>
  <si>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0.2, 'fbeta': 0.7517241379310344, 'count': 15, 'detected_count': 3}}</t>
  </si>
  <si>
    <t>{'Ambiguous': 12, 'Excess': 6, 'Explicit': 1, 'Implicit': 11, 'Nonstandard': 5, 'Outlier': 3}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</si>
  <si>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</si>
  <si>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7, 'Excess': 5, 'Explicit': 1, 'Implicit': 14, 'Nonstandard': 5, 'Outlier': 3}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</si>
  <si>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</si>
  <si>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10, 'Excess': 5, 'Explicit': 5, 'Implicit': 6, 'Nonstandard': 5}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</si>
  <si>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0.16666666666666666, 'fbeta': 0.7077922077922079, 'count': 30, 'detected_count': 5}, 'Implicit': {'precision': 1.0, 'recall': 0.12, 'fbeta': 0.6228571428571429, 'count': 50, 'detected_count': 6}, 'Nonstandard': {'precision': 1.0, 'recall': 0.1111111111111111, 'fbeta': 0.6022099447513812, 'count': 45, 'detected_count': 5}, 'Outlier': {'precision': 0.0, 'recall': 0.0, 'fbeta': 0.0, 'count': 15, 'detected_count': 0}}</t>
  </si>
  <si>
    <t>{'Ambiguous': 10, 'Excess': 5, 'Explicit': 3, 'Implicit': 7, 'Nonstandard': 6}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</si>
  <si>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0.1, 'fbeta': 0.5736842105263159, 'count': 30, 'detected_count': 3}, 'Implicit': {'precision': 1.0, 'recall': 0.14, 'fbeta': 0.6634782608695653, 'count': 50, 'detected_count': 7}, 'Nonstandard': {'precision': 1.0, 'recall': 0.13333333333333333, 'fbeta': 0.6507462686567165, 'count': 45, 'detected_count': 6}, 'Outlier': {'precision': 0.0, 'recall': 0.0, 'fbeta': 0.0, 'count': 15, 'detected_count': 0}}</t>
  </si>
  <si>
    <t>{'Ambiguous': 14, 'Excess': 7, 'Explicit': 2, 'Implicit': 11, 'Nonstandard': 3}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</si>
  <si>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0.044444444444444446, 'fbeta': 0.3603305785123967, 'count': 45, 'detected_count': 2}, 'Outlier': {'precision': 0.0, 'recall': 0.0, 'fbeta': 0.0, 'count': 15, 'detected_count': 0}}</t>
  </si>
  <si>
    <t>{'Ambiguous': 13, 'Excess': 11, 'Explicit': 1, 'Implicit': 7, 'Nonstandard': 3, 'Outlier': 1}</t>
  </si>
  <si>
    <t>{'Ambiguous': {'precision': 1.0, 'recall': 0.14285714285714285, 'fbeta': 0.6687116564417178, 'count': 35, 'detected_count': 5},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</si>
  <si>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23, 'Excess': 8, 'Explicit': 2, 'Implicit': 6, 'Nonstandard': 1}</t>
  </si>
  <si>
    <t>{'Ambiguous': {'precision': 1.0, 'recall': 0.2571428571428571, 'fbeta': 0.8074074074074076, 'count': 35, 'detected_count': 9},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0.022222222222222223, 'fbeta': 0.21584158415841587, 'count': 45, 'detected_count': 1}, 'Outlier': {'precision': 0.0, 'recall': 0.0, 'fbeta': 0.0, 'count': 15, 'detected_count': 0}}</t>
  </si>
  <si>
    <t>{'Ambiguous': 12, 'Excess': 8, 'Explicit': 1, 'Implicit': 12, 'Nonstandard': 2}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</si>
  <si>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0.044444444444444446, 'fbeta': 0.3603305785123967, 'count': 45, 'detected_count': 2}, 'Outlier': {'precision': 0.0, 'recall': 0.0, 'fbeta': 0.0, 'count': 15, 'detected_count': 0}}</t>
  </si>
  <si>
    <t>{'Ambiguous': 13, 'Excess': 7, 'Explicit': 1, 'Implicit': 9, 'Nonstandard': 3, 'Outlier': 2}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</si>
  <si>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</si>
  <si>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13, 'Excess': 9, 'Explicit': 1, 'Implicit': 9, 'Nonstandard': 3}</t>
  </si>
  <si>
    <t>{'Ambiguous': {'precision': 1.0, 'recall': 0.14285714285714285, 'fbeta': 0.6687116564417178, 'count': 35, 'detected_count': 5},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0.0, 'recall': 0.0, 'fbeta': 0.0, 'count': 15, 'detected_count': 0}}</t>
  </si>
  <si>
    <t>{'Ambiguous': 12, 'Excess': 10, 'Explicit': 2, 'Implicit': 8, 'Nonstandard': 2}</t>
  </si>
  <si>
    <t>{'Ambiguous': {'precision': 1.0, 'recall': 0.14285714285714285, 'fbeta': 0.6687116564417178, 'count': 35, 'detected_count': 5},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0.044444444444444446, 'fbeta': 0.3603305785123967, 'count': 45, 'detected_count': 2}, 'Outlier': {'precision': 0.0, 'recall': 0.0, 'fbeta': 0.0, 'count': 15, 'detected_count': 0}}</t>
  </si>
  <si>
    <t>{'Ambiguous': 10, 'Excess': 10, 'Explicit': 2, 'Implicit': 8, 'Nonstandard': 4}</t>
  </si>
  <si>
    <t>{'Ambiguous': {'precision': 1.0, 'recall': 0.11428571428571428, 'fbeta': 0.6097902097902098, 'count': 35, 'detected_count': 4},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</si>
  <si>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8, 'Excess': 8, 'Explicit': 1, 'Implicit': 9, 'Nonstandard': 6}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</si>
  <si>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0.13333333333333333, 'fbeta': 0.6507462686567165, 'count': 45, 'detected_count': 6}, 'Outlier': {'precision': 0.0, 'recall': 0.0, 'fbeta': 0.0, 'count': 15, 'detected_count': 0}}</t>
  </si>
  <si>
    <t>{'Ambiguous': 15, 'Excess': 9, 'Explicit': 2, 'Implicit': 6, 'Nonstandard': 5, 'Outlier':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</si>
  <si>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</si>
  <si>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15, 'Excess': 8, 'Explicit': 3, 'Implicit': 6, 'Nonstandard': 3, 'Outlier':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</si>
  <si>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</si>
  <si>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12, 'Excess': 6, 'Explicit': 1, 'Implicit': 9, 'Nonstandard': 5, 'Outlier': 2}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</si>
  <si>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</si>
  <si>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15, 'Excess': 8, 'Explicit': 1, 'Implicit': 9, 'Nonstandard': 2, 'Outlier':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</si>
  <si>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</si>
  <si>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16, 'Excess': 6, 'Explicit': 1, 'Implicit': 9, 'Nonstandard': 6, 'Outlier':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</si>
  <si>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</si>
  <si>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20, 'Excess': 8, 'Explicit': 1, 'Implicit': 6, 'Nonstandard': 4, 'Outlier': 3}</t>
  </si>
  <si>
    <t>{'Ambiguous': {'precision': 1.0, 'recall': 0.22857142857142856, 'fbeta': 0.7820627802690584, 'count': 35, 'detected_count': 8},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</si>
  <si>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16, 'Excess': 5, 'Explicit': 1, 'Implicit': 12, 'Nonstandard': 6}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</si>
  <si>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0.1111111111111111, 'fbeta': 0.6022099447513812, 'count': 45, 'detected_count': 5}, 'Outlier': {'precision': 0.0, 'recall': 0.0, 'fbeta': 0.0, 'count': 15, 'detected_count': 0}}</t>
  </si>
  <si>
    <t>{'Ambiguous': 18, 'Excess': 6, 'Explicit': 1, 'Implicit': 9, 'Nonstandard': 3, 'Outlier': 1}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</si>
  <si>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</si>
  <si>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19, 'Excess': 6, 'Explicit': 1, 'Implicit': 8, 'Nonstandard': 5, 'Outlier': 1}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</si>
  <si>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</si>
  <si>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14, 'Excess': 4, 'Explicit': 1, 'Implicit': 9, 'Nonstandard': 7,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</si>
  <si>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</si>
  <si>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18, 'Excess': 5, 'Explicit': 1, 'Implicit': 12, 'Nonstandard': 3, 'Outlier': 1}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</si>
  <si>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</si>
  <si>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17, 'Excess': 8, 'Explicit': 4, 'Implicit': 3, 'Nonstandard': 2}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</si>
  <si>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0.13333333333333333, 'fbeta': 0.6507462686567165, 'count': 30, 'detected_count': 4}, 'Implicit': {'precision': 1.0, 'recall': 0.06, 'fbeta': 0.436, 'count': 50, 'detected_count': 3}, 'Nonstandard': {'precision': 1.0, 'recall': 0.044444444444444446, 'fbeta': 0.3603305785123967, 'count': 45, 'detected_count': 2}, 'Outlier': {'precision': 0.0, 'recall': 0.0, 'fbeta': 0.0, 'count': 15, 'detected_count': 0}}</t>
  </si>
  <si>
    <t>{'Ambiguous': 15, 'Excess': 6, 'Explicit': 1, 'Implicit': 7, 'Nonstandard': 3, 'Outlier': 3}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</si>
  <si>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</si>
  <si>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18, 'Excess': 5, 'Explicit': 2, 'Implicit': 9, 'Nonstandard': 4}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</si>
  <si>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0.0, 'recall': 0.0, 'fbeta': 0.0, 'count': 15, 'detected_count': 0}}</t>
  </si>
  <si>
    <t>{'Ambiguous': 20, 'Excess': 9, 'Explicit': 1, 'Implicit': 5, 'Nonstandard': 1, 'Outlier': 2}</t>
  </si>
  <si>
    <t>{'Ambiguous': {'precision': 1.0, 'recall': 0.22857142857142856, 'fbeta': 0.7820627802690584, 'count': 35, 'detected_count': 8},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</si>
  <si>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11, 'Excess': 7, 'Explicit': 1, 'Implicit': 9, 'Nonstandard': 3, 'Outlier': 1}</t>
  </si>
  <si>
    <t>{'Ambiguous': {'precision': 1.0, 'recall': 0.14285714285714285, 'fbeta': 0.6687116564417178, 'count': 35, 'detected_count': 5},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</si>
  <si>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10, 'Excess': 8, 'Explicit': 3, 'Implicit': 8, 'Nonstandard': 3}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</si>
  <si>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0.1, 'fbeta': 0.5736842105263159, 'count': 30, 'detected_count': 3},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</si>
  <si>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11, 'Excess': 9, 'Explicit': 1, 'Implicit': 6, 'Nonstandard': 6}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</si>
  <si>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0.1111111111111111, 'fbeta': 0.6022099447513812, 'count': 45, 'detected_count': 5}, 'Outlier': {'precision': 0.0, 'recall': 0.0, 'fbeta': 0.0, 'count': 15, 'detected_count': 0}}</t>
  </si>
  <si>
    <t>{'Ambiguous': 22, 'Excess': 9, 'Explicit': 2, 'Implicit': 1, 'Nonstandard': 4, 'Outlier': 2}</t>
  </si>
  <si>
    <t>{'Ambiguous': {'precision': 1.0, 'recall': 0.22857142857142856, 'fbeta': 0.7820627802690584, 'count': 35, 'detected_count': 8},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0.02, 'fbeta': 0.1981818181818182, 'count': 50, 'detected_count': 1},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</si>
  <si>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15, 'Excess': 6, 'Explicit': 1, 'Implicit': 7, 'Nonstandard': 4, 'Outlier': 2}</t>
  </si>
  <si>
    <t>{'Ambiguous': 23, 'Excess': 7, 'Implicit': 5, 'Nonstandard': 2, 'Outlier': 3}</t>
  </si>
  <si>
    <t>{'Ambiguous': {'precision': 1.0, 'recall': 0.2571428571428571, 'fbeta': 0.8074074074074076, 'count': 35, 'detected_count': 9}, 'Excess': {'precision': 1.0, 'recall': 0.17142857142857143, 'fbeta': 0.7147540983606557, 'count': 35, 'detected_count': 6}, 'Explicit': {'precision': 0.0, 'recall': 0.0, 'fbeta': 0.0, 'count': 30, 'detected_count': 0}, 'Implicit': {'precision': 1.0, 'recall': 0.1, 'fbeta': 0.5736842105263159, 'count': 50, 'detected_count': 5},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</si>
  <si>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13, 'Excess': 6, 'Explicit': 1, 'Implicit': 7, 'Nonstandard': 3, 'Outlier': 1}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</si>
  <si>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</si>
  <si>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15, 'Excess': 6, 'Explicit': 1, 'Implicit': 7, 'Nonstandard': 3, 'Outlier': 1}</t>
  </si>
  <si>
    <t>{'Ambiguous': 15, 'Excess': 6, 'Explicit': 2, 'Implicit': 7, 'Nonstandard': 3, 'Outlier': 2}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</si>
  <si>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</si>
  <si>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16, 'Excess': 4, 'Explicit': 1, 'Implicit': 10, 'Nonstandard': 6,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</si>
  <si>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</si>
  <si>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17, 'Excess': 5, 'Explicit': 1, 'Implicit': 7, 'Nonstandard': 5, 'Outlier': 2}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</si>
  <si>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</si>
  <si>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10, 'Excess': 5, 'Explicit': 1, 'Implicit': 9, 'Nonstandard': 4, 'Outlier': 4}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</si>
  <si>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0.2, 'fbeta': 0.7517241379310344, 'count': 15, 'detected_count': 3}}</t>
  </si>
  <si>
    <t>{'Ambiguous': 15, 'Excess': 4, 'Explicit': 1, 'Implicit': 7, 'Nonstandard': 8,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</si>
  <si>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0.15555555555555556, 'fbeta': 0.6904977375565612, 'count': 45, 'detected_count': 7}, 'Outlier': {'precision': 1.0, 'recall': 0.06666666666666667, 'fbeta': 0.46382978723404256, 'count': 15, 'detected_count': 1}}</t>
  </si>
  <si>
    <t>{'Ambiguous': 14, 'Excess': 4, 'Explicit': 1, 'Implicit': 9, 'Nonstandard': 6}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</si>
  <si>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0.13333333333333333, 'fbeta': 0.6507462686567165, 'count': 45, 'detected_count': 6}, 'Outlier': {'precision': 0.0, 'recall': 0.0, 'fbeta': 0.0, 'count': 15, 'detected_count': 0}}</t>
  </si>
  <si>
    <t>{'Ambiguous': 18, 'Excess': 4, 'Explicit': 1, 'Implicit': 8, 'Nonstandard': 6, 'Outlier': 1}</t>
  </si>
  <si>
    <t>{'Ambiguous': {'precision': 1.0, 'recall': 0.2, 'fbeta': 0.7517241379310344, 'count': 35, 'detected_count': 7},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</si>
  <si>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14, 'Excess': 2, 'Explicit': 1, 'Implicit': 9, 'Nonstandard': 5, 'Outlier': 3}</t>
  </si>
  <si>
    <t>{'Ambiguous': {'precision': 1.0, 'recall': 0.17142857142857143, 'fbeta': 0.7147540983606557, 'count': 35, 'detected_count': 6},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</si>
  <si>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23, 'Excess': 7, 'Explicit': 3, 'Implicit': 2, 'Nonstandard': 3}</t>
  </si>
  <si>
    <t>{'Ambiguous': {'precision': 1.0, 'recall': 0.2571428571428571, 'fbeta': 0.8074074074074076, 'count': 35, 'detected_count': 9},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0.04, 'fbeta': 0.33538461538461545, 'count': 50, 'detected_count': 2}, 'Nonstandard': {'precision': 1.0, 'recall': 0.06666666666666667, 'fbeta': 0.46382978723404256, 'count': 45, 'detected_count': 3}, 'Outlier': {'precision': 0.0, 'recall': 0.0, 'fbeta': 0.0, 'count': 15, 'detected_count': 0}}</t>
  </si>
  <si>
    <t>{'Ambiguous': 16, 'Excess': 7, 'Explicit': 1, 'Implicit': 8, 'Nonstandard': 4}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</si>
  <si>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</si>
  <si>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18, 'Excess': 5, 'Explicit': 1, 'Implicit': 6, 'Nonstandard': 3, 'Outlier': 1}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</si>
  <si>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</si>
  <si>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15, 'Excess': 7, 'Explicit': 1, 'Implicit': 8, 'Nonstandard': 3}</t>
  </si>
  <si>
    <t>{'Ambiguous': 12, 'Excess': 8, 'Implicit': 10, 'Nonstandard': 2}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</si>
  <si>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0.0, 'recall': 0.0, 'fbeta': 0.0, 'count': 30, 'detected_count': 0}, 'Implicit': {'precision': 1.0, 'recall': 0.18, 'fbeta': 0.7266666666666667, 'count': 50, 'detected_count': 9}, 'Nonstandard': {'precision': 1.0, 'recall': 0.044444444444444446, 'fbeta': 0.3603305785123967, 'count': 45, 'detected_count': 2}, 'Outlier': {'precision': 0.0, 'recall': 0.0, 'fbeta': 0.0, 'count': 15, 'detected_count': 0}}</t>
  </si>
  <si>
    <t>{'Ambiguous': 12, 'Excess': 9, 'Explicit': 1, 'Implicit': 6, 'Nonstandard': 1, 'Outlier': 1}</t>
  </si>
  <si>
    <t>{'Ambiguous': {'precision': 1.0, 'recall': 0.14285714285714285, 'fbeta': 0.6687116564417178, 'count': 35, 'detected_count': 5},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</si>
  <si>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15, 'Excess': 7, 'Explicit': 1, 'Implicit': 6, 'Nonstandard': 2, 'Outlier':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</si>
  <si>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</si>
  <si>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18, 'Excess': 8, 'Implicit': 4, 'Nonstandard': 5, 'Outlier': 1}</t>
  </si>
  <si>
    <t>{'Ambiguous': {'precision': 1.0, 'recall': 0.2, 'fbeta': 0.7517241379310344, 'count': 35, 'detected_count': 7}, 'Excess': {'precision': 1.0, 'recall': 0.2, 'fbeta': 0.7517241379310344, 'count': 35, 'detected_count': 7}, 'Explicit': {'precision': 0.0, 'recall': 0.0, 'fbeta': 0.0, 'count': 30, 'detected_count': 0}, 'Implicit': {'precision': 1.0, 'recall': 0.08, 'fbeta': 0.5129411764705883, 'count': 50, 'detected_count': 4},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</si>
  <si>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13, 'Excess': 6, 'Explicit': 1, 'Implicit': 6, 'Nonstandard': 6, 'Outlier': 2}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</si>
  <si>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</si>
  <si>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12, 'Excess': 8, 'Explicit': 1, 'Implicit': 6, 'Nonstandard': 4}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</si>
  <si>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0.08888888888888889, 'fbeta': 0.5416149068322982, 'count': 45, 'detected_count': 4}, 'Outlier': {'precision': 0.0, 'recall': 0.0, 'fbeta': 0.0, 'count': 15, 'detected_count': 0}}</t>
  </si>
  <si>
    <t>{'Ambiguous': 13, 'Excess': 9, 'Explicit': 1, 'Implicit': 8, 'Nonstandard': 4}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</si>
  <si>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</si>
  <si>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13, 'Excess': 10, 'Explicit': 3, 'Implicit': 4, 'Nonstandard': 4}</t>
  </si>
  <si>
    <t>{'Ambiguous': {'precision': 1.0, 'recall': 0.14285714285714285, 'fbeta': 0.6687116564417178, 'count': 35, 'detected_count': 5}, 'Excess': {'precision': 1.0, 'recall': 0.22857142857142856, 'fbeta': 0.7820627802690584, 'count': 35, 'detected_count': 8}, 'Explicit': {'precision': 1.0, 'recall': 0.1, 'fbeta': 0.5736842105263159, 'count': 30, 'detected_count': 3}, 'Implicit': {'precision': 1.0, 'recall': 0.08, 'fbeta': 0.5129411764705883, 'count': 50, 'detected_count': 4}, 'Nonstandard': {'precision': 1.0, 'recall': 0.06666666666666667, 'fbeta': 0.46382978723404256, 'count': 45, 'detected_count': 3}, 'Outlier': {'precision': 0.0, 'recall': 0.0, 'fbeta': 0.0, 'count': 15, 'detected_count': 0}}</t>
  </si>
  <si>
    <t>{'Ambiguous': 15, 'Excess': 7, 'Explicit': 1, 'Implicit': 7, 'Nonstandard': 3, 'Outlier': 1}</t>
  </si>
  <si>
    <t>{'Ambiguous': {'precision': 1.0, 'recall': 0.17142857142857143, 'fbeta': 0.7147540983606557, 'count': 35, 'detected_count': 6},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</si>
  <si>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16, 'Excess': 5, 'Explicit': 1, 'Implicit': 7, 'Nonstandard': 3}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</si>
  <si>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0.0, 'recall': 0.0, 'fbeta': 0.0, 'count': 15, 'detected_count': 0}}</t>
  </si>
  <si>
    <t>{'Ambiguous': 8, 'Excess': 6, 'Explicit': 2, 'Implicit': 9, 'Nonstandard': 4}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</si>
  <si>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0.08888888888888889, 'fbeta': 0.5416149068322982, 'count': 45, 'detected_count': 4}, 'Outlier': {'precision': 0.0, 'recall': 0.0, 'fbeta': 0.0, 'count': 15, 'detected_count': 0}}</t>
  </si>
  <si>
    <t>{'Ambiguous': 15, 'Excess': 10, 'Explicit': 1, 'Implicit': 4, 'Nonstandard': 2, 'Outlier': 1}</t>
  </si>
  <si>
    <t>{'Ambiguous': {'precision': 1.0, 'recall': 0.17142857142857143, 'fbeta': 0.7147540983606557, 'count': 35, 'detected_count': 6},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</si>
  <si>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13, 'Excess': 4, 'Explicit': 1, 'Implicit': 9, 'Nonstandard': 5, 'Outlier': 3}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</si>
  <si>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</si>
  <si>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18, 'Excess': 5, 'Explicit': 1, 'Implicit': 10, 'Nonstandard': 3}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</si>
  <si>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0.0, 'recall': 0.0, 'fbeta': 0.0, 'count': 15, 'detected_count': 0}}</t>
  </si>
  <si>
    <t>{'Ambiguous': 10, 'Excess': 6, 'Explicit': 1, 'Implicit': 10, 'Nonstandard': 2, 'Outlier': 2}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</si>
  <si>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</si>
  <si>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15, 'Excess': 5, 'Explicit': 1, 'Implicit': 5, 'Nonstandard': 5, 'Outlier': 3}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</si>
  <si>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</si>
  <si>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24, 'Excess': 8, 'Explicit': 1, 'Implicit': 4, 'Nonstandard': 3}</t>
  </si>
  <si>
    <t>{'Ambiguous': {'precision': 1.0, 'recall': 0.2571428571428571, 'fbeta': 0.8074074074074076, 'count': 35, 'detected_count': 9},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0.044444444444444446, 'fbeta': 0.3603305785123967, 'count': 45, 'detected_count': 2}, 'Outlier': {'precision': 0.0, 'recall': 0.0, 'fbeta': 0.0, 'count': 15, 'detected_count': 0}}</t>
  </si>
  <si>
    <t>{'Ambiguous': 17, 'Excess': 6, 'Implicit': 6, 'Nonstandard': 3, 'Outlier': 2}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</si>
  <si>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0.0, 'recall': 0.0, 'fbeta': 0.0, 'count': 30, 'detected_count': 0},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</si>
  <si>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18, 'Excess': 6, 'Explicit': 2, 'Implicit': 6, 'Nonstandard': 3}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</si>
  <si>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</si>
  <si>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17, 'Excess': 10, 'Explicit': 1, 'Implicit': 4, 'Nonstandard': 4}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</si>
  <si>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0.06666666666666667, 'fbeta': 0.46382978723404256, 'count': 45, 'detected_count': 3}, 'Outlier': {'precision': 0.0, 'recall': 0.0, 'fbeta': 0.0, 'count': 15, 'detected_count': 0}}</t>
  </si>
  <si>
    <t>{'Ambiguous': 14, 'Excess': 5, 'Explicit': 2, 'Implicit': 8, 'Nonstandard': 6}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</si>
  <si>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0.1111111111111111, 'fbeta': 0.6022099447513812, 'count': 45, 'detected_count': 5}, 'Outlier': {'precision': 0.0, 'recall': 0.0, 'fbeta': 0.0, 'count': 15, 'detected_count': 0}}</t>
  </si>
  <si>
    <t>{'Ambiguous': 12, 'Excess': 7, 'Explicit': 1, 'Implicit': 7, 'Nonstandard': 4, 'Outlier': 1}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</si>
  <si>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</si>
  <si>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18, 'Excess': 6, 'Implicit': 6, 'Nonstandard': 2, 'Outlier': 1}</t>
  </si>
  <si>
    <t>{'Ambiguous': {'precision': 1.0, 'recall': 0.2, 'fbeta': 0.7517241379310344, 'count': 35, 'detected_count': 7}, 'Excess': {'precision': 1.0, 'recall': 0.17142857142857143, 'fbeta': 0.7147540983606557, 'count': 35, 'detected_count': 6}, 'Explicit': {'precision': 0.0, 'recall': 0.0, 'fbeta': 0.0, 'count': 30, 'detected_count': 0},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</si>
  <si>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12, 'Excess': 6, 'Explicit': 2, 'Implicit': 8, 'Nonstandard': 2, 'Outlier': 1}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</si>
  <si>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</si>
  <si>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15, 'Excess': 6, 'Explicit': 1, 'Implicit': 6, 'Nonstandard': 4, 'Outlier':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</si>
  <si>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</si>
  <si>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15, 'Excess': 4, 'Explicit': 1, 'Implicit': 8, 'Nonstandard': 5,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</si>
  <si>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</si>
  <si>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20, 'Excess': 8, 'Explicit': 2, 'Implicit': 4}</t>
  </si>
  <si>
    <t>{'Ambiguous': {'precision': 1.0, 'recall': 0.22857142857142856, 'fbeta': 0.7820627802690584, 'count': 35, 'detected_count': 8},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0.08, 'fbeta': 0.5129411764705883, 'count': 50, 'detected_count': 4}, 'Nonstandard': {'precision': 0.0, 'recall': 0.0, 'fbeta': 0.0, 'count': 45, 'detected_count': 0}, 'Outlier': {'precision': 0.0, 'recall': 0.0, 'fbeta': 0.0, 'count': 15, 'detected_count': 0}}</t>
  </si>
  <si>
    <t>{'Ambiguous': 20, 'Excess': 6, 'Explicit': 2, 'Implicit': 5, 'Nonstandard': 1, 'Outlier': 1}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</si>
  <si>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</si>
  <si>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7, 'Excess': 6, 'Explicit': 1, 'Implicit': 8, 'Nonstandard': 7}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</si>
  <si>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0.13333333333333333, 'fbeta': 0.6507462686567165, 'count': 45, 'detected_count': 6}, 'Outlier': {'precision': 0.0, 'recall': 0.0, 'fbeta': 0.0, 'count': 15, 'detected_count': 0}}</t>
  </si>
  <si>
    <t>{'Ambiguous': 19, 'Excess': 7, 'Explicit': 1, 'Implicit': 6, 'Nonstandard': 2}</t>
  </si>
  <si>
    <t>{'Ambiguous': {'precision': 1.0, 'recall': 0.2, 'fbeta': 0.7517241379310344, 'count': 35, 'detected_count': 7},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0.022222222222222223, 'fbeta': 0.21584158415841587, 'count': 45, 'detected_count': 1}, 'Outlier': {'precision': 0.0, 'recall': 0.0, 'fbeta': 0.0, 'count': 15, 'detected_count': 0}}</t>
  </si>
  <si>
    <t>{'Ambiguous': 9, 'Excess': 7, 'Explicit': 1, 'Implicit': 7, 'Nonstandard': 2, 'Outlier': 1}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</si>
  <si>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</si>
  <si>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15, 'Excess': 9, 'Explicit': 2, 'Implicit': 3, 'Nonstandard': 1}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</si>
  <si>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0.06, 'fbeta': 0.436, 'count': 50, 'detected_count': 3}, 'Nonstandard': {'precision': 1.0, 'recall': 0.022222222222222223, 'fbeta': 0.21584158415841587, 'count': 45, 'detected_count': 1}, 'Outlier': {'precision': 0.0, 'recall': 0.0, 'fbeta': 0.0, 'count': 15, 'detected_count': 0}}</t>
  </si>
  <si>
    <t>{'Ambiguous': 21, 'Excess': 3, 'Explicit': 4, 'Implicit': 4, 'Nonstandard': 1, 'Outlier': 1}</t>
  </si>
  <si>
    <t>{'Ambiguous': {'precision': 1.0, 'recall': 0.22857142857142856, 'fbeta': 0.7820627802690584, 'count': 35, 'detected_count': 8},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</si>
  <si>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18, 'Excess': 6, 'Implicit': 6, 'Nonstandard': 3}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</si>
  <si>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0.0, 'recall': 0.0, 'fbeta': 0.0, 'count': 30, 'detected_count': 0},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</si>
  <si>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16, 'Excess': 8, 'Explicit': 3, 'Implicit': 4, 'Nonstandard':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</si>
  <si>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</si>
  <si>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13, 'Excess': 8, 'Explicit': 1, 'Implicit': 7, 'Nonstandard': 2}</t>
  </si>
  <si>
    <t>{'Ambiguous': {'precision': 1.0, 'recall': 0.14285714285714285, 'fbeta': 0.6687116564417178, 'count': 35, 'detected_count': 5},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0.044444444444444446, 'fbeta': 0.3603305785123967, 'count': 45, 'detected_count': 2}, 'Outlier': {'precision': 0.0, 'recall': 0.0, 'fbeta': 0.0, 'count': 15, 'detected_count': 0}}</t>
  </si>
  <si>
    <t>{'Ambiguous': 8, 'Excess': 6, 'Explicit': 3, 'Implicit': 7, 'Nonstandard':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</si>
  <si>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0.1, 'fbeta': 0.5736842105263159, 'count': 30, 'detected_count': 3}, 'Implicit': {'precision': 1.0, 'recall': 0.12, 'fbeta': 0.6228571428571429, 'count': 50, 'detected_count': 6}, 'Nonstandard': {'precision': 1.0, 'recall': 0.044444444444444446, 'fbeta': 0.3603305785123967, 'count': 45, 'detected_count': 2}, 'Outlier': {'precision': 0.0, 'recall': 0.0, 'fbeta': 0.0, 'count': 15, 'detected_count': 0}}</t>
  </si>
  <si>
    <t>{'Ambiguous': 9, 'Excess': 7, 'Explicit': 3, 'Implicit': 7, 'Nonstandard': 3, 'Outlier': 9}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</si>
  <si>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</si>
  <si>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9, 'Excess': 6, 'Explicit': 3, 'Implicit': 9, 'Nonstandard': 5, 'Outlier': 5}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</si>
  <si>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0.2, 'fbeta': 0.7517241379310344, 'count': 45, 'detected_count': 9}, 'Nonstandard': {'precision': 1.0, 'recall': 0.1111111111111111, 'fbeta': 0.6022099447513812, 'count': 45, 'detected_count': 5}, 'Outlier': {'precision': 1.0, 'recall': 0.13333333333333333, 'fbeta': 0.6507462686567165, 'count': 30, 'detected_count': 4}}</t>
  </si>
  <si>
    <t>{'Ambiguous': 10, 'Excess': 6, 'Explicit': 2, 'Implicit': 6, 'Nonstandard': 5, 'Outlier': 6}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</si>
  <si>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0.1111111111111111, 'fbeta': 0.6022099447513812, 'count': 45, 'detected_count': 5}, 'Outlier': {'precision': 1.0, 'recall': 0.16666666666666666, 'fbeta': 0.7077922077922079, 'count': 30, 'detected_count': 5}}</t>
  </si>
  <si>
    <t>{'Ambiguous': 7, 'Excess': 8, 'Explicit': 4, 'Implicit': 4, 'Nonstandard': 3, 'Outlier': 9}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</si>
  <si>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0.15, 'fbeta': 0.68125, 'count': 20, 'detected_count': 3},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</si>
  <si>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10, 'Excess': 4, 'Explicit': 3, 'Implicit': 5, 'Nonstandard': 5, 'Outlier': 9}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</si>
  <si>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</si>
  <si>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9, 'Excess': 3, 'Explicit': 3, 'Implicit': 7, 'Nonstandard': 4, 'Outlier': 10}</t>
  </si>
  <si>
    <t>{'Ambiguous': {'precision': 1.0, 'recall': 0.1, 'fbeta': 0.5736842105263159, 'count': 40, 'detected_count': 4}, 'Excess': {'precision': 1.0, 'recall': 0.1, 'fbeta': 0.5736842105263159, 'count': 30, 'detected_count': 3}, 'Explicit': {'precision': 1.0, 'recall': 0.1, 'fbeta': 0.5736842105263159, 'count': 20, 'detected_count': 2}, 'Implicit': {'precision': 1.0, 'recall': 0.15555555555555556, 'fbeta': 0.6904977375565612, 'count': 45, 'detected_count': 7},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</si>
  <si>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6, 'Excess': 9, 'Explicit': 1, 'Implicit': 4, 'Nonstandard': 4, 'Outlier': 8}</t>
  </si>
  <si>
    <t>{'Ambiguous': {'precision': 1.0, 'recall': 0.075, 'fbeta': 0.49545454545454554, 'count': 40, 'detected_count': 3}, 'Excess': {'precision': 1.0, 'recall': 0.3, 'fbeta': 0.8384615384615385, 'count': 30, 'detected_count': 9},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</si>
  <si>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9, 'Excess': 6, 'Explicit': 2, 'Implicit': 4, 'Nonstandard': 5, 'Outlier': 9}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</si>
  <si>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0.1111111111111111, 'fbeta': 0.6022099447513812, 'count': 45, 'detected_count': 5}, 'Outlier': {'precision': 1.0, 'recall': 0.26666666666666666, 'fbeta': 0.8149532710280374, 'count': 30, 'detected_count': 8}}</t>
  </si>
  <si>
    <t>{'Ambiguous': 9, 'Excess': 8, 'Explicit': 4, 'Implicit': 5, 'Nonstandard': 3, 'Outlier': 7}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</si>
  <si>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0.15, 'fbeta': 0.68125, 'count': 20, 'detected_count': 3},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</si>
  <si>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8, 'Excess': 9, 'Explicit': 3, 'Implicit': 3, 'Nonstandard': 4, 'Outlier': 7}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</si>
  <si>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0.15, 'fbeta': 0.68125, 'count': 20, 'detected_count': 3},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</si>
  <si>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11, 'Excess': 7, 'Explicit': 2, 'Implicit': 3, 'Nonstandard': 4, 'Outlier': 9}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</si>
  <si>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</si>
  <si>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9, 'Excess': 5, 'Explicit': 3, 'Implicit': 5, 'Nonstandard': 3, 'Outlier': 11}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</si>
  <si>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</si>
  <si>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8, 'Excess': 5, 'Explicit': 2, 'Implicit': 5, 'Nonstandard': 4, 'Outlier': 10}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</si>
  <si>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</si>
  <si>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11, 'Excess': 5, 'Explicit': 1, 'Implicit': 7, 'Nonstandard': 3, 'Outlier': 8}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</si>
  <si>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</si>
  <si>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13, 'Excess': 5, 'Explicit': 3, 'Implicit': 5, 'Nonstandard': 3, 'Outlier': 9}</t>
  </si>
  <si>
    <t>{'Ambiguous': {'precision': 1.0, 'recall': 0.15, 'fbeta': 0.68125, 'count': 40, 'detected_count': 6},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</si>
  <si>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8, 'Excess': 5, 'Explicit': 1, 'Implicit': 5, 'Nonstandard': 5,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</si>
  <si>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</si>
  <si>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10, 'Excess': 9, 'Explicit': 4, 'Implicit': 2, 'Nonstandard': 3, 'Outlier': 5}</t>
  </si>
  <si>
    <t>{'Ambiguous': {'precision': 1.0, 'recall': 0.125, 'fbeta': 0.6337209302325582, 'count': 40, 'detected_count': 5}, 'Excess': {'precision': 1.0, 'recall': 0.3, 'fbeta': 0.8384615384615385, 'count': 30, 'detected_count': 9},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</si>
  <si>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9, 'Excess': 6, 'Explicit': 2, 'Implicit': 6, 'Nonstandard': 4, 'Outlier': 11}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</si>
  <si>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</si>
  <si>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7, 'Excess': 8, 'Explicit': 2, 'Implicit': 6, 'Nonstandard': 3, 'Outlier': 7}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</si>
  <si>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</si>
  <si>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9, 'Excess': 6, 'Explicit': 3, 'Implicit': 5, 'Nonstandard': 3, 'Outlier': 9}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</si>
  <si>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</si>
  <si>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2, 'Excess': 7, 'Explicit': 4, 'Implicit': 5, 'Nonstandard': 4, 'Outlier': 8}</t>
  </si>
  <si>
    <t>{'Ambiguous': {'precision': 1.0, 'recall': 0.025, 'fbeta': 0.23695652173913048, 'count': 40, 'detected_count': 1}, 'Excess': {'precision': 1.0, 'recall': 0.23333333333333334, 'fbeta': 0.7865979381443299, 'count': 30, 'detected_count': 7}, 'Explicit': {'precision': 1.0, 'recall': 0.15, 'fbeta': 0.68125, 'count': 20, 'detected_count': 3},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</si>
  <si>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11, 'Excess': 7, 'Explicit': 3, 'Implicit': 4, 'Nonstandard': 4, 'Outlier': 7}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</si>
  <si>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</si>
  <si>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7, 'Excess': 7, 'Explicit': 4, 'Implicit': 6, 'Nonstandard': 2, 'Outlier': 8}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</si>
  <si>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0.13333333333333333, 'fbeta': 0.6507462686567165, 'count': 45, 'detected_count': 6},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</si>
  <si>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7, 'Excess': 7, 'Explicit': 4, 'Implicit': 6, 'Nonstandard': 1, 'Outlier': 9}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</si>
  <si>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</si>
  <si>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8, 'Excess': 8, 'Explicit': 1, 'Implicit': 4, 'Nonstandard': 3, 'Outlier': 8}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</si>
  <si>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</si>
  <si>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6, 'Excess': 8, 'Explicit': 2, 'Implicit': 4, 'Nonstandard': 4, 'Outlier': 7}</t>
  </si>
  <si>
    <t>{'Ambiguous': {'precision': 1.0, 'recall': 0.075, 'fbeta': 0.49545454545454554, 'count': 40, 'detected_count': 3},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</si>
  <si>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12, 'Excess': 2, 'Explicit': 6, 'Implicit': 4, 'Nonstandard': 6, 'Outlier': 7}</t>
  </si>
  <si>
    <t>{'Ambiguous': {'precision': 1.0, 'recall': 0.125, 'fbeta': 0.6337209302325582, 'count': 40, 'detected_count': 5}, 'Excess': {'precision': 1.0, 'recall': 0.06666666666666667, 'fbeta': 0.46382978723404256, 'count': 30, 'detected_count': 2}, 'Explicit': {'precision': 1.0, 'recall': 0.15, 'fbeta': 0.68125, 'count': 20, 'detected_count': 3}, 'Implicit': {'precision': 1.0, 'recall': 0.08888888888888889, 'fbeta': 0.5416149068322982, 'count': 45, 'detected_count': 4},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</si>
  <si>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4, 'Excess': 8, 'Explicit': 3, 'Implicit': 3, 'Nonstandard': 4, 'Outlier': 8}</t>
  </si>
  <si>
    <t>{'Ambiguous': {'precision': 1.0, 'recall': 0.05, 'fbeta': 0.3892857142857143, 'count': 40, 'detected_count': 2},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</si>
  <si>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7, 'Excess': 4, 'Explicit': 3, 'Implicit': 5, 'Nonstandard': 5, 'Outlier': 10}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</si>
  <si>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0.1111111111111111, 'fbeta': 0.6022099447513812, 'count': 45, 'detected_count': 5}, 'Outlier': {'precision': 1.0, 'recall': 0.26666666666666666, 'fbeta': 0.8149532710280374, 'count': 30, 'detected_count': 8}}</t>
  </si>
  <si>
    <t>{'Ambiguous': 13, 'Excess': 4, 'Implicit': 5, 'Nonstandard': 5, 'Outlier': 8}</t>
  </si>
  <si>
    <t>{'Ambiguous': {'precision': 1.0, 'recall': 0.15, 'fbeta': 0.68125, 'count': 40, 'detected_count': 6}, 'Excess': {'precision': 1.0, 'recall': 0.1, 'fbeta': 0.5736842105263159, 'count': 30, 'detected_count': 3}, 'Explicit': {'precision': 0.0, 'recall': 0.0, 'fbeta': 0.0, 'count': 20, 'detected_count': 0}, 'Implicit': {'precision': 1.0, 'recall': 0.1111111111111111, 'fbeta': 0.6022099447513812, 'count': 45, 'detected_count': 5},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</si>
  <si>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9, 'Excess': 7, 'Explicit': 3, 'Implicit': 4, 'Nonstandard': 3, 'Outlier': 7}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</si>
  <si>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</si>
  <si>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11, 'Excess': 5, 'Explicit': 2, 'Implicit': 4, 'Nonstandard': 4, 'Outlier': 9}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</si>
  <si>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</si>
  <si>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15, 'Excess': 4, 'Explicit': 2, 'Implicit': 6, 'Nonstandard': 3, 'Outlier': 7}</t>
  </si>
  <si>
    <t>{'Ambiguous': {'precision': 1.0, 'recall': 0.175, 'fbeta': 0.719811320754717, 'count': 40, 'detected_count': 7}, 'Excess': {'precision': 1.0, 'recall': 0.1, 'fbeta': 0.5736842105263159, 'count': 30, 'detected_count': 3},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</si>
  <si>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11, 'Excess': 6, 'Explicit': 3, 'Implicit': 6, 'Nonstandard': 3, 'Outlier': 7}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</si>
  <si>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</si>
  <si>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4, 'Excess': 5, 'Explicit': 5, 'Implicit': 7, 'Nonstandard': 3, 'Outlier': 9}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</si>
  <si>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0.15, 'fbeta': 0.68125, 'count': 20, 'detected_count': 3},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</si>
  <si>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7, 'Excess': 5, 'Explicit': 4, 'Implicit': 5, 'Nonstandard': 3,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</si>
  <si>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</si>
  <si>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11, 'Excess': 5, 'Explicit': 2, 'Implicit': 4, 'Nonstandard': 3, 'Outlier': 9}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</si>
  <si>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</si>
  <si>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11, 'Excess': 4, 'Explicit': 4, 'Implicit': 5, 'Nonstandard': 3, 'Outlier': 8}</t>
  </si>
  <si>
    <t>{'Ambiguous': {'precision': 1.0, 'recall': 0.125, 'fbeta': 0.6337209302325582, 'count': 40, 'detected_count': 5}, 'Excess': {'precision': 1.0, 'recall': 0.1, 'fbeta': 0.5736842105263159, 'count': 30, 'detected_count': 3}, 'Explicit': {'precision': 1.0, 'recall': 0.15, 'fbeta': 0.68125, 'count': 20, 'detected_count': 3},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</si>
  <si>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7, 'Excess': 7, 'Explicit': 1, 'Implicit': 7, 'Nonstandard': 3, 'Outlier': 7}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</si>
  <si>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0.05, 'fbeta': 0.3892857142857143, 'count': 20, 'detected_count': 1},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</si>
  <si>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4, 'Excess': 7, 'Explicit': 2, 'Implicit': 3, 'Nonstandard': 6, 'Outlier': 8}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</si>
  <si>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0.23333333333333334, 'fbeta': 0.7865979381443299, 'count': 30, 'detected_count': 7}}</t>
  </si>
  <si>
    <t>{'Ambiguous': 6, 'Excess': 7, 'Explicit': 1, 'Implicit': 4, 'Nonstandard': 5, 'Outlier': 7}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</si>
  <si>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</si>
  <si>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9, 'Excess': 7, 'Explicit': 2, 'Implicit': 3, 'Nonstandard': 3, 'Outlier': 9}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</si>
  <si>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</si>
  <si>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7, 'Excess': 6, 'Explicit': 4, 'Implicit': 4, 'Nonstandard': 3, 'Outlier': 9}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</si>
  <si>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0.15, 'fbeta': 0.68125, 'count': 20, 'detected_count': 3},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</si>
  <si>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9, 'Excess': 9, 'Explicit': 4, 'Implicit': 2, 'Nonstandard': 2, 'Outlier': 8}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</si>
  <si>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0.15, 'fbeta': 0.68125, 'count': 20, 'detected_count': 3},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</si>
  <si>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9, 'Excess': 7, 'Explicit': 3, 'Implicit': 4, 'Nonstandard': 3, 'Outlier': 8}</t>
  </si>
  <si>
    <t>{'Ambiguous': 13, 'Excess': 5, 'Explicit': 2, 'Implicit': 3, 'Nonstandard': 4, 'Outlier': 8}</t>
  </si>
  <si>
    <t>{'Ambiguous': {'precision': 1.0, 'recall': 0.15, 'fbeta': 0.68125, 'count': 40, 'detected_count': 6},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</si>
  <si>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7, 'Excess': 5, 'Explicit': 5, 'Implicit': 7, 'Nonstandard': 1,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</si>
  <si>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0.15555555555555556, 'fbeta': 0.6904977375565612, 'count': 45, 'detected_count': 7},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</si>
  <si>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5, 'Excess': 9, 'Explicit': 3, 'Implicit': 7, 'Nonstandard': 1, 'Outlier': 7}</t>
  </si>
  <si>
    <t>{'Ambiguous': {'precision': 1.0, 'recall': 0.05, 'fbeta': 0.3892857142857143, 'count': 40, 'detected_count': 2},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0.15555555555555556, 'fbeta': 0.6904977375565612, 'count': 45, 'detected_count': 7},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</si>
  <si>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4, 'Excess': 10, 'Explicit': 3, 'Implicit': 1, 'Nonstandard': 3, 'Outlier': 9}</t>
  </si>
  <si>
    <t>{'Ambiguous': {'precision': 1.0, 'recall': 0.05, 'fbeta': 0.3892857142857143, 'count': 40, 'detected_count': 2}, 'Excess': {'precision': 1.0, 'recall': 0.3, 'fbeta': 0.8384615384615385, 'count': 30, 'detected_count': 9}, 'Explicit': {'precision': 1.0, 'recall': 0.15, 'fbeta': 0.68125, 'count': 20, 'detected_count': 3}, 'Implicit': {'precision': 1.0, 'recall': 0.022222222222222223, 'fbeta': 0.21584158415841587, 'count': 45, 'detected_count': 1},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</si>
  <si>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6, 'Excess': 7, 'Explicit': 3, 'Implicit': 4, 'Nonstandard': 4, 'Outlier': 7}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</si>
  <si>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</si>
  <si>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9, 'Excess': 7, 'Explicit': 2, 'Implicit': 6, 'Nonstandard': 1, 'Outlier': 8}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</si>
  <si>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</si>
  <si>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10, 'Excess': 5, 'Explicit': 3, 'Implicit': 5, 'Nonstandard': 4, 'Outlier': 7}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</si>
  <si>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</si>
  <si>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8, 'Excess': 3, 'Explicit': 3, 'Implicit': 6, 'Nonstandard': 3, 'Outlier': 12}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</si>
  <si>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</si>
  <si>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8, 'Excess': 7, 'Explicit': 4, 'Implicit': 2, 'Nonstandard': 4, 'Outlier': 5}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</si>
  <si>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0.15, 'fbeta': 0.68125, 'count': 20, 'detected_count': 3},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</si>
  <si>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8, 'Excess': 4, 'Explicit': 3, 'Implicit': 3, 'Nonstandard': 6, 'Outlier': 7}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</si>
  <si>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</si>
  <si>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10, 'Excess': 4, 'Explicit': 3, 'Implicit': 1, 'Nonstandard': 7, 'Outlier': 7}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</si>
  <si>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0.15555555555555556, 'fbeta': 0.6904977375565612, 'count': 45, 'detected_count': 7}, 'Outlier': {'precision': 1.0, 'recall': 0.2, 'fbeta': 0.7517241379310344, 'count': 30, 'detected_count': 6}}</t>
  </si>
  <si>
    <t>{'Ambiguous': 6, 'Excess': 7, 'Explicit': 4, 'Implicit': 4, 'Nonstandard': 2, 'Outlier': 8}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</si>
  <si>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</si>
  <si>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11, 'Excess': 9, 'Implicit': 4, 'Nonstandard': 3, 'Outlier': 6}</t>
  </si>
  <si>
    <t>{'Ambiguous': {'precision': 1.0, 'recall': 0.125, 'fbeta': 0.6337209302325582, 'count': 40, 'detected_count': 5}, 'Excess': {'precision': 1.0, 'recall': 0.26666666666666666, 'fbeta': 0.8149532710280374, 'count': 30, 'detected_count': 8}, 'Explicit': {'precision': 0.0, 'recall': 0.0, 'fbeta': 0.0, 'count': 20, 'detected_count': 0},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</si>
  <si>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11, 'Excess': 6, 'Explicit': 3, 'Implicit': 3, 'Nonstandard': 4, 'Outlier': 6}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</si>
  <si>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</si>
  <si>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10, 'Excess': 5, 'Explicit': 3, 'Implicit': 1, 'Nonstandard': 4, 'Outlier': 9}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</si>
  <si>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</si>
  <si>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11, 'Excess': 5, 'Explicit': 4, 'Implicit': 3, 'Nonstandard': 3, 'Outlier': 8}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</si>
  <si>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</si>
  <si>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4, 'Excess': 5, 'Explicit': 3, 'Implicit': 5, 'Nonstandard': 4, 'Outlier': 9}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</si>
  <si>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</si>
  <si>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11, 'Excess': 5, 'Implicit': 5, 'Nonstandard': 4, 'Outlier': 8}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</si>
  <si>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0.0, 'recall': 0.0, 'fbeta': 0.0, 'count': 20, 'detected_count': 0},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</si>
  <si>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9, 'Excess': 8, 'Explicit': 1, 'Implicit': 3, 'Nonstandard': 4, 'Outlier': 7}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</si>
  <si>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</si>
  <si>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4, 'Excess': 8, 'Explicit': 3, 'Implicit': 1, 'Nonstandard': 4, 'Outlier': 8}</t>
  </si>
  <si>
    <t>{'Ambiguous': {'precision': 1.0, 'recall': 0.05, 'fbeta': 0.3892857142857143, 'count': 40, 'detected_count': 2}, 'Excess': {'precision': 1.0, 'recall': 0.23333333333333334, 'fbeta': 0.7865979381443299, 'count': 30, 'detected_count': 7}, 'Explicit': {'precision': 1.0, 'recall': 0.15, 'fbeta': 0.68125, 'count': 20, 'detected_count': 3},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</si>
  <si>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9, 'Excess': 5, 'Explicit': 2, 'Implicit': 3, 'Nonstandard': 3, 'Outlier': 10}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</si>
  <si>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</si>
  <si>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9, 'Excess': 9, 'Explicit': 2, 'Implicit': 2, 'Nonstandard': 3, 'Outlier': 7}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</si>
  <si>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</si>
  <si>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11, 'Excess': 7, 'Explicit': 2, 'Implicit': 1, 'Nonstandard': 4, 'Outlier': 8}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</si>
  <si>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</si>
  <si>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7, 'Excess': 5, 'Explicit': 2, 'Implicit': 5, 'Nonstandard': 4, 'Outlier': 8}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</si>
  <si>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</si>
  <si>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7, 'Excess': 8, 'Explicit': 4, 'Implicit': 3, 'Nonstandard': 1, 'Outlier': 9}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</si>
  <si>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</si>
  <si>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9, 'Excess': 7, 'Explicit': 1, 'Implicit': 4, 'Nonstandard': 4, 'Outlier': 7}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</si>
  <si>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</si>
  <si>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7, 'Excess': 4, 'Explicit': 3, 'Implicit': 4, 'Nonstandard': 5, 'Outlier': 7}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</si>
  <si>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0.08888888888888889, 'fbeta': 0.5416149068322982, 'count': 45, 'detected_count': 4},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</si>
  <si>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8, 'Excess': 2, 'Explicit': 6, 'Implicit': 2, 'Nonstandard': 6, 'Outlier': 12}</t>
  </si>
  <si>
    <t>{'Ambiguous': {'precision': 1.0, 'recall': 0.075, 'fbeta': 0.49545454545454554, 'count': 40, 'detected_count': 3}, 'Excess': {'precision': 1.0, 'recall': 0.03333333333333333, 'fbeta': 0.29459459459459464, 'count': 30, 'detected_count': 1}, 'Explicit': {'precision': 1.0, 'recall': 0.15, 'fbeta': 0.68125, 'count': 20, 'detected_count': 3}, 'Implicit': {'precision': 1.0, 'recall': 0.044444444444444446, 'fbeta': 0.3603305785123967, 'count': 45, 'detected_count': 2}, 'Nonstandard': {'precision': 1.0, 'recall': 0.13333333333333333, 'fbeta': 0.6507462686567165, 'count': 45, 'detected_count': 6}, 'Outlier': {'precision': 1.0, 'recall': 0.3, 'fbeta': 0.8384615384615385, 'count': 30, 'detected_count': 9}}</t>
  </si>
  <si>
    <t>{'Ambiguous': 4, 'Excess': 3, 'Explicit': 7, 'Implicit': 2, 'Nonstandard': 8, 'Outlier': 5}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</si>
  <si>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0.2, 'fbeta': 0.7517241379310344, 'count': 20, 'detected_count': 4}, 'Implicit': {'precision': 1.0, 'recall': 0.044444444444444446, 'fbeta': 0.3603305785123967, 'count': 45, 'detected_count': 2}, 'Nonstandard': {'precision': 1.0, 'recall': 0.17777777777777778, 'fbeta': 0.7236514522821578, 'count': 45, 'detected_count': 8}, 'Outlier': {'precision': 1.0, 'recall': 0.16666666666666666, 'fbeta': 0.7077922077922079, 'count': 30, 'detected_count': 5}}</t>
  </si>
  <si>
    <t>{'Ambiguous': 6, 'Excess': 6, 'Explicit': 5, 'Implicit': 3, 'Nonstandard': 4, 'Outlier': 5}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</si>
  <si>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</si>
  <si>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6, 'Excess': 4, 'Explicit': 3, 'Implicit': 3, 'Nonstandard': 3, 'Outlier': 11}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</si>
  <si>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</si>
  <si>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4, 'Excess': 6, 'Explicit': 1, 'Implicit': 5, 'Nonstandard': 3, 'Outlier': 9}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</si>
  <si>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</si>
  <si>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10, 'Excess': 5, 'Explicit': 3, 'Implicit': 3, 'Nonstandard': 4, 'Outlier': 7}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</si>
  <si>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</si>
  <si>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9, 'Excess': 3, 'Explicit': 4, 'Implicit': 4, 'Nonstandard': 4, 'Outlier': 9}</t>
  </si>
  <si>
    <t>{'Ambiguous': {'precision': 1.0, 'recall': 0.1, 'fbeta': 0.5736842105263159, 'count': 40, 'detected_count': 4},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</si>
  <si>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9, 'Excess': 5, 'Explicit': 4, 'Implicit': 2, 'Nonstandard': 3, 'Outlier': 9}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</si>
  <si>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</si>
  <si>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4, 'Excess': 8, 'Explicit': 2, 'Implicit': 1, 'Nonstandard': 4, 'Outlier': 8}</t>
  </si>
  <si>
    <t>{'Ambiguous': {'precision': 1.0, 'recall': 0.05, 'fbeta': 0.3892857142857143, 'count': 40, 'detected_count': 2},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</si>
  <si>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8, 'Excess': 8, 'Explicit': 2, 'Implicit': 2, 'Nonstandard': 2, 'Outlier': 6}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</si>
  <si>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</si>
  <si>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8, 'Excess': 6, 'Explicit': 4, 'Implicit': 2, 'Nonstandard': 3, 'Outlier': 7}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</si>
  <si>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</si>
  <si>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6, 'Excess': 7, 'Explicit': 3, 'Implicit': 2, 'Nonstandard': 2, 'Outlier': 9}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</si>
  <si>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</si>
  <si>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11, 'Excess': 6, 'Explicit': 3, 'Nonstandard': 4, 'Outlier': 7}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</si>
  <si>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0.15, 'fbeta': 0.68125, 'count': 20, 'detected_count': 3}, 'Implicit': {'precision': 0.0, 'recall': 0.0, 'fbeta': 0.0, 'count': 45, 'detected_count': 0},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</si>
  <si>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9, 'Excess': 9, 'Explicit': 2, 'Implicit': 4, 'Nonstandard': 3, 'Outlier': 4}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</si>
  <si>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0.1, 'fbeta': 0.5736842105263159, 'count': 30, 'detected_count': 3}}</t>
  </si>
  <si>
    <t>{'Ambiguous': 9, 'Excess': 7, 'Explicit': 1, 'Implicit': 3, 'Nonstandard': 3, 'Outlier': 7}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</si>
  <si>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</si>
  <si>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7, 'Excess': 7, 'Explicit': 2, 'Implicit': 5, 'Nonstandard': 2, 'Outlier': 7}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</si>
  <si>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</si>
  <si>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9, 'Excess': 8, 'Explicit': 2, 'Implicit': 3, 'Nonstandard': 2, 'Outlier': 7}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</si>
  <si>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</si>
  <si>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11, 'Excess': 2, 'Explicit': 6, 'Implicit': 4, 'Nonstandard': 1, 'Outlier': 10}</t>
  </si>
  <si>
    <t>{'Ambiguous': {'precision': 1.0, 'recall': 0.125, 'fbeta': 0.6337209302325582, 'count': 40, 'detected_count': 5}, 'Excess': {'precision': 1.0, 'recall': 0.03333333333333333, 'fbeta': 0.29459459459459464, 'count': 30, 'detected_count': 1}, 'Explicit': {'precision': 1.0, 'recall': 0.15, 'fbeta': 0.68125, 'count': 20, 'detected_count': 3}, 'Implicit': {'precision': 1.0, 'recall': 0.08888888888888889, 'fbeta': 0.5416149068322982, 'count': 45, 'detected_count': 4}, 'Nonstandard': {'precision': 1.0, 'recall': 0.022222222222222223, 'fbeta': 0.21584158415841587, 'count': 45, 'detected_count': 1}, 'Outlier': {'precision': 1.0, 'recall': 0.3, 'fbeta': 0.8384615384615385, 'count': 30, 'detected_count': 9}}</t>
  </si>
  <si>
    <t>{'Ambiguous': 6, 'Excess': 4, 'Explicit': 2, 'Implicit': 3, 'Nonstandard': 4,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</si>
  <si>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</si>
  <si>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9, 'Excess': 6, 'Explicit': 3, 'Implicit': 3, 'Nonstandard': 4,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</si>
  <si>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</si>
  <si>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12, 'Excess': 2, 'Explicit': 3, 'Implicit': 4, 'Nonstandard': 4, 'Outlier': 8}</t>
  </si>
  <si>
    <t>{'Ambiguous': {'precision': 1.0, 'recall': 0.125, 'fbeta': 0.6337209302325582, 'count': 40, 'detected_count': 5}, 'Excess': {'precision': 1.0, 'recall': 0.03333333333333333, 'fbeta': 0.29459459459459464, 'count': 30, 'detected_count': 1},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</si>
  <si>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8, 'Excess': 5, 'Explicit': 3, 'Nonstandard': 5,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</si>
  <si>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0.0, 'recall': 0.0, 'fbeta': 0.0, 'count': 45, 'detected_count': 0},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</si>
  <si>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8, 'Excess': 4, 'Explicit': 3, 'Implicit': 2, 'Nonstandard': 3, 'Outlier': 10}</t>
  </si>
  <si>
    <t>{'Ambiguous': {'precision': 1.0, 'recall': 0.1, 'fbeta': 0.5736842105263159, 'count': 40, 'detected_count': 4}, 'Excess': {'precision': 1.0, 'recall': 0.1, 'fbeta': 0.5736842105263159, 'count': 30, 'detected_count': 3},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</si>
  <si>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11, 'Excess': 6, 'Explicit': 1, 'Implicit': 2, 'Nonstandard': 4, 'Outlier': 6}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</si>
  <si>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</si>
  <si>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9, 'Excess': 5, 'Explicit': 3, 'Implicit': 3, 'Nonstandard': 2, 'Outlier': 8}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</si>
  <si>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</si>
  <si>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4, 'Excess': 7, 'Explicit': 5, 'Implicit': 2, 'Nonstandard': 2, 'Outlier': 7}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</si>
  <si>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0.2, 'fbeta': 0.7517241379310344, 'count': 20, 'detected_count': 4},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</si>
  <si>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11, 'Excess': 6, 'Explicit': 3, 'Implicit': 2, 'Nonstandard': 2, 'Outlier': 7}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</si>
  <si>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</si>
  <si>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11, 'Excess': 4, 'Explicit': 1, 'Implicit': 3, 'Nonstandard': 5, 'Outlier': 7}</t>
  </si>
  <si>
    <t>{'Ambiguous': {'precision': 1.0, 'recall': 0.125, 'fbeta': 0.6337209302325582, 'count': 40, 'detected_count': 5}, 'Excess': {'precision': 1.0, 'recall': 0.1, 'fbeta': 0.5736842105263159, 'count': 30, 'detected_count': 3},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</si>
  <si>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7, 'Excess': 5, 'Explicit': 4, 'Implicit': 2, 'Nonstandard': 4, 'Outlier': 7}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</si>
  <si>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</si>
  <si>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9, 'Excess': 5, 'Explicit': 1, 'Implicit': 4, 'Nonstandard': 4, 'Outlier': 7}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</si>
  <si>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</si>
  <si>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7, 'Excess': 8, 'Explicit': 4, 'Implicit': 2, 'Nonstandard': 1, 'Outlier': 7}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</si>
  <si>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0.15, 'fbeta': 0.68125, 'count': 20, 'detected_count': 3},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</si>
  <si>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5, 'Excess': 7, 'Explicit': 3, 'Implicit': 2, 'Nonstandard': 1, 'Outlier': 11}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</si>
  <si>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0.3333333333333333, 'fbeta': 0.8582677165354331, 'count': 30, 'detected_count': 10}}</t>
  </si>
  <si>
    <t>{'Ambiguous': 7, 'Excess': 8, 'Explicit': 3, 'Implicit': 3, 'Nonstandard': 1, 'Outlier': 7}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</si>
  <si>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</si>
  <si>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4, 'Excess': 10, 'Explicit': 2, 'Implicit': 1, 'Nonstandard': 2, 'Outlier': 7}</t>
  </si>
  <si>
    <t>{'Ambiguous': {'precision': 1.0, 'recall': 0.05, 'fbeta': 0.3892857142857143, 'count': 40, 'detected_count': 2}, 'Excess': {'precision': 1.0, 'recall': 0.3, 'fbeta': 0.8384615384615385, 'count': 30, 'detected_count': 9},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</si>
  <si>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4, 'Excess': 8, 'Explicit': 3, 'Implicit': 1, 'Nonstandard': 3, 'Outlier': 7}</t>
  </si>
  <si>
    <t>{'Ambiguous': {'precision': 1.0, 'recall': 0.05, 'fbeta': 0.3892857142857143, 'count': 40, 'detected_count': 2},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</si>
  <si>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6, 'Excess': 5, 'Explicit': 1, 'Implicit': 3, 'Nonstandard': 6, 'Outlier': 7}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</si>
  <si>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</si>
  <si>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7, 'Excess': 7, 'Explicit': 2, 'Implicit': 2, 'Nonstandard': 1, 'Outlier': 10}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</si>
  <si>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0.3, 'fbeta': 0.8384615384615385, 'count': 30, 'detected_count': 9}}</t>
  </si>
  <si>
    <t>{'Ambiguous': 4, 'Excess': 9, 'Explicit': 2, 'Implicit': 2, 'Nonstandard': 3, 'Outlier': 7}</t>
  </si>
  <si>
    <t>{'Ambiguous': {'precision': 1.0, 'recall': 0.05, 'fbeta': 0.3892857142857143, 'count': 40, 'detected_count': 2}, 'Excess': {'precision': 1.0, 'recall': 0.26666666666666666, 'fbeta': 0.8149532710280374, 'count': 30, 'detected_count': 8},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</si>
  <si>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7, 'Excess': 3, 'Explicit': 6, 'Implicit': 3, 'Nonstandard': 4, 'Outlier': 7}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</si>
  <si>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0.15, 'fbeta': 0.68125, 'count': 20, 'detected_count': 3},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</si>
  <si>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11, 'Excess': 3, 'Implicit': 5, 'Nonstandard': 4, 'Outlier': 8}</t>
  </si>
  <si>
    <t>{'Ambiguous': {'precision': 1.0, 'recall': 0.125, 'fbeta': 0.6337209302325582, 'count': 40, 'detected_count': 5}, 'Excess': {'precision': 1.0, 'recall': 0.06666666666666667, 'fbeta': 0.46382978723404256, 'count': 30, 'detected_count': 2}, 'Explicit': {'precision': 0.0, 'recall': 0.0, 'fbeta': 0.0, 'count': 20, 'detected_count': 0},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</si>
  <si>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6, 'Excess': 5, 'Explicit': 4, 'Implicit': 2, 'Nonstandard': 4, 'Outlier': 6}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</si>
  <si>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</si>
  <si>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6, 'Excess': 5, 'Explicit': 3, 'Implicit': 4, 'Nonstandard': 1,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</si>
  <si>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</si>
  <si>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9, 'Excess': 5, 'Explicit': 2, 'Implicit': 6, 'Nonstandard': 1, 'Outlier': 6}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</si>
  <si>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</si>
  <si>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4, 'Excess': 8, 'Explicit': 4, 'Implicit': 2, 'Nonstandard': 1, 'Outlier': 7}</t>
  </si>
  <si>
    <t>{'Ambiguous': {'precision': 1.0, 'recall': 0.05, 'fbeta': 0.3892857142857143, 'count': 40, 'detected_count': 2}, 'Excess': {'precision': 1.0, 'recall': 0.23333333333333334, 'fbeta': 0.7865979381443299, 'count': 30, 'detected_count': 7}, 'Explicit': {'precision': 1.0, 'recall': 0.15, 'fbeta': 0.68125, 'count': 20, 'detected_count': 3},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</si>
  <si>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6, 'Excess': 6, 'Explicit': 3, 'Implicit': 1, 'Nonstandard': 2, 'Outlier': 9}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</si>
  <si>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0.044444444444444446, 'fbeta': 0.3603305785123967, 'count': 45, 'detected_count': 2}, 'Outlier': {'precision': 1.0, 'recall': 0.3, 'fbeta': 0.8384615384615385, 'count': 30, 'detected_count': 9}}</t>
  </si>
  <si>
    <t>{'Ambiguous': 2, 'Excess': 7, 'Explicit': 4, 'Implicit': 3, 'Nonstandard': 1, 'Outlier': 9}</t>
  </si>
  <si>
    <t>{'Ambiguous': {'precision': 1.0, 'recall': 0.025, 'fbeta': 0.23695652173913048, 'count': 40, 'detected_count': 1}, 'Excess': {'precision': 1.0, 'recall': 0.2, 'fbeta': 0.7517241379310344, 'count': 30, 'detected_count': 6},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</si>
  <si>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9, 'Explicit': 1, 'Implicit': 2, 'Nonstandard': 2, 'Outlier': 6}</t>
  </si>
  <si>
    <t>{'Ambiguous': {'precision': 1.0, 'recall': 0.075, 'fbeta': 0.49545454545454554, 'count': 40, 'detected_count': 3}, 'Excess': {'precision': 1.0, 'recall': 0.26666666666666666, 'fbeta': 0.8149532710280374, 'count': 30, 'detected_count': 8},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</si>
  <si>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7, 'Excess': 8, 'Explicit': 3, 'Implicit': 2, 'Nonstandard': 3, 'Outlier': 5}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</si>
  <si>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</si>
  <si>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9, 'Excess': 2, 'Explicit': 7, 'Implicit': 2, 'Nonstandard': 1, 'Outlier': 10}</t>
  </si>
  <si>
    <t>{'Ambiguous': {'precision': 1.0, 'recall': 0.1, 'fbeta': 0.5736842105263159, 'count': 40, 'detected_count': 4}, 'Excess': {'precision': 1.0, 'recall': 0.03333333333333333, 'fbeta': 0.29459459459459464, 'count': 30, 'detected_count': 1}, 'Explicit': {'precision': 1.0, 'recall': 0.2, 'fbeta': 0.7517241379310344, 'count': 20, 'detected_count': 4},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0.3, 'fbeta': 0.8384615384615385, 'count': 30, 'detected_count': 9}}</t>
  </si>
  <si>
    <t>{'Ambiguous': 7, 'Excess': 8, 'Explicit': 1, 'Implicit': 1, 'Nonstandard': 1, 'Outlier': 8}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</si>
  <si>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</si>
  <si>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5, 'Explicit': 4, 'Implicit': 2, 'Nonstandard': 2, 'Outlier': 7}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</si>
  <si>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</si>
  <si>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4, 'Excess': 8, 'Explicit': 1, 'Implicit': 1, 'Nonstandard': 2, 'Outlier': 8}</t>
  </si>
  <si>
    <t>{'Ambiguous': {'precision': 1.0, 'recall': 0.05, 'fbeta': 0.3892857142857143, 'count': 40, 'detected_count': 2},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</si>
  <si>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10, 'Excess': 3, 'Explicit': 3, 'Implicit': 3, 'Nonstandard': 2, 'Outlier': 8}</t>
  </si>
  <si>
    <t>{'Ambiguous': {'precision': 1.0, 'recall': 0.1, 'fbeta': 0.5736842105263159, 'count': 40, 'detected_count': 4},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</si>
  <si>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5, 'Excess': 6, 'Explicit': 2, 'Implicit': 2, 'Nonstandard': 3, 'Outlier': 6}</t>
  </si>
  <si>
    <t>{'Ambiguous': {'precision': 1.0, 'recall': 0.05, 'fbeta': 0.3892857142857143, 'count': 40, 'detected_count': 2},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</si>
</sst>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7919242-7E25-4D7F-9BC0-50D1865B39AE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94DC59-2FD3-407B-88FB-F0DD0653052B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0B728-EB27-4B8B-851F-ABD02598E39D}" name="employee_calibration_results" displayName="employee_calibration_results" ref="A1:F129" tableType="queryTable" totalsRowShown="0">
  <autoFilter ref="A1:F129" xr:uid="{D040B728-EB27-4B8B-851F-ABD02598E39D}"/>
  <tableColumns count="6">
    <tableColumn id="1" xr3:uid="{CCE16AAA-5F09-4A85-9693-FF00C3079F48}" uniqueName="1" name="FBeta" queryTableFieldId="1"/>
    <tableColumn id="2" xr3:uid="{2F9C403C-9D4C-4CD8-933E-6A1ACD1CF8BA}" uniqueName="2" name="Precision" queryTableFieldId="2"/>
    <tableColumn id="3" xr3:uid="{A7205CAD-F839-4262-A573-1CD09696DC77}" uniqueName="3" name="Recall" queryTableFieldId="3"/>
    <tableColumn id="4" xr3:uid="{79EE544F-A96D-4F04-B3E4-20431C8A8FEC}" uniqueName="4" name="Widget Combination" queryTableFieldId="4" dataDxfId="13"/>
    <tableColumn id="5" xr3:uid="{E9B5D203-5DD6-46B7-8C14-263F65A95D4D}" uniqueName="5" name="Misalignment Types" queryTableFieldId="5" dataDxfId="12"/>
    <tableColumn id="6" xr3:uid="{3E3BBFE6-6088-4DC2-B1E8-577FB9C556C9}" uniqueName="6" name=" Per Misalignment Type Metrics" queryTableFieldId="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5206-FCD0-47CB-BA02-999677B3A08A}" name="conference_calibration_results" displayName="conference_calibration_results" ref="A1:F129" tableType="queryTable" totalsRowShown="0">
  <autoFilter ref="A1:F129" xr:uid="{72F85206-FCD0-47CB-BA02-999677B3A08A}"/>
  <tableColumns count="6">
    <tableColumn id="1" xr3:uid="{3924EE3D-45BE-45C2-A852-A714A2248319}" uniqueName="1" name="FBeta" queryTableFieldId="1"/>
    <tableColumn id="2" xr3:uid="{65E3A7E5-C1C0-42FA-BA57-67859715A06C}" uniqueName="2" name="Precision" queryTableFieldId="2"/>
    <tableColumn id="3" xr3:uid="{84E8A554-7CF5-4957-B6B2-88E8F1E890AE}" uniqueName="3" name="Recall" queryTableFieldId="3"/>
    <tableColumn id="4" xr3:uid="{E036CE89-E63F-4D2B-A79A-59838B318FF6}" uniqueName="4" name="Widget Combination" queryTableFieldId="4" dataDxfId="10"/>
    <tableColumn id="5" xr3:uid="{2E549C81-1D8B-49D8-9D66-81F6ADF22A5E}" uniqueName="5" name="Misalignment Types" queryTableFieldId="5" dataDxfId="9"/>
    <tableColumn id="6" xr3:uid="{6BE7CEF5-3B37-4A18-8755-8A70B9DAA03D}" uniqueName="6" name=" Per Misalignment Type Metrics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5E47A-A024-4DDD-9EE7-A9B44E1BAD08}" name="Table4" displayName="Table4" ref="A1:I129" totalsRowShown="0">
  <autoFilter ref="A1:I129" xr:uid="{0725E47A-A024-4DDD-9EE7-A9B44E1BAD08}"/>
  <sortState xmlns:xlrd2="http://schemas.microsoft.com/office/spreadsheetml/2017/richdata2" ref="A2:I129">
    <sortCondition descending="1" ref="H1:H129"/>
  </sortState>
  <tableColumns count="9">
    <tableColumn id="1" xr3:uid="{3840F64F-20DF-487E-8272-F33884EE0F82}" name="Combination"/>
    <tableColumn id="2" xr3:uid="{7FC843A7-596C-4B3E-86F1-C36E15E20D4C}" name="Conf F" dataDxfId="7">
      <calculatedColumnFormula>_xlfn.XLOOKUP(Table4[[#This Row],[Combination]],conference_calibration_results[Widget Combination],conference_calibration_results[FBeta])</calculatedColumnFormula>
    </tableColumn>
    <tableColumn id="3" xr3:uid="{47B194F6-5343-41E7-B275-CF6BE505056A}" name="Conf P" dataDxfId="6">
      <calculatedColumnFormula>_xlfn.XLOOKUP(Table4[[#This Row],[Combination]],conference_calibration_results[Widget Combination],conference_calibration_results[Precision])</calculatedColumnFormula>
    </tableColumn>
    <tableColumn id="4" xr3:uid="{6D5888FD-BFA7-4B27-BDC9-3209174BB07A}" name="Conf R" dataDxfId="5">
      <calculatedColumnFormula>_xlfn.XLOOKUP(Table4[[#This Row],[Combination]],conference_calibration_results[Widget Combination],conference_calibration_results[Recall])</calculatedColumnFormula>
    </tableColumn>
    <tableColumn id="5" xr3:uid="{F9673B00-F106-4342-A24A-07F537AAD6C5}" name="Emp F" dataDxfId="4">
      <calculatedColumnFormula>_xlfn.XLOOKUP(Table4[[#This Row],[Combination]],employee_calibration_results[Widget Combination],employee_calibration_results[FBeta])</calculatedColumnFormula>
    </tableColumn>
    <tableColumn id="6" xr3:uid="{42BAC549-04E1-4800-88EA-3C8DBC451C4B}" name="Emp P" dataDxfId="3">
      <calculatedColumnFormula>_xlfn.XLOOKUP(Table4[[#This Row],[Combination]],employee_calibration_results[Widget Combination],employee_calibration_results[Precision])</calculatedColumnFormula>
    </tableColumn>
    <tableColumn id="7" xr3:uid="{14A1197D-83E2-4199-B9CD-1C1581983E82}" name="Emp R" dataDxfId="2">
      <calculatedColumnFormula>_xlfn.XLOOKUP(Table4[[#This Row],[Combination]],employee_calibration_results[Widget Combination],employee_calibration_results[Recall])</calculatedColumnFormula>
    </tableColumn>
    <tableColumn id="8" xr3:uid="{22BFA842-935F-4639-9135-E8500DD3E952}" name="Harmonic Mean F" dataDxfId="1">
      <calculatedColumnFormula>2/(1/Table4[[#This Row],[Conf F]]+1/Table4[[#This Row],[Emp F]])</calculatedColumnFormula>
    </tableColumn>
    <tableColumn id="9" xr3:uid="{D6376B0C-B4BF-4DC2-A4A8-F445869A9493}" name="TOPSIS" dataDxfId="0">
      <calculatedColumnFormula>SQRT( (0.5*(B2/SQRT(SUMSQ($B$2:$B$129))) - 0.5*(MAX($B$2:$B$129)/SQRT(SUMSQ($B$2:$B$129))))^2
     + (0.5*(E2/SQRT(SUMSQ($E$2:$E$129))) - 0.5*(MAX($E$2:$E$129)/SQRT(SUMSQ($E$2:$E$129))))^2 )
/
(
  SQRT( (0.5*(B2/SQRT(SUMSQ($B$2:$B$129))) - 0.5*(MAX($B$2:$B$129)/SQRT(SUMSQ($B$2:$B$129))))^2
      + (0.5*(E2/SQRT(SUMSQ($E$2:$E$129))) - 0.5*(MAX($E$2:$E$129)/SQRT(SUMSQ($E$2:$E$129))))^2 )
+ SQRT( (0.5*(B2/SQRT(SUMSQ($B$2:$B$129))) - 0.5*(MIN($B$2:$B$129)/SQRT(SUMSQ($B$2:$B$129))))^2
      + (0.5*(E2/SQRT(SUMSQ($E$2:$E$129))) - 0.5*(MIN($E$2:$E$129)/SQRT(SUMSQ($E$2:$E$129))))^2 )
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799B-6007-4E16-9EA0-4E5437CC184F}">
  <dimension ref="A1:F129"/>
  <sheetViews>
    <sheetView topLeftCell="A100" workbookViewId="0">
      <selection activeCell="D120" sqref="D120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0.57599999999999996</v>
      </c>
      <c r="B2">
        <v>0.80600000000000005</v>
      </c>
      <c r="C2">
        <v>0.13800000000000001</v>
      </c>
      <c r="D2" t="s">
        <v>53</v>
      </c>
      <c r="E2" t="s">
        <v>143</v>
      </c>
      <c r="F2" t="s">
        <v>144</v>
      </c>
    </row>
    <row r="3" spans="1:6" x14ac:dyDescent="0.3">
      <c r="A3">
        <v>0.57599999999999996</v>
      </c>
      <c r="B3">
        <v>0.80600000000000005</v>
      </c>
      <c r="C3">
        <v>0.13800000000000001</v>
      </c>
      <c r="D3" t="s">
        <v>45</v>
      </c>
      <c r="E3" t="s">
        <v>145</v>
      </c>
      <c r="F3" t="s">
        <v>146</v>
      </c>
    </row>
    <row r="4" spans="1:6" x14ac:dyDescent="0.3">
      <c r="A4">
        <v>0.55600000000000005</v>
      </c>
      <c r="B4">
        <v>0.77800000000000002</v>
      </c>
      <c r="C4">
        <v>0.13300000000000001</v>
      </c>
      <c r="D4" t="s">
        <v>22</v>
      </c>
      <c r="E4" t="s">
        <v>147</v>
      </c>
      <c r="F4" t="s">
        <v>148</v>
      </c>
    </row>
    <row r="5" spans="1:6" x14ac:dyDescent="0.3">
      <c r="A5">
        <v>0.55600000000000005</v>
      </c>
      <c r="B5">
        <v>0.77800000000000002</v>
      </c>
      <c r="C5">
        <v>0.13300000000000001</v>
      </c>
      <c r="D5" t="s">
        <v>86</v>
      </c>
      <c r="E5" t="s">
        <v>149</v>
      </c>
      <c r="F5" t="s">
        <v>150</v>
      </c>
    </row>
    <row r="6" spans="1:6" x14ac:dyDescent="0.3">
      <c r="A6">
        <v>0.55600000000000005</v>
      </c>
      <c r="B6">
        <v>0.77800000000000002</v>
      </c>
      <c r="C6">
        <v>0.13300000000000001</v>
      </c>
      <c r="D6" t="s">
        <v>32</v>
      </c>
      <c r="E6" t="s">
        <v>151</v>
      </c>
      <c r="F6" t="s">
        <v>152</v>
      </c>
    </row>
    <row r="7" spans="1:6" x14ac:dyDescent="0.3">
      <c r="A7">
        <v>0.55600000000000005</v>
      </c>
      <c r="B7">
        <v>0.77800000000000002</v>
      </c>
      <c r="C7">
        <v>0.13300000000000001</v>
      </c>
      <c r="D7" t="s">
        <v>104</v>
      </c>
      <c r="E7" t="s">
        <v>153</v>
      </c>
      <c r="F7" t="s">
        <v>154</v>
      </c>
    </row>
    <row r="8" spans="1:6" x14ac:dyDescent="0.3">
      <c r="A8">
        <v>0.53600000000000003</v>
      </c>
      <c r="B8">
        <v>0.75</v>
      </c>
      <c r="C8">
        <v>0.129</v>
      </c>
      <c r="D8" t="s">
        <v>138</v>
      </c>
      <c r="E8" t="s">
        <v>155</v>
      </c>
      <c r="F8" t="s">
        <v>156</v>
      </c>
    </row>
    <row r="9" spans="1:6" x14ac:dyDescent="0.3">
      <c r="A9">
        <v>0.53600000000000003</v>
      </c>
      <c r="B9">
        <v>0.75</v>
      </c>
      <c r="C9">
        <v>0.129</v>
      </c>
      <c r="D9" t="s">
        <v>140</v>
      </c>
      <c r="E9" t="s">
        <v>157</v>
      </c>
      <c r="F9" t="s">
        <v>158</v>
      </c>
    </row>
    <row r="10" spans="1:6" x14ac:dyDescent="0.3">
      <c r="A10">
        <v>0.53600000000000003</v>
      </c>
      <c r="B10">
        <v>0.75</v>
      </c>
      <c r="C10">
        <v>0.129</v>
      </c>
      <c r="D10" t="s">
        <v>136</v>
      </c>
      <c r="E10" t="s">
        <v>159</v>
      </c>
      <c r="F10" t="s">
        <v>160</v>
      </c>
    </row>
    <row r="11" spans="1:6" x14ac:dyDescent="0.3">
      <c r="A11">
        <v>0.53600000000000003</v>
      </c>
      <c r="B11">
        <v>0.75</v>
      </c>
      <c r="C11">
        <v>0.129</v>
      </c>
      <c r="D11" t="s">
        <v>137</v>
      </c>
      <c r="E11" t="s">
        <v>161</v>
      </c>
      <c r="F11" t="s">
        <v>162</v>
      </c>
    </row>
    <row r="12" spans="1:6" x14ac:dyDescent="0.3">
      <c r="A12">
        <v>0.53600000000000003</v>
      </c>
      <c r="B12">
        <v>0.75</v>
      </c>
      <c r="C12">
        <v>0.129</v>
      </c>
      <c r="D12" t="s">
        <v>41</v>
      </c>
      <c r="E12" t="s">
        <v>163</v>
      </c>
      <c r="F12" t="s">
        <v>164</v>
      </c>
    </row>
    <row r="13" spans="1:6" x14ac:dyDescent="0.3">
      <c r="A13">
        <v>0.53600000000000003</v>
      </c>
      <c r="B13">
        <v>0.75</v>
      </c>
      <c r="C13">
        <v>0.129</v>
      </c>
      <c r="D13" t="s">
        <v>100</v>
      </c>
      <c r="E13" t="s">
        <v>165</v>
      </c>
      <c r="F13" t="s">
        <v>166</v>
      </c>
    </row>
    <row r="14" spans="1:6" x14ac:dyDescent="0.3">
      <c r="A14">
        <v>0.53600000000000003</v>
      </c>
      <c r="B14">
        <v>0.75</v>
      </c>
      <c r="C14">
        <v>0.129</v>
      </c>
      <c r="D14" t="s">
        <v>72</v>
      </c>
      <c r="E14" t="s">
        <v>167</v>
      </c>
      <c r="F14" t="s">
        <v>168</v>
      </c>
    </row>
    <row r="15" spans="1:6" x14ac:dyDescent="0.3">
      <c r="A15">
        <v>0.53600000000000003</v>
      </c>
      <c r="B15">
        <v>0.75</v>
      </c>
      <c r="C15">
        <v>0.129</v>
      </c>
      <c r="D15" t="s">
        <v>46</v>
      </c>
      <c r="E15" t="s">
        <v>169</v>
      </c>
      <c r="F15" t="s">
        <v>170</v>
      </c>
    </row>
    <row r="16" spans="1:6" x14ac:dyDescent="0.3">
      <c r="A16">
        <v>0.53600000000000003</v>
      </c>
      <c r="B16">
        <v>0.75</v>
      </c>
      <c r="C16">
        <v>0.129</v>
      </c>
      <c r="D16" t="s">
        <v>120</v>
      </c>
      <c r="E16" t="s">
        <v>171</v>
      </c>
      <c r="F16" t="s">
        <v>172</v>
      </c>
    </row>
    <row r="17" spans="1:6" x14ac:dyDescent="0.3">
      <c r="A17">
        <v>0.53600000000000003</v>
      </c>
      <c r="B17">
        <v>0.75</v>
      </c>
      <c r="C17">
        <v>0.129</v>
      </c>
      <c r="D17" t="s">
        <v>26</v>
      </c>
      <c r="E17" t="s">
        <v>173</v>
      </c>
      <c r="F17" t="s">
        <v>174</v>
      </c>
    </row>
    <row r="18" spans="1:6" x14ac:dyDescent="0.3">
      <c r="A18">
        <v>0.53600000000000003</v>
      </c>
      <c r="B18">
        <v>0.75</v>
      </c>
      <c r="C18">
        <v>0.129</v>
      </c>
      <c r="D18" t="s">
        <v>83</v>
      </c>
      <c r="E18" t="s">
        <v>175</v>
      </c>
      <c r="F18" t="s">
        <v>176</v>
      </c>
    </row>
    <row r="19" spans="1:6" x14ac:dyDescent="0.3">
      <c r="A19">
        <v>0.53600000000000003</v>
      </c>
      <c r="B19">
        <v>0.75</v>
      </c>
      <c r="C19">
        <v>0.129</v>
      </c>
      <c r="D19" t="s">
        <v>93</v>
      </c>
      <c r="E19" t="s">
        <v>177</v>
      </c>
      <c r="F19" t="s">
        <v>178</v>
      </c>
    </row>
    <row r="20" spans="1:6" x14ac:dyDescent="0.3">
      <c r="A20">
        <v>0.53600000000000003</v>
      </c>
      <c r="B20">
        <v>0.75</v>
      </c>
      <c r="C20">
        <v>0.129</v>
      </c>
      <c r="D20" t="s">
        <v>66</v>
      </c>
      <c r="E20" t="s">
        <v>179</v>
      </c>
      <c r="F20" t="s">
        <v>180</v>
      </c>
    </row>
    <row r="21" spans="1:6" x14ac:dyDescent="0.3">
      <c r="A21">
        <v>0.53600000000000003</v>
      </c>
      <c r="B21">
        <v>0.75</v>
      </c>
      <c r="C21">
        <v>0.129</v>
      </c>
      <c r="D21" t="s">
        <v>95</v>
      </c>
      <c r="E21" t="s">
        <v>181</v>
      </c>
      <c r="F21" t="s">
        <v>182</v>
      </c>
    </row>
    <row r="22" spans="1:6" x14ac:dyDescent="0.3">
      <c r="A22">
        <v>0.53600000000000003</v>
      </c>
      <c r="B22">
        <v>0.75</v>
      </c>
      <c r="C22">
        <v>0.129</v>
      </c>
      <c r="D22" t="s">
        <v>122</v>
      </c>
      <c r="E22" t="s">
        <v>183</v>
      </c>
      <c r="F22" t="s">
        <v>184</v>
      </c>
    </row>
    <row r="23" spans="1:6" x14ac:dyDescent="0.3">
      <c r="A23">
        <v>0.53600000000000003</v>
      </c>
      <c r="B23">
        <v>0.75</v>
      </c>
      <c r="C23">
        <v>0.129</v>
      </c>
      <c r="D23" t="s">
        <v>55</v>
      </c>
      <c r="E23" t="s">
        <v>185</v>
      </c>
      <c r="F23" t="s">
        <v>186</v>
      </c>
    </row>
    <row r="24" spans="1:6" x14ac:dyDescent="0.3">
      <c r="A24">
        <v>0.51600000000000001</v>
      </c>
      <c r="B24">
        <v>0.72199999999999998</v>
      </c>
      <c r="C24">
        <v>0.124</v>
      </c>
      <c r="D24" t="s">
        <v>54</v>
      </c>
      <c r="E24" t="s">
        <v>187</v>
      </c>
      <c r="F24" t="s">
        <v>188</v>
      </c>
    </row>
    <row r="25" spans="1:6" x14ac:dyDescent="0.3">
      <c r="A25">
        <v>0.51600000000000001</v>
      </c>
      <c r="B25">
        <v>0.72199999999999998</v>
      </c>
      <c r="C25">
        <v>0.124</v>
      </c>
      <c r="D25" t="s">
        <v>61</v>
      </c>
      <c r="E25" t="s">
        <v>189</v>
      </c>
      <c r="F25" t="s">
        <v>190</v>
      </c>
    </row>
    <row r="26" spans="1:6" x14ac:dyDescent="0.3">
      <c r="A26">
        <v>0.51600000000000001</v>
      </c>
      <c r="B26">
        <v>0.72199999999999998</v>
      </c>
      <c r="C26">
        <v>0.124</v>
      </c>
      <c r="D26" t="s">
        <v>88</v>
      </c>
      <c r="E26" t="s">
        <v>191</v>
      </c>
      <c r="F26" t="s">
        <v>192</v>
      </c>
    </row>
    <row r="27" spans="1:6" x14ac:dyDescent="0.3">
      <c r="A27">
        <v>0.51600000000000001</v>
      </c>
      <c r="B27">
        <v>0.72199999999999998</v>
      </c>
      <c r="C27">
        <v>0.124</v>
      </c>
      <c r="D27" t="s">
        <v>63</v>
      </c>
      <c r="E27" t="s">
        <v>193</v>
      </c>
      <c r="F27" t="s">
        <v>194</v>
      </c>
    </row>
    <row r="28" spans="1:6" x14ac:dyDescent="0.3">
      <c r="A28">
        <v>0.51600000000000001</v>
      </c>
      <c r="B28">
        <v>0.72199999999999998</v>
      </c>
      <c r="C28">
        <v>0.124</v>
      </c>
      <c r="D28" t="s">
        <v>33</v>
      </c>
      <c r="E28" t="s">
        <v>195</v>
      </c>
      <c r="F28" t="s">
        <v>196</v>
      </c>
    </row>
    <row r="29" spans="1:6" x14ac:dyDescent="0.3">
      <c r="A29">
        <v>0.51600000000000001</v>
      </c>
      <c r="B29">
        <v>0.72199999999999998</v>
      </c>
      <c r="C29">
        <v>0.124</v>
      </c>
      <c r="D29" t="s">
        <v>14</v>
      </c>
      <c r="E29" t="s">
        <v>197</v>
      </c>
      <c r="F29" t="s">
        <v>198</v>
      </c>
    </row>
    <row r="30" spans="1:6" x14ac:dyDescent="0.3">
      <c r="A30">
        <v>0.51600000000000001</v>
      </c>
      <c r="B30">
        <v>0.72199999999999998</v>
      </c>
      <c r="C30">
        <v>0.124</v>
      </c>
      <c r="D30" t="s">
        <v>25</v>
      </c>
      <c r="E30" t="s">
        <v>199</v>
      </c>
      <c r="F30" t="s">
        <v>200</v>
      </c>
    </row>
    <row r="31" spans="1:6" x14ac:dyDescent="0.3">
      <c r="A31">
        <v>0.51600000000000001</v>
      </c>
      <c r="B31">
        <v>0.72199999999999998</v>
      </c>
      <c r="C31">
        <v>0.124</v>
      </c>
      <c r="D31" t="s">
        <v>87</v>
      </c>
      <c r="E31" t="s">
        <v>201</v>
      </c>
      <c r="F31" t="s">
        <v>202</v>
      </c>
    </row>
    <row r="32" spans="1:6" x14ac:dyDescent="0.3">
      <c r="A32">
        <v>0.51600000000000001</v>
      </c>
      <c r="B32">
        <v>0.72199999999999998</v>
      </c>
      <c r="C32">
        <v>0.124</v>
      </c>
      <c r="D32" t="s">
        <v>99</v>
      </c>
      <c r="E32" t="s">
        <v>203</v>
      </c>
      <c r="F32" t="s">
        <v>204</v>
      </c>
    </row>
    <row r="33" spans="1:6" x14ac:dyDescent="0.3">
      <c r="A33">
        <v>0.51600000000000001</v>
      </c>
      <c r="B33">
        <v>0.72199999999999998</v>
      </c>
      <c r="C33">
        <v>0.124</v>
      </c>
      <c r="D33" t="s">
        <v>98</v>
      </c>
      <c r="E33" t="s">
        <v>205</v>
      </c>
      <c r="F33" t="s">
        <v>206</v>
      </c>
    </row>
    <row r="34" spans="1:6" x14ac:dyDescent="0.3">
      <c r="A34">
        <v>0.51600000000000001</v>
      </c>
      <c r="B34">
        <v>0.72199999999999998</v>
      </c>
      <c r="C34">
        <v>0.124</v>
      </c>
      <c r="D34" t="s">
        <v>62</v>
      </c>
      <c r="E34" t="s">
        <v>207</v>
      </c>
      <c r="F34" t="s">
        <v>208</v>
      </c>
    </row>
    <row r="35" spans="1:6" x14ac:dyDescent="0.3">
      <c r="A35">
        <v>0.51600000000000001</v>
      </c>
      <c r="B35">
        <v>0.72199999999999998</v>
      </c>
      <c r="C35">
        <v>0.124</v>
      </c>
      <c r="D35" t="s">
        <v>51</v>
      </c>
      <c r="E35" t="s">
        <v>209</v>
      </c>
      <c r="F35" t="s">
        <v>210</v>
      </c>
    </row>
    <row r="36" spans="1:6" x14ac:dyDescent="0.3">
      <c r="A36">
        <v>0.51600000000000001</v>
      </c>
      <c r="B36">
        <v>0.72199999999999998</v>
      </c>
      <c r="C36">
        <v>0.124</v>
      </c>
      <c r="D36" t="s">
        <v>68</v>
      </c>
      <c r="E36" t="s">
        <v>211</v>
      </c>
      <c r="F36" t="s">
        <v>212</v>
      </c>
    </row>
    <row r="37" spans="1:6" x14ac:dyDescent="0.3">
      <c r="A37">
        <v>0.51600000000000001</v>
      </c>
      <c r="B37">
        <v>0.72199999999999998</v>
      </c>
      <c r="C37">
        <v>0.124</v>
      </c>
      <c r="D37" t="s">
        <v>44</v>
      </c>
      <c r="E37" t="s">
        <v>213</v>
      </c>
      <c r="F37" t="s">
        <v>214</v>
      </c>
    </row>
    <row r="38" spans="1:6" x14ac:dyDescent="0.3">
      <c r="A38">
        <v>0.51600000000000001</v>
      </c>
      <c r="B38">
        <v>0.72199999999999998</v>
      </c>
      <c r="C38">
        <v>0.124</v>
      </c>
      <c r="D38" t="s">
        <v>77</v>
      </c>
      <c r="E38" t="s">
        <v>215</v>
      </c>
      <c r="F38" t="s">
        <v>216</v>
      </c>
    </row>
    <row r="39" spans="1:6" x14ac:dyDescent="0.3">
      <c r="A39">
        <v>0.51600000000000001</v>
      </c>
      <c r="B39">
        <v>0.72199999999999998</v>
      </c>
      <c r="C39">
        <v>0.124</v>
      </c>
      <c r="D39" t="s">
        <v>50</v>
      </c>
      <c r="E39" t="s">
        <v>217</v>
      </c>
      <c r="F39" t="s">
        <v>218</v>
      </c>
    </row>
    <row r="40" spans="1:6" x14ac:dyDescent="0.3">
      <c r="A40">
        <v>0.51600000000000001</v>
      </c>
      <c r="B40">
        <v>0.72199999999999998</v>
      </c>
      <c r="C40">
        <v>0.124</v>
      </c>
      <c r="D40" t="s">
        <v>67</v>
      </c>
      <c r="E40" t="s">
        <v>219</v>
      </c>
      <c r="F40" t="s">
        <v>220</v>
      </c>
    </row>
    <row r="41" spans="1:6" x14ac:dyDescent="0.3">
      <c r="A41">
        <v>0.51600000000000001</v>
      </c>
      <c r="B41">
        <v>0.72199999999999998</v>
      </c>
      <c r="C41">
        <v>0.124</v>
      </c>
      <c r="D41" t="s">
        <v>80</v>
      </c>
      <c r="E41" t="s">
        <v>221</v>
      </c>
      <c r="F41" t="s">
        <v>222</v>
      </c>
    </row>
    <row r="42" spans="1:6" x14ac:dyDescent="0.3">
      <c r="A42">
        <v>0.51600000000000001</v>
      </c>
      <c r="B42">
        <v>0.72199999999999998</v>
      </c>
      <c r="C42">
        <v>0.124</v>
      </c>
      <c r="D42" t="s">
        <v>37</v>
      </c>
      <c r="E42" t="s">
        <v>223</v>
      </c>
      <c r="F42" t="s">
        <v>224</v>
      </c>
    </row>
    <row r="43" spans="1:6" x14ac:dyDescent="0.3">
      <c r="A43">
        <v>0.51600000000000001</v>
      </c>
      <c r="B43">
        <v>0.72199999999999998</v>
      </c>
      <c r="C43">
        <v>0.124</v>
      </c>
      <c r="D43" t="s">
        <v>70</v>
      </c>
      <c r="E43" t="s">
        <v>225</v>
      </c>
      <c r="F43" t="s">
        <v>226</v>
      </c>
    </row>
    <row r="44" spans="1:6" x14ac:dyDescent="0.3">
      <c r="A44">
        <v>0.51600000000000001</v>
      </c>
      <c r="B44">
        <v>0.72199999999999998</v>
      </c>
      <c r="C44">
        <v>0.124</v>
      </c>
      <c r="D44" t="s">
        <v>65</v>
      </c>
      <c r="E44" t="s">
        <v>227</v>
      </c>
      <c r="F44" t="s">
        <v>228</v>
      </c>
    </row>
    <row r="45" spans="1:6" x14ac:dyDescent="0.3">
      <c r="A45">
        <v>0.51600000000000001</v>
      </c>
      <c r="B45">
        <v>0.72199999999999998</v>
      </c>
      <c r="C45">
        <v>0.124</v>
      </c>
      <c r="D45" t="s">
        <v>42</v>
      </c>
      <c r="E45" t="s">
        <v>229</v>
      </c>
      <c r="F45" t="s">
        <v>230</v>
      </c>
    </row>
    <row r="46" spans="1:6" x14ac:dyDescent="0.3">
      <c r="A46">
        <v>0.51600000000000001</v>
      </c>
      <c r="B46">
        <v>0.72199999999999998</v>
      </c>
      <c r="C46">
        <v>0.124</v>
      </c>
      <c r="D46" t="s">
        <v>78</v>
      </c>
      <c r="E46" t="s">
        <v>231</v>
      </c>
      <c r="F46" t="s">
        <v>232</v>
      </c>
    </row>
    <row r="47" spans="1:6" x14ac:dyDescent="0.3">
      <c r="A47">
        <v>0.496</v>
      </c>
      <c r="B47">
        <v>0.69399999999999995</v>
      </c>
      <c r="C47">
        <v>0.11899999999999999</v>
      </c>
      <c r="D47" t="s">
        <v>85</v>
      </c>
      <c r="E47" t="s">
        <v>233</v>
      </c>
      <c r="F47" t="s">
        <v>234</v>
      </c>
    </row>
    <row r="48" spans="1:6" x14ac:dyDescent="0.3">
      <c r="A48">
        <v>0.496</v>
      </c>
      <c r="B48">
        <v>0.69399999999999995</v>
      </c>
      <c r="C48">
        <v>0.11899999999999999</v>
      </c>
      <c r="D48" t="s">
        <v>49</v>
      </c>
      <c r="E48" t="s">
        <v>235</v>
      </c>
      <c r="F48" t="s">
        <v>236</v>
      </c>
    </row>
    <row r="49" spans="1:6" x14ac:dyDescent="0.3">
      <c r="A49">
        <v>0.496</v>
      </c>
      <c r="B49">
        <v>0.69399999999999995</v>
      </c>
      <c r="C49">
        <v>0.11899999999999999</v>
      </c>
      <c r="D49" t="s">
        <v>92</v>
      </c>
      <c r="E49" t="s">
        <v>237</v>
      </c>
      <c r="F49" t="s">
        <v>238</v>
      </c>
    </row>
    <row r="50" spans="1:6" x14ac:dyDescent="0.3">
      <c r="A50">
        <v>0.496</v>
      </c>
      <c r="B50">
        <v>0.69399999999999995</v>
      </c>
      <c r="C50">
        <v>0.11899999999999999</v>
      </c>
      <c r="D50" t="s">
        <v>60</v>
      </c>
      <c r="E50" t="s">
        <v>239</v>
      </c>
      <c r="F50" t="s">
        <v>240</v>
      </c>
    </row>
    <row r="51" spans="1:6" x14ac:dyDescent="0.3">
      <c r="A51">
        <v>0.496</v>
      </c>
      <c r="B51">
        <v>0.69399999999999995</v>
      </c>
      <c r="C51">
        <v>0.11899999999999999</v>
      </c>
      <c r="D51" t="s">
        <v>118</v>
      </c>
      <c r="E51" t="s">
        <v>241</v>
      </c>
      <c r="F51" t="s">
        <v>242</v>
      </c>
    </row>
    <row r="52" spans="1:6" x14ac:dyDescent="0.3">
      <c r="A52">
        <v>0.496</v>
      </c>
      <c r="B52">
        <v>0.69399999999999995</v>
      </c>
      <c r="C52">
        <v>0.11899999999999999</v>
      </c>
      <c r="D52" t="s">
        <v>52</v>
      </c>
      <c r="E52" t="s">
        <v>243</v>
      </c>
      <c r="F52" t="s">
        <v>244</v>
      </c>
    </row>
    <row r="53" spans="1:6" x14ac:dyDescent="0.3">
      <c r="A53">
        <v>0.496</v>
      </c>
      <c r="B53">
        <v>0.69399999999999995</v>
      </c>
      <c r="C53">
        <v>0.11899999999999999</v>
      </c>
      <c r="D53" t="s">
        <v>21</v>
      </c>
      <c r="E53" t="s">
        <v>245</v>
      </c>
      <c r="F53" t="s">
        <v>246</v>
      </c>
    </row>
    <row r="54" spans="1:6" x14ac:dyDescent="0.3">
      <c r="A54">
        <v>0.496</v>
      </c>
      <c r="B54">
        <v>0.69399999999999995</v>
      </c>
      <c r="C54">
        <v>0.11899999999999999</v>
      </c>
      <c r="D54" t="s">
        <v>23</v>
      </c>
      <c r="E54" t="s">
        <v>247</v>
      </c>
      <c r="F54" t="s">
        <v>248</v>
      </c>
    </row>
    <row r="55" spans="1:6" x14ac:dyDescent="0.3">
      <c r="A55">
        <v>0.496</v>
      </c>
      <c r="B55">
        <v>0.69399999999999995</v>
      </c>
      <c r="C55">
        <v>0.11899999999999999</v>
      </c>
      <c r="D55" t="s">
        <v>15</v>
      </c>
      <c r="E55" t="s">
        <v>249</v>
      </c>
      <c r="F55" t="s">
        <v>250</v>
      </c>
    </row>
    <row r="56" spans="1:6" x14ac:dyDescent="0.3">
      <c r="A56">
        <v>0.496</v>
      </c>
      <c r="B56">
        <v>0.69399999999999995</v>
      </c>
      <c r="C56">
        <v>0.11899999999999999</v>
      </c>
      <c r="D56" t="s">
        <v>29</v>
      </c>
      <c r="E56" t="s">
        <v>251</v>
      </c>
      <c r="F56" t="s">
        <v>252</v>
      </c>
    </row>
    <row r="57" spans="1:6" x14ac:dyDescent="0.3">
      <c r="A57">
        <v>0.496</v>
      </c>
      <c r="B57">
        <v>0.69399999999999995</v>
      </c>
      <c r="C57">
        <v>0.11899999999999999</v>
      </c>
      <c r="D57" t="s">
        <v>71</v>
      </c>
      <c r="E57" t="s">
        <v>253</v>
      </c>
      <c r="F57" t="s">
        <v>254</v>
      </c>
    </row>
    <row r="58" spans="1:6" x14ac:dyDescent="0.3">
      <c r="A58">
        <v>0.496</v>
      </c>
      <c r="B58">
        <v>0.69399999999999995</v>
      </c>
      <c r="C58">
        <v>0.11899999999999999</v>
      </c>
      <c r="D58" t="s">
        <v>81</v>
      </c>
      <c r="E58" t="s">
        <v>255</v>
      </c>
      <c r="F58" t="s">
        <v>256</v>
      </c>
    </row>
    <row r="59" spans="1:6" x14ac:dyDescent="0.3">
      <c r="A59">
        <v>0.496</v>
      </c>
      <c r="B59">
        <v>0.69399999999999995</v>
      </c>
      <c r="C59">
        <v>0.11899999999999999</v>
      </c>
      <c r="D59" t="s">
        <v>30</v>
      </c>
      <c r="E59" t="s">
        <v>257</v>
      </c>
      <c r="F59" t="s">
        <v>258</v>
      </c>
    </row>
    <row r="60" spans="1:6" x14ac:dyDescent="0.3">
      <c r="A60">
        <v>0.496</v>
      </c>
      <c r="B60">
        <v>0.69399999999999995</v>
      </c>
      <c r="C60">
        <v>0.11899999999999999</v>
      </c>
      <c r="D60" t="s">
        <v>34</v>
      </c>
      <c r="E60" t="s">
        <v>259</v>
      </c>
      <c r="F60" t="s">
        <v>260</v>
      </c>
    </row>
    <row r="61" spans="1:6" x14ac:dyDescent="0.3">
      <c r="A61">
        <v>0.496</v>
      </c>
      <c r="B61">
        <v>0.69399999999999995</v>
      </c>
      <c r="C61">
        <v>0.11899999999999999</v>
      </c>
      <c r="D61" t="s">
        <v>27</v>
      </c>
      <c r="E61" t="s">
        <v>261</v>
      </c>
      <c r="F61" t="s">
        <v>262</v>
      </c>
    </row>
    <row r="62" spans="1:6" x14ac:dyDescent="0.3">
      <c r="A62">
        <v>0.496</v>
      </c>
      <c r="B62">
        <v>0.69399999999999995</v>
      </c>
      <c r="C62">
        <v>0.11899999999999999</v>
      </c>
      <c r="D62" t="s">
        <v>106</v>
      </c>
      <c r="E62" t="s">
        <v>263</v>
      </c>
      <c r="F62" t="s">
        <v>264</v>
      </c>
    </row>
    <row r="63" spans="1:6" x14ac:dyDescent="0.3">
      <c r="A63">
        <v>0.496</v>
      </c>
      <c r="B63">
        <v>0.69399999999999995</v>
      </c>
      <c r="C63">
        <v>0.11899999999999999</v>
      </c>
      <c r="D63" t="s">
        <v>94</v>
      </c>
      <c r="E63" t="s">
        <v>265</v>
      </c>
      <c r="F63" t="s">
        <v>266</v>
      </c>
    </row>
    <row r="64" spans="1:6" x14ac:dyDescent="0.3">
      <c r="A64">
        <v>0.496</v>
      </c>
      <c r="B64">
        <v>0.69399999999999995</v>
      </c>
      <c r="C64">
        <v>0.11899999999999999</v>
      </c>
      <c r="D64" t="s">
        <v>113</v>
      </c>
      <c r="E64" t="s">
        <v>267</v>
      </c>
      <c r="F64" t="s">
        <v>268</v>
      </c>
    </row>
    <row r="65" spans="1:6" x14ac:dyDescent="0.3">
      <c r="A65">
        <v>0.496</v>
      </c>
      <c r="B65">
        <v>0.69399999999999995</v>
      </c>
      <c r="C65">
        <v>0.11899999999999999</v>
      </c>
      <c r="D65" t="s">
        <v>112</v>
      </c>
      <c r="E65" t="s">
        <v>269</v>
      </c>
      <c r="F65" t="s">
        <v>270</v>
      </c>
    </row>
    <row r="66" spans="1:6" x14ac:dyDescent="0.3">
      <c r="A66">
        <v>0.496</v>
      </c>
      <c r="B66">
        <v>0.69399999999999995</v>
      </c>
      <c r="C66">
        <v>0.11899999999999999</v>
      </c>
      <c r="D66" t="s">
        <v>114</v>
      </c>
      <c r="E66" t="s">
        <v>271</v>
      </c>
      <c r="F66" t="s">
        <v>272</v>
      </c>
    </row>
    <row r="67" spans="1:6" x14ac:dyDescent="0.3">
      <c r="A67">
        <v>0.496</v>
      </c>
      <c r="B67">
        <v>0.69399999999999995</v>
      </c>
      <c r="C67">
        <v>0.11899999999999999</v>
      </c>
      <c r="D67" t="s">
        <v>96</v>
      </c>
      <c r="E67" t="s">
        <v>273</v>
      </c>
      <c r="F67" t="s">
        <v>274</v>
      </c>
    </row>
    <row r="68" spans="1:6" x14ac:dyDescent="0.3">
      <c r="A68">
        <v>0.496</v>
      </c>
      <c r="B68">
        <v>0.69399999999999995</v>
      </c>
      <c r="C68">
        <v>0.11899999999999999</v>
      </c>
      <c r="D68" t="s">
        <v>131</v>
      </c>
      <c r="E68" t="s">
        <v>275</v>
      </c>
      <c r="F68" t="s">
        <v>276</v>
      </c>
    </row>
    <row r="69" spans="1:6" x14ac:dyDescent="0.3">
      <c r="A69">
        <v>0.47699999999999998</v>
      </c>
      <c r="B69">
        <v>0.66700000000000004</v>
      </c>
      <c r="C69">
        <v>0.114</v>
      </c>
      <c r="D69" t="s">
        <v>135</v>
      </c>
      <c r="E69" t="s">
        <v>277</v>
      </c>
      <c r="F69" t="s">
        <v>278</v>
      </c>
    </row>
    <row r="70" spans="1:6" x14ac:dyDescent="0.3">
      <c r="A70">
        <v>0.47699999999999998</v>
      </c>
      <c r="B70">
        <v>0.66700000000000004</v>
      </c>
      <c r="C70">
        <v>0.114</v>
      </c>
      <c r="D70" t="s">
        <v>20</v>
      </c>
      <c r="E70" t="s">
        <v>279</v>
      </c>
      <c r="F70" t="s">
        <v>280</v>
      </c>
    </row>
    <row r="71" spans="1:6" x14ac:dyDescent="0.3">
      <c r="A71">
        <v>0.47699999999999998</v>
      </c>
      <c r="B71">
        <v>0.66700000000000004</v>
      </c>
      <c r="C71">
        <v>0.114</v>
      </c>
      <c r="D71" t="s">
        <v>47</v>
      </c>
      <c r="E71" t="s">
        <v>281</v>
      </c>
      <c r="F71" t="s">
        <v>282</v>
      </c>
    </row>
    <row r="72" spans="1:6" x14ac:dyDescent="0.3">
      <c r="A72">
        <v>0.47699999999999998</v>
      </c>
      <c r="B72">
        <v>0.66700000000000004</v>
      </c>
      <c r="C72">
        <v>0.114</v>
      </c>
      <c r="D72" t="s">
        <v>36</v>
      </c>
      <c r="E72" t="s">
        <v>283</v>
      </c>
      <c r="F72" t="s">
        <v>284</v>
      </c>
    </row>
    <row r="73" spans="1:6" x14ac:dyDescent="0.3">
      <c r="A73">
        <v>0.47699999999999998</v>
      </c>
      <c r="B73">
        <v>0.66700000000000004</v>
      </c>
      <c r="C73">
        <v>0.114</v>
      </c>
      <c r="D73" t="s">
        <v>56</v>
      </c>
      <c r="E73" t="s">
        <v>285</v>
      </c>
      <c r="F73" t="s">
        <v>286</v>
      </c>
    </row>
    <row r="74" spans="1:6" x14ac:dyDescent="0.3">
      <c r="A74">
        <v>0.47699999999999998</v>
      </c>
      <c r="B74">
        <v>0.66700000000000004</v>
      </c>
      <c r="C74">
        <v>0.114</v>
      </c>
      <c r="D74" t="s">
        <v>18</v>
      </c>
      <c r="E74" t="s">
        <v>287</v>
      </c>
      <c r="F74" t="s">
        <v>288</v>
      </c>
    </row>
    <row r="75" spans="1:6" x14ac:dyDescent="0.3">
      <c r="A75">
        <v>0.47699999999999998</v>
      </c>
      <c r="B75">
        <v>0.66700000000000004</v>
      </c>
      <c r="C75">
        <v>0.114</v>
      </c>
      <c r="D75" t="s">
        <v>107</v>
      </c>
      <c r="E75" t="s">
        <v>289</v>
      </c>
      <c r="F75" t="s">
        <v>290</v>
      </c>
    </row>
    <row r="76" spans="1:6" x14ac:dyDescent="0.3">
      <c r="A76">
        <v>0.47699999999999998</v>
      </c>
      <c r="B76">
        <v>0.66700000000000004</v>
      </c>
      <c r="C76">
        <v>0.114</v>
      </c>
      <c r="D76" t="s">
        <v>102</v>
      </c>
      <c r="E76" t="s">
        <v>291</v>
      </c>
      <c r="F76" t="s">
        <v>292</v>
      </c>
    </row>
    <row r="77" spans="1:6" x14ac:dyDescent="0.3">
      <c r="A77">
        <v>0.47699999999999998</v>
      </c>
      <c r="B77">
        <v>0.66700000000000004</v>
      </c>
      <c r="C77">
        <v>0.114</v>
      </c>
      <c r="D77" t="s">
        <v>73</v>
      </c>
      <c r="E77" t="s">
        <v>293</v>
      </c>
      <c r="F77" t="s">
        <v>280</v>
      </c>
    </row>
    <row r="78" spans="1:6" x14ac:dyDescent="0.3">
      <c r="A78">
        <v>0.47699999999999998</v>
      </c>
      <c r="B78">
        <v>0.66700000000000004</v>
      </c>
      <c r="C78">
        <v>0.114</v>
      </c>
      <c r="D78" t="s">
        <v>58</v>
      </c>
      <c r="E78" t="s">
        <v>294</v>
      </c>
      <c r="F78" t="s">
        <v>295</v>
      </c>
    </row>
    <row r="79" spans="1:6" x14ac:dyDescent="0.3">
      <c r="A79">
        <v>0.47699999999999998</v>
      </c>
      <c r="B79">
        <v>0.66700000000000004</v>
      </c>
      <c r="C79">
        <v>0.114</v>
      </c>
      <c r="D79" t="s">
        <v>90</v>
      </c>
      <c r="E79" t="s">
        <v>296</v>
      </c>
      <c r="F79" t="s">
        <v>297</v>
      </c>
    </row>
    <row r="80" spans="1:6" x14ac:dyDescent="0.3">
      <c r="A80">
        <v>0.47699999999999998</v>
      </c>
      <c r="B80">
        <v>0.66700000000000004</v>
      </c>
      <c r="C80">
        <v>0.114</v>
      </c>
      <c r="D80" t="s">
        <v>69</v>
      </c>
      <c r="E80" t="s">
        <v>298</v>
      </c>
      <c r="F80" t="s">
        <v>297</v>
      </c>
    </row>
    <row r="81" spans="1:6" x14ac:dyDescent="0.3">
      <c r="A81">
        <v>0.47699999999999998</v>
      </c>
      <c r="B81">
        <v>0.66700000000000004</v>
      </c>
      <c r="C81">
        <v>0.114</v>
      </c>
      <c r="D81" t="s">
        <v>59</v>
      </c>
      <c r="E81" t="s">
        <v>299</v>
      </c>
      <c r="F81" t="s">
        <v>300</v>
      </c>
    </row>
    <row r="82" spans="1:6" x14ac:dyDescent="0.3">
      <c r="A82">
        <v>0.47699999999999998</v>
      </c>
      <c r="B82">
        <v>0.66700000000000004</v>
      </c>
      <c r="C82">
        <v>0.114</v>
      </c>
      <c r="D82" t="s">
        <v>109</v>
      </c>
      <c r="E82" t="s">
        <v>301</v>
      </c>
      <c r="F82" t="s">
        <v>302</v>
      </c>
    </row>
    <row r="83" spans="1:6" x14ac:dyDescent="0.3">
      <c r="A83">
        <v>0.47699999999999998</v>
      </c>
      <c r="B83">
        <v>0.66700000000000004</v>
      </c>
      <c r="C83">
        <v>0.114</v>
      </c>
      <c r="D83" t="s">
        <v>124</v>
      </c>
      <c r="E83" t="s">
        <v>303</v>
      </c>
      <c r="F83" t="s">
        <v>304</v>
      </c>
    </row>
    <row r="84" spans="1:6" x14ac:dyDescent="0.3">
      <c r="A84">
        <v>0.47699999999999998</v>
      </c>
      <c r="B84">
        <v>0.66700000000000004</v>
      </c>
      <c r="C84">
        <v>0.114</v>
      </c>
      <c r="D84" t="s">
        <v>115</v>
      </c>
      <c r="E84" t="s">
        <v>305</v>
      </c>
      <c r="F84" t="s">
        <v>306</v>
      </c>
    </row>
    <row r="85" spans="1:6" x14ac:dyDescent="0.3">
      <c r="A85">
        <v>0.47699999999999998</v>
      </c>
      <c r="B85">
        <v>0.66700000000000004</v>
      </c>
      <c r="C85">
        <v>0.114</v>
      </c>
      <c r="D85" t="s">
        <v>108</v>
      </c>
      <c r="E85" t="s">
        <v>307</v>
      </c>
      <c r="F85" t="s">
        <v>308</v>
      </c>
    </row>
    <row r="86" spans="1:6" x14ac:dyDescent="0.3">
      <c r="A86">
        <v>0.47699999999999998</v>
      </c>
      <c r="B86">
        <v>0.66700000000000004</v>
      </c>
      <c r="C86">
        <v>0.114</v>
      </c>
      <c r="D86" t="s">
        <v>129</v>
      </c>
      <c r="E86" t="s">
        <v>309</v>
      </c>
      <c r="F86" t="s">
        <v>310</v>
      </c>
    </row>
    <row r="87" spans="1:6" x14ac:dyDescent="0.3">
      <c r="A87">
        <v>0.47699999999999998</v>
      </c>
      <c r="B87">
        <v>0.66700000000000004</v>
      </c>
      <c r="C87">
        <v>0.114</v>
      </c>
      <c r="D87" t="s">
        <v>123</v>
      </c>
      <c r="E87" t="s">
        <v>311</v>
      </c>
      <c r="F87" t="s">
        <v>312</v>
      </c>
    </row>
    <row r="88" spans="1:6" x14ac:dyDescent="0.3">
      <c r="A88">
        <v>0.47699999999999998</v>
      </c>
      <c r="B88">
        <v>0.66700000000000004</v>
      </c>
      <c r="C88">
        <v>0.114</v>
      </c>
      <c r="D88" t="s">
        <v>76</v>
      </c>
      <c r="E88" t="s">
        <v>313</v>
      </c>
      <c r="F88" t="s">
        <v>314</v>
      </c>
    </row>
    <row r="89" spans="1:6" x14ac:dyDescent="0.3">
      <c r="A89">
        <v>0.45700000000000002</v>
      </c>
      <c r="B89">
        <v>0.63900000000000001</v>
      </c>
      <c r="C89">
        <v>0.11</v>
      </c>
      <c r="D89" t="s">
        <v>139</v>
      </c>
      <c r="E89" t="s">
        <v>315</v>
      </c>
      <c r="F89" t="s">
        <v>316</v>
      </c>
    </row>
    <row r="90" spans="1:6" x14ac:dyDescent="0.3">
      <c r="A90">
        <v>0.45700000000000002</v>
      </c>
      <c r="B90">
        <v>0.63900000000000001</v>
      </c>
      <c r="C90">
        <v>0.11</v>
      </c>
      <c r="D90" t="s">
        <v>91</v>
      </c>
      <c r="E90" t="s">
        <v>317</v>
      </c>
      <c r="F90" t="s">
        <v>318</v>
      </c>
    </row>
    <row r="91" spans="1:6" x14ac:dyDescent="0.3">
      <c r="A91">
        <v>0.45700000000000002</v>
      </c>
      <c r="B91">
        <v>0.63900000000000001</v>
      </c>
      <c r="C91">
        <v>0.11</v>
      </c>
      <c r="D91" t="s">
        <v>38</v>
      </c>
      <c r="E91" t="s">
        <v>319</v>
      </c>
      <c r="F91" t="s">
        <v>320</v>
      </c>
    </row>
    <row r="92" spans="1:6" x14ac:dyDescent="0.3">
      <c r="A92">
        <v>0.45700000000000002</v>
      </c>
      <c r="B92">
        <v>0.63900000000000001</v>
      </c>
      <c r="C92">
        <v>0.11</v>
      </c>
      <c r="D92" t="s">
        <v>19</v>
      </c>
      <c r="E92" t="s">
        <v>321</v>
      </c>
      <c r="F92" t="s">
        <v>318</v>
      </c>
    </row>
    <row r="93" spans="1:6" x14ac:dyDescent="0.3">
      <c r="A93">
        <v>0.45700000000000002</v>
      </c>
      <c r="B93">
        <v>0.63900000000000001</v>
      </c>
      <c r="C93">
        <v>0.11</v>
      </c>
      <c r="D93" t="s">
        <v>40</v>
      </c>
      <c r="E93" t="s">
        <v>322</v>
      </c>
      <c r="F93" t="s">
        <v>323</v>
      </c>
    </row>
    <row r="94" spans="1:6" x14ac:dyDescent="0.3">
      <c r="A94">
        <v>0.45700000000000002</v>
      </c>
      <c r="B94">
        <v>0.63900000000000001</v>
      </c>
      <c r="C94">
        <v>0.11</v>
      </c>
      <c r="D94" t="s">
        <v>31</v>
      </c>
      <c r="E94" t="s">
        <v>324</v>
      </c>
      <c r="F94" t="s">
        <v>325</v>
      </c>
    </row>
    <row r="95" spans="1:6" x14ac:dyDescent="0.3">
      <c r="A95">
        <v>0.45700000000000002</v>
      </c>
      <c r="B95">
        <v>0.63900000000000001</v>
      </c>
      <c r="C95">
        <v>0.11</v>
      </c>
      <c r="D95" t="s">
        <v>57</v>
      </c>
      <c r="E95" t="s">
        <v>326</v>
      </c>
      <c r="F95" t="s">
        <v>327</v>
      </c>
    </row>
    <row r="96" spans="1:6" x14ac:dyDescent="0.3">
      <c r="A96">
        <v>0.45700000000000002</v>
      </c>
      <c r="B96">
        <v>0.63900000000000001</v>
      </c>
      <c r="C96">
        <v>0.11</v>
      </c>
      <c r="D96" t="s">
        <v>130</v>
      </c>
      <c r="E96" t="s">
        <v>328</v>
      </c>
      <c r="F96" t="s">
        <v>329</v>
      </c>
    </row>
    <row r="97" spans="1:6" x14ac:dyDescent="0.3">
      <c r="A97">
        <v>0.45700000000000002</v>
      </c>
      <c r="B97">
        <v>0.63900000000000001</v>
      </c>
      <c r="C97">
        <v>0.11</v>
      </c>
      <c r="D97" t="s">
        <v>127</v>
      </c>
      <c r="E97" t="s">
        <v>330</v>
      </c>
      <c r="F97" t="s">
        <v>331</v>
      </c>
    </row>
    <row r="98" spans="1:6" x14ac:dyDescent="0.3">
      <c r="A98">
        <v>0.45700000000000002</v>
      </c>
      <c r="B98">
        <v>0.63900000000000001</v>
      </c>
      <c r="C98">
        <v>0.11</v>
      </c>
      <c r="D98" t="s">
        <v>117</v>
      </c>
      <c r="E98" t="s">
        <v>332</v>
      </c>
      <c r="F98" t="s">
        <v>333</v>
      </c>
    </row>
    <row r="99" spans="1:6" x14ac:dyDescent="0.3">
      <c r="A99">
        <v>0.45700000000000002</v>
      </c>
      <c r="B99">
        <v>0.63900000000000001</v>
      </c>
      <c r="C99">
        <v>0.11</v>
      </c>
      <c r="D99" t="s">
        <v>82</v>
      </c>
      <c r="E99" t="s">
        <v>334</v>
      </c>
      <c r="F99" t="s">
        <v>335</v>
      </c>
    </row>
    <row r="100" spans="1:6" x14ac:dyDescent="0.3">
      <c r="A100">
        <v>0.45700000000000002</v>
      </c>
      <c r="B100">
        <v>0.63900000000000001</v>
      </c>
      <c r="C100">
        <v>0.11</v>
      </c>
      <c r="D100" t="s">
        <v>125</v>
      </c>
      <c r="E100" t="s">
        <v>336</v>
      </c>
      <c r="F100" t="s">
        <v>337</v>
      </c>
    </row>
    <row r="101" spans="1:6" x14ac:dyDescent="0.3">
      <c r="A101">
        <v>0.45700000000000002</v>
      </c>
      <c r="B101">
        <v>0.63900000000000001</v>
      </c>
      <c r="C101">
        <v>0.11</v>
      </c>
      <c r="D101" t="s">
        <v>111</v>
      </c>
      <c r="E101" t="s">
        <v>338</v>
      </c>
      <c r="F101" t="s">
        <v>339</v>
      </c>
    </row>
    <row r="102" spans="1:6" x14ac:dyDescent="0.3">
      <c r="A102">
        <v>0.45700000000000002</v>
      </c>
      <c r="B102">
        <v>0.63900000000000001</v>
      </c>
      <c r="C102">
        <v>0.11</v>
      </c>
      <c r="D102" t="s">
        <v>101</v>
      </c>
      <c r="E102" t="s">
        <v>340</v>
      </c>
      <c r="F102" t="s">
        <v>341</v>
      </c>
    </row>
    <row r="103" spans="1:6" x14ac:dyDescent="0.3">
      <c r="A103">
        <v>0.45700000000000002</v>
      </c>
      <c r="B103">
        <v>0.63900000000000001</v>
      </c>
      <c r="C103">
        <v>0.11</v>
      </c>
      <c r="D103" t="s">
        <v>79</v>
      </c>
      <c r="E103" t="s">
        <v>342</v>
      </c>
      <c r="F103" t="s">
        <v>343</v>
      </c>
    </row>
    <row r="104" spans="1:6" x14ac:dyDescent="0.3">
      <c r="A104">
        <v>0.45700000000000002</v>
      </c>
      <c r="B104">
        <v>0.63900000000000001</v>
      </c>
      <c r="C104">
        <v>0.11</v>
      </c>
      <c r="D104" t="s">
        <v>17</v>
      </c>
      <c r="E104" t="s">
        <v>344</v>
      </c>
      <c r="F104" t="s">
        <v>345</v>
      </c>
    </row>
    <row r="105" spans="1:6" x14ac:dyDescent="0.3">
      <c r="A105">
        <v>0.45700000000000002</v>
      </c>
      <c r="B105">
        <v>0.63900000000000001</v>
      </c>
      <c r="C105">
        <v>0.11</v>
      </c>
      <c r="D105" t="s">
        <v>116</v>
      </c>
      <c r="E105" t="s">
        <v>346</v>
      </c>
      <c r="F105" t="s">
        <v>347</v>
      </c>
    </row>
    <row r="106" spans="1:6" x14ac:dyDescent="0.3">
      <c r="A106">
        <v>0.45700000000000002</v>
      </c>
      <c r="B106">
        <v>0.63900000000000001</v>
      </c>
      <c r="C106">
        <v>0.11</v>
      </c>
      <c r="D106" t="s">
        <v>128</v>
      </c>
      <c r="E106" t="s">
        <v>348</v>
      </c>
      <c r="F106" t="s">
        <v>349</v>
      </c>
    </row>
    <row r="107" spans="1:6" x14ac:dyDescent="0.3">
      <c r="A107">
        <v>0.45700000000000002</v>
      </c>
      <c r="B107">
        <v>0.63900000000000001</v>
      </c>
      <c r="C107">
        <v>0.11</v>
      </c>
      <c r="D107" t="s">
        <v>89</v>
      </c>
      <c r="E107" t="s">
        <v>350</v>
      </c>
      <c r="F107" t="s">
        <v>351</v>
      </c>
    </row>
    <row r="108" spans="1:6" x14ac:dyDescent="0.3">
      <c r="A108">
        <v>0.45700000000000002</v>
      </c>
      <c r="B108">
        <v>0.63900000000000001</v>
      </c>
      <c r="C108">
        <v>0.11</v>
      </c>
      <c r="D108" t="s">
        <v>133</v>
      </c>
      <c r="E108" t="s">
        <v>352</v>
      </c>
      <c r="F108" t="s">
        <v>353</v>
      </c>
    </row>
    <row r="109" spans="1:6" x14ac:dyDescent="0.3">
      <c r="A109">
        <v>0.437</v>
      </c>
      <c r="B109">
        <v>0.61099999999999999</v>
      </c>
      <c r="C109">
        <v>0.105</v>
      </c>
      <c r="D109" t="s">
        <v>119</v>
      </c>
      <c r="E109" t="s">
        <v>354</v>
      </c>
      <c r="F109" t="s">
        <v>355</v>
      </c>
    </row>
    <row r="110" spans="1:6" x14ac:dyDescent="0.3">
      <c r="A110">
        <v>0.437</v>
      </c>
      <c r="B110">
        <v>0.61099999999999999</v>
      </c>
      <c r="C110">
        <v>0.105</v>
      </c>
      <c r="D110" t="s">
        <v>43</v>
      </c>
      <c r="E110" t="s">
        <v>356</v>
      </c>
      <c r="F110" t="s">
        <v>357</v>
      </c>
    </row>
    <row r="111" spans="1:6" x14ac:dyDescent="0.3">
      <c r="A111">
        <v>0.437</v>
      </c>
      <c r="B111">
        <v>0.61099999999999999</v>
      </c>
      <c r="C111">
        <v>0.105</v>
      </c>
      <c r="D111" t="s">
        <v>16</v>
      </c>
      <c r="E111" t="s">
        <v>358</v>
      </c>
      <c r="F111" t="s">
        <v>359</v>
      </c>
    </row>
    <row r="112" spans="1:6" x14ac:dyDescent="0.3">
      <c r="A112">
        <v>0.437</v>
      </c>
      <c r="B112">
        <v>0.61099999999999999</v>
      </c>
      <c r="C112">
        <v>0.105</v>
      </c>
      <c r="D112" t="s">
        <v>121</v>
      </c>
      <c r="E112" t="s">
        <v>360</v>
      </c>
      <c r="F112" t="s">
        <v>361</v>
      </c>
    </row>
    <row r="113" spans="1:6" x14ac:dyDescent="0.3">
      <c r="A113">
        <v>0.437</v>
      </c>
      <c r="B113">
        <v>0.61099999999999999</v>
      </c>
      <c r="C113">
        <v>0.105</v>
      </c>
      <c r="D113" t="s">
        <v>103</v>
      </c>
      <c r="E113" t="s">
        <v>362</v>
      </c>
      <c r="F113" t="s">
        <v>363</v>
      </c>
    </row>
    <row r="114" spans="1:6" x14ac:dyDescent="0.3">
      <c r="A114">
        <v>0.437</v>
      </c>
      <c r="B114">
        <v>0.61099999999999999</v>
      </c>
      <c r="C114">
        <v>0.105</v>
      </c>
      <c r="D114" t="s">
        <v>126</v>
      </c>
      <c r="E114" t="s">
        <v>364</v>
      </c>
      <c r="F114" t="s">
        <v>365</v>
      </c>
    </row>
    <row r="115" spans="1:6" x14ac:dyDescent="0.3">
      <c r="A115">
        <v>0.437</v>
      </c>
      <c r="B115">
        <v>0.61099999999999999</v>
      </c>
      <c r="C115">
        <v>0.105</v>
      </c>
      <c r="D115" t="s">
        <v>64</v>
      </c>
      <c r="E115" t="s">
        <v>366</v>
      </c>
      <c r="F115" t="s">
        <v>367</v>
      </c>
    </row>
    <row r="116" spans="1:6" x14ac:dyDescent="0.3">
      <c r="A116">
        <v>0.437</v>
      </c>
      <c r="B116">
        <v>0.61099999999999999</v>
      </c>
      <c r="C116">
        <v>0.105</v>
      </c>
      <c r="D116" t="s">
        <v>75</v>
      </c>
      <c r="E116" t="s">
        <v>368</v>
      </c>
      <c r="F116" t="s">
        <v>369</v>
      </c>
    </row>
    <row r="117" spans="1:6" x14ac:dyDescent="0.3">
      <c r="A117">
        <v>0.437</v>
      </c>
      <c r="B117">
        <v>0.61099999999999999</v>
      </c>
      <c r="C117">
        <v>0.105</v>
      </c>
      <c r="D117" t="s">
        <v>132</v>
      </c>
      <c r="E117" t="s">
        <v>370</v>
      </c>
      <c r="F117" t="s">
        <v>371</v>
      </c>
    </row>
    <row r="118" spans="1:6" x14ac:dyDescent="0.3">
      <c r="A118">
        <v>0.437</v>
      </c>
      <c r="B118">
        <v>0.61099999999999999</v>
      </c>
      <c r="C118">
        <v>0.105</v>
      </c>
      <c r="D118" t="s">
        <v>105</v>
      </c>
      <c r="E118" t="s">
        <v>372</v>
      </c>
      <c r="F118" t="s">
        <v>373</v>
      </c>
    </row>
    <row r="119" spans="1:6" x14ac:dyDescent="0.3">
      <c r="A119">
        <v>0.41699999999999998</v>
      </c>
      <c r="B119">
        <v>0.58299999999999996</v>
      </c>
      <c r="C119">
        <v>0.1</v>
      </c>
      <c r="D119" t="s">
        <v>134</v>
      </c>
      <c r="E119" t="s">
        <v>374</v>
      </c>
      <c r="F119" t="s">
        <v>375</v>
      </c>
    </row>
    <row r="120" spans="1:6" x14ac:dyDescent="0.3">
      <c r="A120">
        <v>0.41699999999999998</v>
      </c>
      <c r="B120">
        <v>0.58299999999999996</v>
      </c>
      <c r="C120">
        <v>0.1</v>
      </c>
      <c r="D120" t="s">
        <v>74</v>
      </c>
      <c r="E120" t="s">
        <v>376</v>
      </c>
      <c r="F120" t="s">
        <v>377</v>
      </c>
    </row>
    <row r="121" spans="1:6" x14ac:dyDescent="0.3">
      <c r="A121">
        <v>0.41699999999999998</v>
      </c>
      <c r="B121">
        <v>0.58299999999999996</v>
      </c>
      <c r="C121">
        <v>0.1</v>
      </c>
      <c r="D121" t="s">
        <v>97</v>
      </c>
      <c r="E121" t="s">
        <v>378</v>
      </c>
      <c r="F121" t="s">
        <v>379</v>
      </c>
    </row>
    <row r="122" spans="1:6" x14ac:dyDescent="0.3">
      <c r="A122">
        <v>0.41699999999999998</v>
      </c>
      <c r="B122">
        <v>0.58299999999999996</v>
      </c>
      <c r="C122">
        <v>0.1</v>
      </c>
      <c r="D122" t="s">
        <v>110</v>
      </c>
      <c r="E122" t="s">
        <v>380</v>
      </c>
      <c r="F122" t="s">
        <v>381</v>
      </c>
    </row>
    <row r="123" spans="1:6" x14ac:dyDescent="0.3">
      <c r="A123">
        <v>0.41699999999999998</v>
      </c>
      <c r="B123">
        <v>0.58299999999999996</v>
      </c>
      <c r="C123">
        <v>0.1</v>
      </c>
      <c r="D123" t="s">
        <v>48</v>
      </c>
      <c r="E123" t="s">
        <v>382</v>
      </c>
      <c r="F123" t="s">
        <v>383</v>
      </c>
    </row>
    <row r="124" spans="1:6" x14ac:dyDescent="0.3">
      <c r="A124">
        <v>0.39700000000000002</v>
      </c>
      <c r="B124">
        <v>0.55600000000000005</v>
      </c>
      <c r="C124">
        <v>9.5000000000000001E-2</v>
      </c>
      <c r="D124" t="s">
        <v>141</v>
      </c>
      <c r="E124" t="s">
        <v>384</v>
      </c>
      <c r="F124" t="s">
        <v>385</v>
      </c>
    </row>
    <row r="125" spans="1:6" x14ac:dyDescent="0.3">
      <c r="A125">
        <v>0.39700000000000002</v>
      </c>
      <c r="B125">
        <v>0.55600000000000005</v>
      </c>
      <c r="C125">
        <v>9.5000000000000001E-2</v>
      </c>
      <c r="D125" t="s">
        <v>39</v>
      </c>
      <c r="E125" t="s">
        <v>386</v>
      </c>
      <c r="F125" t="s">
        <v>387</v>
      </c>
    </row>
    <row r="126" spans="1:6" x14ac:dyDescent="0.3">
      <c r="A126">
        <v>0.39700000000000002</v>
      </c>
      <c r="B126">
        <v>0.55600000000000005</v>
      </c>
      <c r="C126">
        <v>9.5000000000000001E-2</v>
      </c>
      <c r="D126" t="s">
        <v>35</v>
      </c>
      <c r="E126" t="s">
        <v>388</v>
      </c>
      <c r="F126" t="s">
        <v>389</v>
      </c>
    </row>
    <row r="127" spans="1:6" x14ac:dyDescent="0.3">
      <c r="A127">
        <v>0.39700000000000002</v>
      </c>
      <c r="B127">
        <v>0.55600000000000005</v>
      </c>
      <c r="C127">
        <v>9.5000000000000001E-2</v>
      </c>
      <c r="D127" t="s">
        <v>24</v>
      </c>
      <c r="E127" t="s">
        <v>390</v>
      </c>
      <c r="F127" t="s">
        <v>391</v>
      </c>
    </row>
    <row r="128" spans="1:6" x14ac:dyDescent="0.3">
      <c r="A128">
        <v>0.39700000000000002</v>
      </c>
      <c r="B128">
        <v>0.55600000000000005</v>
      </c>
      <c r="C128">
        <v>9.5000000000000001E-2</v>
      </c>
      <c r="D128" t="s">
        <v>84</v>
      </c>
      <c r="E128" t="s">
        <v>392</v>
      </c>
      <c r="F128" t="s">
        <v>393</v>
      </c>
    </row>
    <row r="129" spans="1:6" x14ac:dyDescent="0.3">
      <c r="A129">
        <v>0.377</v>
      </c>
      <c r="B129">
        <v>0.52800000000000002</v>
      </c>
      <c r="C129">
        <v>0.09</v>
      </c>
      <c r="D129" t="s">
        <v>28</v>
      </c>
      <c r="E129" t="s">
        <v>394</v>
      </c>
      <c r="F129" t="s">
        <v>395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0899-D284-4915-A1FB-F469C58A077B}">
  <dimension ref="A1:F129"/>
  <sheetViews>
    <sheetView topLeftCell="A64" workbookViewId="0">
      <selection activeCell="D76" sqref="D76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0.58499999999999996</v>
      </c>
      <c r="B2">
        <v>0.81100000000000005</v>
      </c>
      <c r="C2">
        <v>0.14299999999999999</v>
      </c>
      <c r="D2" t="s">
        <v>23</v>
      </c>
      <c r="E2" t="s">
        <v>396</v>
      </c>
      <c r="F2" t="s">
        <v>397</v>
      </c>
    </row>
    <row r="3" spans="1:6" x14ac:dyDescent="0.3">
      <c r="A3">
        <v>0.58499999999999996</v>
      </c>
      <c r="B3">
        <v>0.81100000000000005</v>
      </c>
      <c r="C3">
        <v>0.14299999999999999</v>
      </c>
      <c r="D3" t="s">
        <v>29</v>
      </c>
      <c r="E3" t="s">
        <v>398</v>
      </c>
      <c r="F3" t="s">
        <v>399</v>
      </c>
    </row>
    <row r="4" spans="1:6" x14ac:dyDescent="0.3">
      <c r="A4">
        <v>0.56499999999999995</v>
      </c>
      <c r="B4">
        <v>0.78400000000000003</v>
      </c>
      <c r="C4">
        <v>0.13800000000000001</v>
      </c>
      <c r="D4" t="s">
        <v>21</v>
      </c>
      <c r="E4" t="s">
        <v>400</v>
      </c>
      <c r="F4" t="s">
        <v>401</v>
      </c>
    </row>
    <row r="5" spans="1:6" x14ac:dyDescent="0.3">
      <c r="A5">
        <v>0.54600000000000004</v>
      </c>
      <c r="B5">
        <v>0.75700000000000001</v>
      </c>
      <c r="C5">
        <v>0.13300000000000001</v>
      </c>
      <c r="D5" t="s">
        <v>118</v>
      </c>
      <c r="E5" t="s">
        <v>402</v>
      </c>
      <c r="F5" t="s">
        <v>403</v>
      </c>
    </row>
    <row r="6" spans="1:6" x14ac:dyDescent="0.3">
      <c r="A6">
        <v>0.54600000000000004</v>
      </c>
      <c r="B6">
        <v>0.75700000000000001</v>
      </c>
      <c r="C6">
        <v>0.13300000000000001</v>
      </c>
      <c r="D6" t="s">
        <v>22</v>
      </c>
      <c r="E6" t="s">
        <v>404</v>
      </c>
      <c r="F6" t="s">
        <v>405</v>
      </c>
    </row>
    <row r="7" spans="1:6" x14ac:dyDescent="0.3">
      <c r="A7">
        <v>0.54600000000000004</v>
      </c>
      <c r="B7">
        <v>0.75700000000000001</v>
      </c>
      <c r="C7">
        <v>0.13300000000000001</v>
      </c>
      <c r="D7" t="s">
        <v>15</v>
      </c>
      <c r="E7" t="s">
        <v>406</v>
      </c>
      <c r="F7" t="s">
        <v>407</v>
      </c>
    </row>
    <row r="8" spans="1:6" x14ac:dyDescent="0.3">
      <c r="A8">
        <v>0.54600000000000004</v>
      </c>
      <c r="B8">
        <v>0.75700000000000001</v>
      </c>
      <c r="C8">
        <v>0.13300000000000001</v>
      </c>
      <c r="D8" t="s">
        <v>30</v>
      </c>
      <c r="E8" t="s">
        <v>408</v>
      </c>
      <c r="F8" t="s">
        <v>409</v>
      </c>
    </row>
    <row r="9" spans="1:6" x14ac:dyDescent="0.3">
      <c r="A9">
        <v>0.54600000000000004</v>
      </c>
      <c r="B9">
        <v>0.75700000000000001</v>
      </c>
      <c r="C9">
        <v>0.13300000000000001</v>
      </c>
      <c r="D9" t="s">
        <v>37</v>
      </c>
      <c r="E9" t="s">
        <v>410</v>
      </c>
      <c r="F9" t="s">
        <v>411</v>
      </c>
    </row>
    <row r="10" spans="1:6" x14ac:dyDescent="0.3">
      <c r="A10">
        <v>0.54600000000000004</v>
      </c>
      <c r="B10">
        <v>0.75700000000000001</v>
      </c>
      <c r="C10">
        <v>0.13300000000000001</v>
      </c>
      <c r="D10" t="s">
        <v>94</v>
      </c>
      <c r="E10" t="s">
        <v>412</v>
      </c>
      <c r="F10" t="s">
        <v>413</v>
      </c>
    </row>
    <row r="11" spans="1:6" x14ac:dyDescent="0.3">
      <c r="A11">
        <v>0.54600000000000004</v>
      </c>
      <c r="B11">
        <v>0.75700000000000001</v>
      </c>
      <c r="C11">
        <v>0.13300000000000001</v>
      </c>
      <c r="D11" t="s">
        <v>109</v>
      </c>
      <c r="E11" t="s">
        <v>412</v>
      </c>
      <c r="F11" t="s">
        <v>413</v>
      </c>
    </row>
    <row r="12" spans="1:6" x14ac:dyDescent="0.3">
      <c r="A12">
        <v>0.54600000000000004</v>
      </c>
      <c r="B12">
        <v>0.75700000000000001</v>
      </c>
      <c r="C12">
        <v>0.13300000000000001</v>
      </c>
      <c r="D12" t="s">
        <v>65</v>
      </c>
      <c r="E12" t="s">
        <v>414</v>
      </c>
      <c r="F12" t="s">
        <v>415</v>
      </c>
    </row>
    <row r="13" spans="1:6" x14ac:dyDescent="0.3">
      <c r="A13">
        <v>0.54600000000000004</v>
      </c>
      <c r="B13">
        <v>0.75700000000000001</v>
      </c>
      <c r="C13">
        <v>0.13300000000000001</v>
      </c>
      <c r="D13" t="s">
        <v>55</v>
      </c>
      <c r="E13" t="s">
        <v>416</v>
      </c>
      <c r="F13" t="s">
        <v>417</v>
      </c>
    </row>
    <row r="14" spans="1:6" x14ac:dyDescent="0.3">
      <c r="A14">
        <v>0.52600000000000002</v>
      </c>
      <c r="B14">
        <v>0.73</v>
      </c>
      <c r="C14">
        <v>0.129</v>
      </c>
      <c r="D14" t="s">
        <v>61</v>
      </c>
      <c r="E14" t="s">
        <v>418</v>
      </c>
      <c r="F14" t="s">
        <v>419</v>
      </c>
    </row>
    <row r="15" spans="1:6" x14ac:dyDescent="0.3">
      <c r="A15">
        <v>0.52600000000000002</v>
      </c>
      <c r="B15">
        <v>0.73</v>
      </c>
      <c r="C15">
        <v>0.129</v>
      </c>
      <c r="D15" t="s">
        <v>16</v>
      </c>
      <c r="E15" t="s">
        <v>420</v>
      </c>
      <c r="F15" t="s">
        <v>421</v>
      </c>
    </row>
    <row r="16" spans="1:6" x14ac:dyDescent="0.3">
      <c r="A16">
        <v>0.52600000000000002</v>
      </c>
      <c r="B16">
        <v>0.73</v>
      </c>
      <c r="C16">
        <v>0.129</v>
      </c>
      <c r="D16" t="s">
        <v>46</v>
      </c>
      <c r="E16" t="s">
        <v>422</v>
      </c>
      <c r="F16" t="s">
        <v>423</v>
      </c>
    </row>
    <row r="17" spans="1:6" x14ac:dyDescent="0.3">
      <c r="A17">
        <v>0.52600000000000002</v>
      </c>
      <c r="B17">
        <v>0.73</v>
      </c>
      <c r="C17">
        <v>0.129</v>
      </c>
      <c r="D17" t="s">
        <v>51</v>
      </c>
      <c r="E17" t="s">
        <v>424</v>
      </c>
      <c r="F17" t="s">
        <v>425</v>
      </c>
    </row>
    <row r="18" spans="1:6" x14ac:dyDescent="0.3">
      <c r="A18">
        <v>0.52600000000000002</v>
      </c>
      <c r="B18">
        <v>0.73</v>
      </c>
      <c r="C18">
        <v>0.129</v>
      </c>
      <c r="D18" t="s">
        <v>26</v>
      </c>
      <c r="E18" t="s">
        <v>426</v>
      </c>
      <c r="F18" t="s">
        <v>427</v>
      </c>
    </row>
    <row r="19" spans="1:6" x14ac:dyDescent="0.3">
      <c r="A19">
        <v>0.52600000000000002</v>
      </c>
      <c r="B19">
        <v>0.73</v>
      </c>
      <c r="C19">
        <v>0.129</v>
      </c>
      <c r="D19" t="s">
        <v>77</v>
      </c>
      <c r="E19" t="s">
        <v>428</v>
      </c>
      <c r="F19" t="s">
        <v>429</v>
      </c>
    </row>
    <row r="20" spans="1:6" x14ac:dyDescent="0.3">
      <c r="A20">
        <v>0.52600000000000002</v>
      </c>
      <c r="B20">
        <v>0.73</v>
      </c>
      <c r="C20">
        <v>0.129</v>
      </c>
      <c r="D20" t="s">
        <v>50</v>
      </c>
      <c r="E20" t="s">
        <v>430</v>
      </c>
      <c r="F20" t="s">
        <v>431</v>
      </c>
    </row>
    <row r="21" spans="1:6" x14ac:dyDescent="0.3">
      <c r="A21">
        <v>0.52600000000000002</v>
      </c>
      <c r="B21">
        <v>0.73</v>
      </c>
      <c r="C21">
        <v>0.129</v>
      </c>
      <c r="D21" t="s">
        <v>80</v>
      </c>
      <c r="E21" t="s">
        <v>432</v>
      </c>
      <c r="F21" t="s">
        <v>433</v>
      </c>
    </row>
    <row r="22" spans="1:6" x14ac:dyDescent="0.3">
      <c r="A22">
        <v>0.52600000000000002</v>
      </c>
      <c r="B22">
        <v>0.73</v>
      </c>
      <c r="C22">
        <v>0.129</v>
      </c>
      <c r="D22" t="s">
        <v>82</v>
      </c>
      <c r="E22" t="s">
        <v>434</v>
      </c>
      <c r="F22" t="s">
        <v>435</v>
      </c>
    </row>
    <row r="23" spans="1:6" x14ac:dyDescent="0.3">
      <c r="A23">
        <v>0.52600000000000002</v>
      </c>
      <c r="B23">
        <v>0.73</v>
      </c>
      <c r="C23">
        <v>0.129</v>
      </c>
      <c r="D23" t="s">
        <v>27</v>
      </c>
      <c r="E23" t="s">
        <v>436</v>
      </c>
      <c r="F23" t="s">
        <v>437</v>
      </c>
    </row>
    <row r="24" spans="1:6" x14ac:dyDescent="0.3">
      <c r="A24">
        <v>0.52600000000000002</v>
      </c>
      <c r="B24">
        <v>0.73</v>
      </c>
      <c r="C24">
        <v>0.129</v>
      </c>
      <c r="D24" t="s">
        <v>66</v>
      </c>
      <c r="E24" t="s">
        <v>438</v>
      </c>
      <c r="F24" t="s">
        <v>439</v>
      </c>
    </row>
    <row r="25" spans="1:6" x14ac:dyDescent="0.3">
      <c r="A25">
        <v>0.52600000000000002</v>
      </c>
      <c r="B25">
        <v>0.73</v>
      </c>
      <c r="C25">
        <v>0.129</v>
      </c>
      <c r="D25" t="s">
        <v>124</v>
      </c>
      <c r="E25" t="s">
        <v>440</v>
      </c>
      <c r="F25" t="s">
        <v>441</v>
      </c>
    </row>
    <row r="26" spans="1:6" x14ac:dyDescent="0.3">
      <c r="A26">
        <v>0.52600000000000002</v>
      </c>
      <c r="B26">
        <v>0.73</v>
      </c>
      <c r="C26">
        <v>0.129</v>
      </c>
      <c r="D26" t="s">
        <v>132</v>
      </c>
      <c r="E26" t="s">
        <v>442</v>
      </c>
      <c r="F26" t="s">
        <v>443</v>
      </c>
    </row>
    <row r="27" spans="1:6" x14ac:dyDescent="0.3">
      <c r="A27">
        <v>0.52600000000000002</v>
      </c>
      <c r="B27">
        <v>0.73</v>
      </c>
      <c r="C27">
        <v>0.129</v>
      </c>
      <c r="D27" t="s">
        <v>42</v>
      </c>
      <c r="E27" t="s">
        <v>444</v>
      </c>
      <c r="F27" t="s">
        <v>445</v>
      </c>
    </row>
    <row r="28" spans="1:6" x14ac:dyDescent="0.3">
      <c r="A28">
        <v>0.52600000000000002</v>
      </c>
      <c r="B28">
        <v>0.73</v>
      </c>
      <c r="C28">
        <v>0.129</v>
      </c>
      <c r="D28" t="s">
        <v>76</v>
      </c>
      <c r="E28" t="s">
        <v>446</v>
      </c>
      <c r="F28" t="s">
        <v>447</v>
      </c>
    </row>
    <row r="29" spans="1:6" x14ac:dyDescent="0.3">
      <c r="A29">
        <v>0.50700000000000001</v>
      </c>
      <c r="B29">
        <v>0.70299999999999996</v>
      </c>
      <c r="C29">
        <v>0.124</v>
      </c>
      <c r="D29" t="s">
        <v>136</v>
      </c>
      <c r="E29" t="s">
        <v>448</v>
      </c>
      <c r="F29" t="s">
        <v>449</v>
      </c>
    </row>
    <row r="30" spans="1:6" x14ac:dyDescent="0.3">
      <c r="A30">
        <v>0.50700000000000001</v>
      </c>
      <c r="B30">
        <v>0.70299999999999996</v>
      </c>
      <c r="C30">
        <v>0.124</v>
      </c>
      <c r="D30" t="s">
        <v>74</v>
      </c>
      <c r="E30" t="s">
        <v>450</v>
      </c>
      <c r="F30" t="s">
        <v>451</v>
      </c>
    </row>
    <row r="31" spans="1:6" x14ac:dyDescent="0.3">
      <c r="A31">
        <v>0.50700000000000001</v>
      </c>
      <c r="B31">
        <v>0.70299999999999996</v>
      </c>
      <c r="C31">
        <v>0.124</v>
      </c>
      <c r="D31" t="s">
        <v>47</v>
      </c>
      <c r="E31" t="s">
        <v>452</v>
      </c>
      <c r="F31" t="s">
        <v>453</v>
      </c>
    </row>
    <row r="32" spans="1:6" x14ac:dyDescent="0.3">
      <c r="A32">
        <v>0.50700000000000001</v>
      </c>
      <c r="B32">
        <v>0.70299999999999996</v>
      </c>
      <c r="C32">
        <v>0.124</v>
      </c>
      <c r="D32" t="s">
        <v>72</v>
      </c>
      <c r="E32" t="s">
        <v>454</v>
      </c>
      <c r="F32" t="s">
        <v>455</v>
      </c>
    </row>
    <row r="33" spans="1:6" x14ac:dyDescent="0.3">
      <c r="A33">
        <v>0.50700000000000001</v>
      </c>
      <c r="B33">
        <v>0.70299999999999996</v>
      </c>
      <c r="C33">
        <v>0.124</v>
      </c>
      <c r="D33" t="s">
        <v>98</v>
      </c>
      <c r="E33" t="s">
        <v>456</v>
      </c>
      <c r="F33" t="s">
        <v>457</v>
      </c>
    </row>
    <row r="34" spans="1:6" x14ac:dyDescent="0.3">
      <c r="A34">
        <v>0.50700000000000001</v>
      </c>
      <c r="B34">
        <v>0.70299999999999996</v>
      </c>
      <c r="C34">
        <v>0.124</v>
      </c>
      <c r="D34" t="s">
        <v>60</v>
      </c>
      <c r="E34" t="s">
        <v>458</v>
      </c>
      <c r="F34" t="s">
        <v>459</v>
      </c>
    </row>
    <row r="35" spans="1:6" x14ac:dyDescent="0.3">
      <c r="A35">
        <v>0.50700000000000001</v>
      </c>
      <c r="B35">
        <v>0.70299999999999996</v>
      </c>
      <c r="C35">
        <v>0.124</v>
      </c>
      <c r="D35" t="s">
        <v>103</v>
      </c>
      <c r="E35" t="s">
        <v>460</v>
      </c>
      <c r="F35" t="s">
        <v>461</v>
      </c>
    </row>
    <row r="36" spans="1:6" x14ac:dyDescent="0.3">
      <c r="A36">
        <v>0.50700000000000001</v>
      </c>
      <c r="B36">
        <v>0.70299999999999996</v>
      </c>
      <c r="C36">
        <v>0.124</v>
      </c>
      <c r="D36" t="s">
        <v>62</v>
      </c>
      <c r="E36" t="s">
        <v>462</v>
      </c>
      <c r="F36" t="s">
        <v>463</v>
      </c>
    </row>
    <row r="37" spans="1:6" x14ac:dyDescent="0.3">
      <c r="A37">
        <v>0.50700000000000001</v>
      </c>
      <c r="B37">
        <v>0.70299999999999996</v>
      </c>
      <c r="C37">
        <v>0.124</v>
      </c>
      <c r="D37" t="s">
        <v>28</v>
      </c>
      <c r="E37" t="s">
        <v>464</v>
      </c>
      <c r="F37" t="s">
        <v>465</v>
      </c>
    </row>
    <row r="38" spans="1:6" x14ac:dyDescent="0.3">
      <c r="A38">
        <v>0.50700000000000001</v>
      </c>
      <c r="B38">
        <v>0.70299999999999996</v>
      </c>
      <c r="C38">
        <v>0.124</v>
      </c>
      <c r="D38" t="s">
        <v>81</v>
      </c>
      <c r="E38" t="s">
        <v>466</v>
      </c>
      <c r="F38" t="s">
        <v>467</v>
      </c>
    </row>
    <row r="39" spans="1:6" x14ac:dyDescent="0.3">
      <c r="A39">
        <v>0.50700000000000001</v>
      </c>
      <c r="B39">
        <v>0.70299999999999996</v>
      </c>
      <c r="C39">
        <v>0.124</v>
      </c>
      <c r="D39" t="s">
        <v>125</v>
      </c>
      <c r="E39" t="s">
        <v>468</v>
      </c>
      <c r="F39" t="s">
        <v>469</v>
      </c>
    </row>
    <row r="40" spans="1:6" x14ac:dyDescent="0.3">
      <c r="A40">
        <v>0.50700000000000001</v>
      </c>
      <c r="B40">
        <v>0.70299999999999996</v>
      </c>
      <c r="C40">
        <v>0.124</v>
      </c>
      <c r="D40" t="s">
        <v>126</v>
      </c>
      <c r="E40" t="s">
        <v>470</v>
      </c>
      <c r="F40" t="s">
        <v>471</v>
      </c>
    </row>
    <row r="41" spans="1:6" x14ac:dyDescent="0.3">
      <c r="A41">
        <v>0.50700000000000001</v>
      </c>
      <c r="B41">
        <v>0.70299999999999996</v>
      </c>
      <c r="C41">
        <v>0.124</v>
      </c>
      <c r="D41" t="s">
        <v>84</v>
      </c>
      <c r="E41" t="s">
        <v>472</v>
      </c>
      <c r="F41" t="s">
        <v>473</v>
      </c>
    </row>
    <row r="42" spans="1:6" x14ac:dyDescent="0.3">
      <c r="A42">
        <v>0.50700000000000001</v>
      </c>
      <c r="B42">
        <v>0.70299999999999996</v>
      </c>
      <c r="C42">
        <v>0.124</v>
      </c>
      <c r="D42" t="s">
        <v>59</v>
      </c>
      <c r="E42" t="s">
        <v>474</v>
      </c>
      <c r="F42" t="s">
        <v>475</v>
      </c>
    </row>
    <row r="43" spans="1:6" x14ac:dyDescent="0.3">
      <c r="A43">
        <v>0.50700000000000001</v>
      </c>
      <c r="B43">
        <v>0.70299999999999996</v>
      </c>
      <c r="C43">
        <v>0.124</v>
      </c>
      <c r="D43" t="s">
        <v>34</v>
      </c>
      <c r="E43" t="s">
        <v>476</v>
      </c>
      <c r="F43" t="s">
        <v>477</v>
      </c>
    </row>
    <row r="44" spans="1:6" x14ac:dyDescent="0.3">
      <c r="A44">
        <v>0.50700000000000001</v>
      </c>
      <c r="B44">
        <v>0.70299999999999996</v>
      </c>
      <c r="C44">
        <v>0.124</v>
      </c>
      <c r="D44" t="s">
        <v>17</v>
      </c>
      <c r="E44" t="s">
        <v>478</v>
      </c>
      <c r="F44" t="s">
        <v>479</v>
      </c>
    </row>
    <row r="45" spans="1:6" x14ac:dyDescent="0.3">
      <c r="A45">
        <v>0.50700000000000001</v>
      </c>
      <c r="B45">
        <v>0.70299999999999996</v>
      </c>
      <c r="C45">
        <v>0.124</v>
      </c>
      <c r="D45" t="s">
        <v>75</v>
      </c>
      <c r="E45" t="s">
        <v>480</v>
      </c>
      <c r="F45" t="s">
        <v>481</v>
      </c>
    </row>
    <row r="46" spans="1:6" x14ac:dyDescent="0.3">
      <c r="A46">
        <v>0.50700000000000001</v>
      </c>
      <c r="B46">
        <v>0.70299999999999996</v>
      </c>
      <c r="C46">
        <v>0.124</v>
      </c>
      <c r="D46" t="s">
        <v>116</v>
      </c>
      <c r="E46" t="s">
        <v>482</v>
      </c>
      <c r="F46" t="s">
        <v>483</v>
      </c>
    </row>
    <row r="47" spans="1:6" x14ac:dyDescent="0.3">
      <c r="A47">
        <v>0.50700000000000001</v>
      </c>
      <c r="B47">
        <v>0.70299999999999996</v>
      </c>
      <c r="C47">
        <v>0.124</v>
      </c>
      <c r="D47" t="s">
        <v>70</v>
      </c>
      <c r="E47" t="s">
        <v>484</v>
      </c>
      <c r="F47" t="s">
        <v>457</v>
      </c>
    </row>
    <row r="48" spans="1:6" x14ac:dyDescent="0.3">
      <c r="A48">
        <v>0.50700000000000001</v>
      </c>
      <c r="B48">
        <v>0.70299999999999996</v>
      </c>
      <c r="C48">
        <v>0.124</v>
      </c>
      <c r="D48" t="s">
        <v>122</v>
      </c>
      <c r="E48" t="s">
        <v>485</v>
      </c>
      <c r="F48" t="s">
        <v>486</v>
      </c>
    </row>
    <row r="49" spans="1:6" x14ac:dyDescent="0.3">
      <c r="A49">
        <v>0.50700000000000001</v>
      </c>
      <c r="B49">
        <v>0.70299999999999996</v>
      </c>
      <c r="C49">
        <v>0.124</v>
      </c>
      <c r="D49" t="s">
        <v>104</v>
      </c>
      <c r="E49" t="s">
        <v>487</v>
      </c>
      <c r="F49" t="s">
        <v>488</v>
      </c>
    </row>
    <row r="50" spans="1:6" x14ac:dyDescent="0.3">
      <c r="A50">
        <v>0.50700000000000001</v>
      </c>
      <c r="B50">
        <v>0.70299999999999996</v>
      </c>
      <c r="C50">
        <v>0.124</v>
      </c>
      <c r="D50" t="s">
        <v>114</v>
      </c>
      <c r="E50" t="s">
        <v>489</v>
      </c>
      <c r="F50" t="s">
        <v>490</v>
      </c>
    </row>
    <row r="51" spans="1:6" x14ac:dyDescent="0.3">
      <c r="A51">
        <v>0.50700000000000001</v>
      </c>
      <c r="B51">
        <v>0.70299999999999996</v>
      </c>
      <c r="C51">
        <v>0.124</v>
      </c>
      <c r="D51" t="s">
        <v>115</v>
      </c>
      <c r="E51" t="s">
        <v>491</v>
      </c>
      <c r="F51" t="s">
        <v>492</v>
      </c>
    </row>
    <row r="52" spans="1:6" x14ac:dyDescent="0.3">
      <c r="A52">
        <v>0.50700000000000001</v>
      </c>
      <c r="B52">
        <v>0.70299999999999996</v>
      </c>
      <c r="C52">
        <v>0.124</v>
      </c>
      <c r="D52" t="s">
        <v>78</v>
      </c>
      <c r="E52" t="s">
        <v>493</v>
      </c>
      <c r="F52" t="s">
        <v>494</v>
      </c>
    </row>
    <row r="53" spans="1:6" x14ac:dyDescent="0.3">
      <c r="A53">
        <v>0.50700000000000001</v>
      </c>
      <c r="B53">
        <v>0.70299999999999996</v>
      </c>
      <c r="C53">
        <v>0.124</v>
      </c>
      <c r="D53" t="s">
        <v>89</v>
      </c>
      <c r="E53" t="s">
        <v>495</v>
      </c>
      <c r="F53" t="s">
        <v>496</v>
      </c>
    </row>
    <row r="54" spans="1:6" x14ac:dyDescent="0.3">
      <c r="A54">
        <v>0.48699999999999999</v>
      </c>
      <c r="B54">
        <v>0.67600000000000005</v>
      </c>
      <c r="C54">
        <v>0.11899999999999999</v>
      </c>
      <c r="D54" t="s">
        <v>119</v>
      </c>
      <c r="E54" t="s">
        <v>497</v>
      </c>
      <c r="F54" t="s">
        <v>498</v>
      </c>
    </row>
    <row r="55" spans="1:6" x14ac:dyDescent="0.3">
      <c r="A55">
        <v>0.48699999999999999</v>
      </c>
      <c r="B55">
        <v>0.67600000000000005</v>
      </c>
      <c r="C55">
        <v>0.11899999999999999</v>
      </c>
      <c r="D55" t="s">
        <v>91</v>
      </c>
      <c r="E55" t="s">
        <v>499</v>
      </c>
      <c r="F55" t="s">
        <v>500</v>
      </c>
    </row>
    <row r="56" spans="1:6" x14ac:dyDescent="0.3">
      <c r="A56">
        <v>0.48699999999999999</v>
      </c>
      <c r="B56">
        <v>0.67600000000000005</v>
      </c>
      <c r="C56">
        <v>0.11899999999999999</v>
      </c>
      <c r="D56" t="s">
        <v>43</v>
      </c>
      <c r="E56" t="s">
        <v>501</v>
      </c>
      <c r="F56" t="s">
        <v>502</v>
      </c>
    </row>
    <row r="57" spans="1:6" x14ac:dyDescent="0.3">
      <c r="A57">
        <v>0.48699999999999999</v>
      </c>
      <c r="B57">
        <v>0.67600000000000005</v>
      </c>
      <c r="C57">
        <v>0.11899999999999999</v>
      </c>
      <c r="D57" t="s">
        <v>14</v>
      </c>
      <c r="E57" t="s">
        <v>503</v>
      </c>
      <c r="F57" t="s">
        <v>504</v>
      </c>
    </row>
    <row r="58" spans="1:6" x14ac:dyDescent="0.3">
      <c r="A58">
        <v>0.48699999999999999</v>
      </c>
      <c r="B58">
        <v>0.67600000000000005</v>
      </c>
      <c r="C58">
        <v>0.11899999999999999</v>
      </c>
      <c r="D58" t="s">
        <v>41</v>
      </c>
      <c r="E58" t="s">
        <v>505</v>
      </c>
      <c r="F58" t="s">
        <v>506</v>
      </c>
    </row>
    <row r="59" spans="1:6" x14ac:dyDescent="0.3">
      <c r="A59">
        <v>0.48699999999999999</v>
      </c>
      <c r="B59">
        <v>0.67600000000000005</v>
      </c>
      <c r="C59">
        <v>0.11899999999999999</v>
      </c>
      <c r="D59" t="s">
        <v>39</v>
      </c>
      <c r="E59" t="s">
        <v>507</v>
      </c>
      <c r="F59" t="s">
        <v>508</v>
      </c>
    </row>
    <row r="60" spans="1:6" x14ac:dyDescent="0.3">
      <c r="A60">
        <v>0.48699999999999999</v>
      </c>
      <c r="B60">
        <v>0.67600000000000005</v>
      </c>
      <c r="C60">
        <v>0.11899999999999999</v>
      </c>
      <c r="D60" t="s">
        <v>87</v>
      </c>
      <c r="E60" t="s">
        <v>509</v>
      </c>
      <c r="F60" t="s">
        <v>510</v>
      </c>
    </row>
    <row r="61" spans="1:6" x14ac:dyDescent="0.3">
      <c r="A61">
        <v>0.48699999999999999</v>
      </c>
      <c r="B61">
        <v>0.67600000000000005</v>
      </c>
      <c r="C61">
        <v>0.11899999999999999</v>
      </c>
      <c r="D61" t="s">
        <v>92</v>
      </c>
      <c r="E61" t="s">
        <v>511</v>
      </c>
      <c r="F61" t="s">
        <v>512</v>
      </c>
    </row>
    <row r="62" spans="1:6" x14ac:dyDescent="0.3">
      <c r="A62">
        <v>0.48699999999999999</v>
      </c>
      <c r="B62">
        <v>0.67600000000000005</v>
      </c>
      <c r="C62">
        <v>0.11899999999999999</v>
      </c>
      <c r="D62" t="s">
        <v>68</v>
      </c>
      <c r="E62" t="s">
        <v>513</v>
      </c>
      <c r="F62" t="s">
        <v>514</v>
      </c>
    </row>
    <row r="63" spans="1:6" x14ac:dyDescent="0.3">
      <c r="A63">
        <v>0.48699999999999999</v>
      </c>
      <c r="B63">
        <v>0.67600000000000005</v>
      </c>
      <c r="C63">
        <v>0.11899999999999999</v>
      </c>
      <c r="D63" t="s">
        <v>44</v>
      </c>
      <c r="E63" t="s">
        <v>515</v>
      </c>
      <c r="F63" t="s">
        <v>516</v>
      </c>
    </row>
    <row r="64" spans="1:6" x14ac:dyDescent="0.3">
      <c r="A64">
        <v>0.48699999999999999</v>
      </c>
      <c r="B64">
        <v>0.67600000000000005</v>
      </c>
      <c r="C64">
        <v>0.11899999999999999</v>
      </c>
      <c r="D64" t="s">
        <v>18</v>
      </c>
      <c r="E64" t="s">
        <v>517</v>
      </c>
      <c r="F64" t="s">
        <v>518</v>
      </c>
    </row>
    <row r="65" spans="1:6" x14ac:dyDescent="0.3">
      <c r="A65">
        <v>0.48699999999999999</v>
      </c>
      <c r="B65">
        <v>0.67600000000000005</v>
      </c>
      <c r="C65">
        <v>0.11899999999999999</v>
      </c>
      <c r="D65" t="s">
        <v>45</v>
      </c>
      <c r="E65" t="s">
        <v>519</v>
      </c>
      <c r="F65" t="s">
        <v>520</v>
      </c>
    </row>
    <row r="66" spans="1:6" x14ac:dyDescent="0.3">
      <c r="A66">
        <v>0.48699999999999999</v>
      </c>
      <c r="B66">
        <v>0.67600000000000005</v>
      </c>
      <c r="C66">
        <v>0.11899999999999999</v>
      </c>
      <c r="D66" t="s">
        <v>32</v>
      </c>
      <c r="E66" t="s">
        <v>521</v>
      </c>
      <c r="F66" t="s">
        <v>522</v>
      </c>
    </row>
    <row r="67" spans="1:6" x14ac:dyDescent="0.3">
      <c r="A67">
        <v>0.48699999999999999</v>
      </c>
      <c r="B67">
        <v>0.67600000000000005</v>
      </c>
      <c r="C67">
        <v>0.11899999999999999</v>
      </c>
      <c r="D67" t="s">
        <v>101</v>
      </c>
      <c r="E67" t="s">
        <v>523</v>
      </c>
      <c r="F67" t="s">
        <v>524</v>
      </c>
    </row>
    <row r="68" spans="1:6" x14ac:dyDescent="0.3">
      <c r="A68">
        <v>0.48699999999999999</v>
      </c>
      <c r="B68">
        <v>0.67600000000000005</v>
      </c>
      <c r="C68">
        <v>0.11899999999999999</v>
      </c>
      <c r="D68" t="s">
        <v>48</v>
      </c>
      <c r="E68" t="s">
        <v>525</v>
      </c>
      <c r="F68" t="s">
        <v>526</v>
      </c>
    </row>
    <row r="69" spans="1:6" x14ac:dyDescent="0.3">
      <c r="A69">
        <v>0.48699999999999999</v>
      </c>
      <c r="B69">
        <v>0.67600000000000005</v>
      </c>
      <c r="C69">
        <v>0.11899999999999999</v>
      </c>
      <c r="D69" t="s">
        <v>106</v>
      </c>
      <c r="E69" t="s">
        <v>527</v>
      </c>
      <c r="F69" t="s">
        <v>528</v>
      </c>
    </row>
    <row r="70" spans="1:6" x14ac:dyDescent="0.3">
      <c r="A70">
        <v>0.48699999999999999</v>
      </c>
      <c r="B70">
        <v>0.67600000000000005</v>
      </c>
      <c r="C70">
        <v>0.11899999999999999</v>
      </c>
      <c r="D70" t="s">
        <v>95</v>
      </c>
      <c r="E70" t="s">
        <v>529</v>
      </c>
      <c r="F70" t="s">
        <v>530</v>
      </c>
    </row>
    <row r="71" spans="1:6" x14ac:dyDescent="0.3">
      <c r="A71">
        <v>0.48699999999999999</v>
      </c>
      <c r="B71">
        <v>0.67600000000000005</v>
      </c>
      <c r="C71">
        <v>0.11899999999999999</v>
      </c>
      <c r="D71" t="s">
        <v>113</v>
      </c>
      <c r="E71" t="s">
        <v>531</v>
      </c>
      <c r="F71" t="s">
        <v>532</v>
      </c>
    </row>
    <row r="72" spans="1:6" x14ac:dyDescent="0.3">
      <c r="A72">
        <v>0.48699999999999999</v>
      </c>
      <c r="B72">
        <v>0.67600000000000005</v>
      </c>
      <c r="C72">
        <v>0.11899999999999999</v>
      </c>
      <c r="D72" t="s">
        <v>112</v>
      </c>
      <c r="E72" t="s">
        <v>533</v>
      </c>
      <c r="F72" t="s">
        <v>534</v>
      </c>
    </row>
    <row r="73" spans="1:6" x14ac:dyDescent="0.3">
      <c r="A73">
        <v>0.48699999999999999</v>
      </c>
      <c r="B73">
        <v>0.67600000000000005</v>
      </c>
      <c r="C73">
        <v>0.11899999999999999</v>
      </c>
      <c r="D73" t="s">
        <v>96</v>
      </c>
      <c r="E73" t="s">
        <v>535</v>
      </c>
      <c r="F73" t="s">
        <v>536</v>
      </c>
    </row>
    <row r="74" spans="1:6" x14ac:dyDescent="0.3">
      <c r="A74">
        <v>0.48699999999999999</v>
      </c>
      <c r="B74">
        <v>0.67600000000000005</v>
      </c>
      <c r="C74">
        <v>0.11899999999999999</v>
      </c>
      <c r="D74" t="s">
        <v>129</v>
      </c>
      <c r="E74" t="s">
        <v>537</v>
      </c>
      <c r="F74" t="s">
        <v>538</v>
      </c>
    </row>
    <row r="75" spans="1:6" x14ac:dyDescent="0.3">
      <c r="A75">
        <v>0.46800000000000003</v>
      </c>
      <c r="B75">
        <v>0.64900000000000002</v>
      </c>
      <c r="C75">
        <v>0.114</v>
      </c>
      <c r="D75" t="s">
        <v>134</v>
      </c>
      <c r="E75" t="s">
        <v>539</v>
      </c>
      <c r="F75" t="s">
        <v>540</v>
      </c>
    </row>
    <row r="76" spans="1:6" x14ac:dyDescent="0.3">
      <c r="A76">
        <v>0.46800000000000003</v>
      </c>
      <c r="B76">
        <v>0.64900000000000002</v>
      </c>
      <c r="C76">
        <v>0.114</v>
      </c>
      <c r="D76" t="s">
        <v>140</v>
      </c>
      <c r="E76" t="s">
        <v>541</v>
      </c>
      <c r="F76" t="s">
        <v>542</v>
      </c>
    </row>
    <row r="77" spans="1:6" x14ac:dyDescent="0.3">
      <c r="A77">
        <v>0.46800000000000003</v>
      </c>
      <c r="B77">
        <v>0.64900000000000002</v>
      </c>
      <c r="C77">
        <v>0.114</v>
      </c>
      <c r="D77" t="s">
        <v>141</v>
      </c>
      <c r="E77" t="s">
        <v>543</v>
      </c>
      <c r="F77" t="s">
        <v>544</v>
      </c>
    </row>
    <row r="78" spans="1:6" x14ac:dyDescent="0.3">
      <c r="A78">
        <v>0.46800000000000003</v>
      </c>
      <c r="B78">
        <v>0.64900000000000002</v>
      </c>
      <c r="C78">
        <v>0.114</v>
      </c>
      <c r="D78" t="s">
        <v>85</v>
      </c>
      <c r="E78" t="s">
        <v>545</v>
      </c>
      <c r="F78" t="s">
        <v>546</v>
      </c>
    </row>
    <row r="79" spans="1:6" x14ac:dyDescent="0.3">
      <c r="A79">
        <v>0.46800000000000003</v>
      </c>
      <c r="B79">
        <v>0.64900000000000002</v>
      </c>
      <c r="C79">
        <v>0.114</v>
      </c>
      <c r="D79" t="s">
        <v>35</v>
      </c>
      <c r="E79" t="s">
        <v>547</v>
      </c>
      <c r="F79" t="s">
        <v>548</v>
      </c>
    </row>
    <row r="80" spans="1:6" x14ac:dyDescent="0.3">
      <c r="A80">
        <v>0.46800000000000003</v>
      </c>
      <c r="B80">
        <v>0.64900000000000002</v>
      </c>
      <c r="C80">
        <v>0.114</v>
      </c>
      <c r="D80" t="s">
        <v>49</v>
      </c>
      <c r="E80" t="s">
        <v>549</v>
      </c>
      <c r="F80" t="s">
        <v>550</v>
      </c>
    </row>
    <row r="81" spans="1:6" x14ac:dyDescent="0.3">
      <c r="A81">
        <v>0.46800000000000003</v>
      </c>
      <c r="B81">
        <v>0.64900000000000002</v>
      </c>
      <c r="C81">
        <v>0.114</v>
      </c>
      <c r="D81" t="s">
        <v>19</v>
      </c>
      <c r="E81" t="s">
        <v>551</v>
      </c>
      <c r="F81" t="s">
        <v>552</v>
      </c>
    </row>
    <row r="82" spans="1:6" x14ac:dyDescent="0.3">
      <c r="A82">
        <v>0.46800000000000003</v>
      </c>
      <c r="B82">
        <v>0.64900000000000002</v>
      </c>
      <c r="C82">
        <v>0.114</v>
      </c>
      <c r="D82" t="s">
        <v>100</v>
      </c>
      <c r="E82" t="s">
        <v>553</v>
      </c>
      <c r="F82" t="s">
        <v>554</v>
      </c>
    </row>
    <row r="83" spans="1:6" x14ac:dyDescent="0.3">
      <c r="A83">
        <v>0.46800000000000003</v>
      </c>
      <c r="B83">
        <v>0.64900000000000002</v>
      </c>
      <c r="C83">
        <v>0.114</v>
      </c>
      <c r="D83" t="s">
        <v>40</v>
      </c>
      <c r="E83" t="s">
        <v>555</v>
      </c>
      <c r="F83" t="s">
        <v>556</v>
      </c>
    </row>
    <row r="84" spans="1:6" x14ac:dyDescent="0.3">
      <c r="A84">
        <v>0.46800000000000003</v>
      </c>
      <c r="B84">
        <v>0.64900000000000002</v>
      </c>
      <c r="C84">
        <v>0.114</v>
      </c>
      <c r="D84" t="s">
        <v>36</v>
      </c>
      <c r="E84" t="s">
        <v>557</v>
      </c>
      <c r="F84" t="s">
        <v>558</v>
      </c>
    </row>
    <row r="85" spans="1:6" x14ac:dyDescent="0.3">
      <c r="A85">
        <v>0.46800000000000003</v>
      </c>
      <c r="B85">
        <v>0.64900000000000002</v>
      </c>
      <c r="C85">
        <v>0.114</v>
      </c>
      <c r="D85" t="s">
        <v>56</v>
      </c>
      <c r="E85" t="s">
        <v>559</v>
      </c>
      <c r="F85" t="s">
        <v>560</v>
      </c>
    </row>
    <row r="86" spans="1:6" x14ac:dyDescent="0.3">
      <c r="A86">
        <v>0.46800000000000003</v>
      </c>
      <c r="B86">
        <v>0.64900000000000002</v>
      </c>
      <c r="C86">
        <v>0.114</v>
      </c>
      <c r="D86" t="s">
        <v>83</v>
      </c>
      <c r="E86" t="s">
        <v>561</v>
      </c>
      <c r="F86" t="s">
        <v>562</v>
      </c>
    </row>
    <row r="87" spans="1:6" x14ac:dyDescent="0.3">
      <c r="A87">
        <v>0.46800000000000003</v>
      </c>
      <c r="B87">
        <v>0.64900000000000002</v>
      </c>
      <c r="C87">
        <v>0.114</v>
      </c>
      <c r="D87" t="s">
        <v>128</v>
      </c>
      <c r="E87" t="s">
        <v>563</v>
      </c>
      <c r="F87" t="s">
        <v>564</v>
      </c>
    </row>
    <row r="88" spans="1:6" x14ac:dyDescent="0.3">
      <c r="A88">
        <v>0.46800000000000003</v>
      </c>
      <c r="B88">
        <v>0.64900000000000002</v>
      </c>
      <c r="C88">
        <v>0.114</v>
      </c>
      <c r="D88" t="s">
        <v>105</v>
      </c>
      <c r="E88" t="s">
        <v>565</v>
      </c>
      <c r="F88" t="s">
        <v>566</v>
      </c>
    </row>
    <row r="89" spans="1:6" x14ac:dyDescent="0.3">
      <c r="A89">
        <v>0.46800000000000003</v>
      </c>
      <c r="B89">
        <v>0.64900000000000002</v>
      </c>
      <c r="C89">
        <v>0.114</v>
      </c>
      <c r="D89" t="s">
        <v>108</v>
      </c>
      <c r="E89" t="s">
        <v>567</v>
      </c>
      <c r="F89" t="s">
        <v>568</v>
      </c>
    </row>
    <row r="90" spans="1:6" x14ac:dyDescent="0.3">
      <c r="A90">
        <v>0.46800000000000003</v>
      </c>
      <c r="B90">
        <v>0.64900000000000002</v>
      </c>
      <c r="C90">
        <v>0.114</v>
      </c>
      <c r="D90" t="s">
        <v>123</v>
      </c>
      <c r="E90" t="s">
        <v>569</v>
      </c>
      <c r="F90" t="s">
        <v>570</v>
      </c>
    </row>
    <row r="91" spans="1:6" x14ac:dyDescent="0.3">
      <c r="A91">
        <v>0.46800000000000003</v>
      </c>
      <c r="B91">
        <v>0.64900000000000002</v>
      </c>
      <c r="C91">
        <v>0.114</v>
      </c>
      <c r="D91" t="s">
        <v>131</v>
      </c>
      <c r="E91" t="s">
        <v>571</v>
      </c>
      <c r="F91" t="s">
        <v>572</v>
      </c>
    </row>
    <row r="92" spans="1:6" x14ac:dyDescent="0.3">
      <c r="A92">
        <v>0.44800000000000001</v>
      </c>
      <c r="B92">
        <v>0.622</v>
      </c>
      <c r="C92">
        <v>0.11</v>
      </c>
      <c r="D92" t="s">
        <v>138</v>
      </c>
      <c r="E92" t="s">
        <v>573</v>
      </c>
      <c r="F92" t="s">
        <v>574</v>
      </c>
    </row>
    <row r="93" spans="1:6" x14ac:dyDescent="0.3">
      <c r="A93">
        <v>0.44800000000000001</v>
      </c>
      <c r="B93">
        <v>0.622</v>
      </c>
      <c r="C93">
        <v>0.11</v>
      </c>
      <c r="D93" t="s">
        <v>135</v>
      </c>
      <c r="E93" t="s">
        <v>575</v>
      </c>
      <c r="F93" t="s">
        <v>576</v>
      </c>
    </row>
    <row r="94" spans="1:6" x14ac:dyDescent="0.3">
      <c r="A94">
        <v>0.44800000000000001</v>
      </c>
      <c r="B94">
        <v>0.622</v>
      </c>
      <c r="C94">
        <v>0.11</v>
      </c>
      <c r="D94" t="s">
        <v>54</v>
      </c>
      <c r="E94" t="s">
        <v>577</v>
      </c>
      <c r="F94" t="s">
        <v>578</v>
      </c>
    </row>
    <row r="95" spans="1:6" x14ac:dyDescent="0.3">
      <c r="A95">
        <v>0.44800000000000001</v>
      </c>
      <c r="B95">
        <v>0.622</v>
      </c>
      <c r="C95">
        <v>0.11</v>
      </c>
      <c r="D95" t="s">
        <v>88</v>
      </c>
      <c r="E95" t="s">
        <v>579</v>
      </c>
      <c r="F95" t="s">
        <v>580</v>
      </c>
    </row>
    <row r="96" spans="1:6" x14ac:dyDescent="0.3">
      <c r="A96">
        <v>0.44800000000000001</v>
      </c>
      <c r="B96">
        <v>0.622</v>
      </c>
      <c r="C96">
        <v>0.11</v>
      </c>
      <c r="D96" t="s">
        <v>20</v>
      </c>
      <c r="E96" t="s">
        <v>581</v>
      </c>
      <c r="F96" t="s">
        <v>582</v>
      </c>
    </row>
    <row r="97" spans="1:6" x14ac:dyDescent="0.3">
      <c r="A97">
        <v>0.44800000000000001</v>
      </c>
      <c r="B97">
        <v>0.622</v>
      </c>
      <c r="C97">
        <v>0.11</v>
      </c>
      <c r="D97" t="s">
        <v>25</v>
      </c>
      <c r="E97" t="s">
        <v>583</v>
      </c>
      <c r="F97" t="s">
        <v>584</v>
      </c>
    </row>
    <row r="98" spans="1:6" x14ac:dyDescent="0.3">
      <c r="A98">
        <v>0.44800000000000001</v>
      </c>
      <c r="B98">
        <v>0.622</v>
      </c>
      <c r="C98">
        <v>0.11</v>
      </c>
      <c r="D98" t="s">
        <v>53</v>
      </c>
      <c r="E98" t="s">
        <v>585</v>
      </c>
      <c r="F98" t="s">
        <v>586</v>
      </c>
    </row>
    <row r="99" spans="1:6" x14ac:dyDescent="0.3">
      <c r="A99">
        <v>0.44800000000000001</v>
      </c>
      <c r="B99">
        <v>0.622</v>
      </c>
      <c r="C99">
        <v>0.11</v>
      </c>
      <c r="D99" t="s">
        <v>99</v>
      </c>
      <c r="E99" t="s">
        <v>587</v>
      </c>
      <c r="F99" t="s">
        <v>588</v>
      </c>
    </row>
    <row r="100" spans="1:6" x14ac:dyDescent="0.3">
      <c r="A100">
        <v>0.44800000000000001</v>
      </c>
      <c r="B100">
        <v>0.622</v>
      </c>
      <c r="C100">
        <v>0.11</v>
      </c>
      <c r="D100" t="s">
        <v>52</v>
      </c>
      <c r="E100" t="s">
        <v>589</v>
      </c>
      <c r="F100" t="s">
        <v>590</v>
      </c>
    </row>
    <row r="101" spans="1:6" x14ac:dyDescent="0.3">
      <c r="A101">
        <v>0.44800000000000001</v>
      </c>
      <c r="B101">
        <v>0.622</v>
      </c>
      <c r="C101">
        <v>0.11</v>
      </c>
      <c r="D101" t="s">
        <v>93</v>
      </c>
      <c r="E101" t="s">
        <v>591</v>
      </c>
      <c r="F101" t="s">
        <v>592</v>
      </c>
    </row>
    <row r="102" spans="1:6" x14ac:dyDescent="0.3">
      <c r="A102">
        <v>0.44800000000000001</v>
      </c>
      <c r="B102">
        <v>0.622</v>
      </c>
      <c r="C102">
        <v>0.11</v>
      </c>
      <c r="D102" t="s">
        <v>107</v>
      </c>
      <c r="E102" t="s">
        <v>593</v>
      </c>
      <c r="F102" t="s">
        <v>594</v>
      </c>
    </row>
    <row r="103" spans="1:6" x14ac:dyDescent="0.3">
      <c r="A103">
        <v>0.44800000000000001</v>
      </c>
      <c r="B103">
        <v>0.622</v>
      </c>
      <c r="C103">
        <v>0.11</v>
      </c>
      <c r="D103" t="s">
        <v>127</v>
      </c>
      <c r="E103" t="s">
        <v>595</v>
      </c>
      <c r="F103" t="s">
        <v>596</v>
      </c>
    </row>
    <row r="104" spans="1:6" x14ac:dyDescent="0.3">
      <c r="A104">
        <v>0.44800000000000001</v>
      </c>
      <c r="B104">
        <v>0.622</v>
      </c>
      <c r="C104">
        <v>0.11</v>
      </c>
      <c r="D104" t="s">
        <v>97</v>
      </c>
      <c r="E104" t="s">
        <v>597</v>
      </c>
      <c r="F104" t="s">
        <v>598</v>
      </c>
    </row>
    <row r="105" spans="1:6" x14ac:dyDescent="0.3">
      <c r="A105">
        <v>0.44800000000000001</v>
      </c>
      <c r="B105">
        <v>0.622</v>
      </c>
      <c r="C105">
        <v>0.11</v>
      </c>
      <c r="D105" t="s">
        <v>71</v>
      </c>
      <c r="E105" t="s">
        <v>597</v>
      </c>
      <c r="F105" t="s">
        <v>598</v>
      </c>
    </row>
    <row r="106" spans="1:6" x14ac:dyDescent="0.3">
      <c r="A106">
        <v>0.44800000000000001</v>
      </c>
      <c r="B106">
        <v>0.622</v>
      </c>
      <c r="C106">
        <v>0.11</v>
      </c>
      <c r="D106" t="s">
        <v>102</v>
      </c>
      <c r="E106" t="s">
        <v>599</v>
      </c>
      <c r="F106" t="s">
        <v>600</v>
      </c>
    </row>
    <row r="107" spans="1:6" x14ac:dyDescent="0.3">
      <c r="A107">
        <v>0.44800000000000001</v>
      </c>
      <c r="B107">
        <v>0.622</v>
      </c>
      <c r="C107">
        <v>0.11</v>
      </c>
      <c r="D107" t="s">
        <v>73</v>
      </c>
      <c r="E107" t="s">
        <v>601</v>
      </c>
      <c r="F107" t="s">
        <v>602</v>
      </c>
    </row>
    <row r="108" spans="1:6" x14ac:dyDescent="0.3">
      <c r="A108">
        <v>0.44800000000000001</v>
      </c>
      <c r="B108">
        <v>0.622</v>
      </c>
      <c r="C108">
        <v>0.11</v>
      </c>
      <c r="D108" t="s">
        <v>110</v>
      </c>
      <c r="E108" t="s">
        <v>603</v>
      </c>
      <c r="F108" t="s">
        <v>604</v>
      </c>
    </row>
    <row r="109" spans="1:6" x14ac:dyDescent="0.3">
      <c r="A109">
        <v>0.44800000000000001</v>
      </c>
      <c r="B109">
        <v>0.622</v>
      </c>
      <c r="C109">
        <v>0.11</v>
      </c>
      <c r="D109" t="s">
        <v>58</v>
      </c>
      <c r="E109" t="s">
        <v>605</v>
      </c>
      <c r="F109" t="s">
        <v>606</v>
      </c>
    </row>
    <row r="110" spans="1:6" x14ac:dyDescent="0.3">
      <c r="A110">
        <v>0.44800000000000001</v>
      </c>
      <c r="B110">
        <v>0.622</v>
      </c>
      <c r="C110">
        <v>0.11</v>
      </c>
      <c r="D110" t="s">
        <v>69</v>
      </c>
      <c r="E110" t="s">
        <v>607</v>
      </c>
      <c r="F110" t="s">
        <v>608</v>
      </c>
    </row>
    <row r="111" spans="1:6" x14ac:dyDescent="0.3">
      <c r="A111">
        <v>0.44800000000000001</v>
      </c>
      <c r="B111">
        <v>0.622</v>
      </c>
      <c r="C111">
        <v>0.11</v>
      </c>
      <c r="D111" t="s">
        <v>79</v>
      </c>
      <c r="E111" t="s">
        <v>609</v>
      </c>
      <c r="F111" t="s">
        <v>610</v>
      </c>
    </row>
    <row r="112" spans="1:6" x14ac:dyDescent="0.3">
      <c r="A112">
        <v>0.44800000000000001</v>
      </c>
      <c r="B112">
        <v>0.622</v>
      </c>
      <c r="C112">
        <v>0.11</v>
      </c>
      <c r="D112" t="s">
        <v>64</v>
      </c>
      <c r="E112" t="s">
        <v>611</v>
      </c>
      <c r="F112" t="s">
        <v>612</v>
      </c>
    </row>
    <row r="113" spans="1:6" x14ac:dyDescent="0.3">
      <c r="A113">
        <v>0.44800000000000001</v>
      </c>
      <c r="B113">
        <v>0.622</v>
      </c>
      <c r="C113">
        <v>0.11</v>
      </c>
      <c r="D113" t="s">
        <v>133</v>
      </c>
      <c r="E113" t="s">
        <v>613</v>
      </c>
      <c r="F113" t="s">
        <v>614</v>
      </c>
    </row>
    <row r="114" spans="1:6" x14ac:dyDescent="0.3">
      <c r="A114">
        <v>0.42899999999999999</v>
      </c>
      <c r="B114">
        <v>0.59499999999999997</v>
      </c>
      <c r="C114">
        <v>0.105</v>
      </c>
      <c r="D114" t="s">
        <v>137</v>
      </c>
      <c r="E114" t="s">
        <v>615</v>
      </c>
      <c r="F114" t="s">
        <v>616</v>
      </c>
    </row>
    <row r="115" spans="1:6" x14ac:dyDescent="0.3">
      <c r="A115">
        <v>0.42899999999999999</v>
      </c>
      <c r="B115">
        <v>0.59499999999999997</v>
      </c>
      <c r="C115">
        <v>0.105</v>
      </c>
      <c r="D115" t="s">
        <v>63</v>
      </c>
      <c r="E115" t="s">
        <v>617</v>
      </c>
      <c r="F115" t="s">
        <v>618</v>
      </c>
    </row>
    <row r="116" spans="1:6" x14ac:dyDescent="0.3">
      <c r="A116">
        <v>0.42899999999999999</v>
      </c>
      <c r="B116">
        <v>0.59499999999999997</v>
      </c>
      <c r="C116">
        <v>0.105</v>
      </c>
      <c r="D116" t="s">
        <v>33</v>
      </c>
      <c r="E116" t="s">
        <v>619</v>
      </c>
      <c r="F116" t="s">
        <v>620</v>
      </c>
    </row>
    <row r="117" spans="1:6" x14ac:dyDescent="0.3">
      <c r="A117">
        <v>0.42899999999999999</v>
      </c>
      <c r="B117">
        <v>0.59499999999999997</v>
      </c>
      <c r="C117">
        <v>0.105</v>
      </c>
      <c r="D117" t="s">
        <v>38</v>
      </c>
      <c r="E117" t="s">
        <v>621</v>
      </c>
      <c r="F117" t="s">
        <v>622</v>
      </c>
    </row>
    <row r="118" spans="1:6" x14ac:dyDescent="0.3">
      <c r="A118">
        <v>0.42899999999999999</v>
      </c>
      <c r="B118">
        <v>0.59499999999999997</v>
      </c>
      <c r="C118">
        <v>0.105</v>
      </c>
      <c r="D118" t="s">
        <v>121</v>
      </c>
      <c r="E118" t="s">
        <v>623</v>
      </c>
      <c r="F118" t="s">
        <v>624</v>
      </c>
    </row>
    <row r="119" spans="1:6" x14ac:dyDescent="0.3">
      <c r="A119">
        <v>0.42899999999999999</v>
      </c>
      <c r="B119">
        <v>0.59499999999999997</v>
      </c>
      <c r="C119">
        <v>0.105</v>
      </c>
      <c r="D119" t="s">
        <v>24</v>
      </c>
      <c r="E119" t="s">
        <v>625</v>
      </c>
      <c r="F119" t="s">
        <v>626</v>
      </c>
    </row>
    <row r="120" spans="1:6" x14ac:dyDescent="0.3">
      <c r="A120">
        <v>0.42899999999999999</v>
      </c>
      <c r="B120">
        <v>0.59499999999999997</v>
      </c>
      <c r="C120">
        <v>0.105</v>
      </c>
      <c r="D120" t="s">
        <v>31</v>
      </c>
      <c r="E120" t="s">
        <v>627</v>
      </c>
      <c r="F120" t="s">
        <v>628</v>
      </c>
    </row>
    <row r="121" spans="1:6" x14ac:dyDescent="0.3">
      <c r="A121">
        <v>0.42899999999999999</v>
      </c>
      <c r="B121">
        <v>0.59499999999999997</v>
      </c>
      <c r="C121">
        <v>0.105</v>
      </c>
      <c r="D121" t="s">
        <v>57</v>
      </c>
      <c r="E121" t="s">
        <v>629</v>
      </c>
      <c r="F121" t="s">
        <v>630</v>
      </c>
    </row>
    <row r="122" spans="1:6" x14ac:dyDescent="0.3">
      <c r="A122">
        <v>0.42899999999999999</v>
      </c>
      <c r="B122">
        <v>0.59499999999999997</v>
      </c>
      <c r="C122">
        <v>0.105</v>
      </c>
      <c r="D122" t="s">
        <v>67</v>
      </c>
      <c r="E122" t="s">
        <v>631</v>
      </c>
      <c r="F122" t="s">
        <v>632</v>
      </c>
    </row>
    <row r="123" spans="1:6" x14ac:dyDescent="0.3">
      <c r="A123">
        <v>0.42899999999999999</v>
      </c>
      <c r="B123">
        <v>0.59499999999999997</v>
      </c>
      <c r="C123">
        <v>0.105</v>
      </c>
      <c r="D123" t="s">
        <v>117</v>
      </c>
      <c r="E123" t="s">
        <v>633</v>
      </c>
      <c r="F123" t="s">
        <v>634</v>
      </c>
    </row>
    <row r="124" spans="1:6" x14ac:dyDescent="0.3">
      <c r="A124">
        <v>0.40899999999999997</v>
      </c>
      <c r="B124">
        <v>0.56799999999999995</v>
      </c>
      <c r="C124">
        <v>0.1</v>
      </c>
      <c r="D124" t="s">
        <v>139</v>
      </c>
      <c r="E124" t="s">
        <v>635</v>
      </c>
      <c r="F124" t="s">
        <v>636</v>
      </c>
    </row>
    <row r="125" spans="1:6" x14ac:dyDescent="0.3">
      <c r="A125">
        <v>0.40899999999999997</v>
      </c>
      <c r="B125">
        <v>0.56799999999999995</v>
      </c>
      <c r="C125">
        <v>0.1</v>
      </c>
      <c r="D125" t="s">
        <v>86</v>
      </c>
      <c r="E125" t="s">
        <v>637</v>
      </c>
      <c r="F125" t="s">
        <v>638</v>
      </c>
    </row>
    <row r="126" spans="1:6" x14ac:dyDescent="0.3">
      <c r="A126">
        <v>0.40899999999999997</v>
      </c>
      <c r="B126">
        <v>0.56799999999999995</v>
      </c>
      <c r="C126">
        <v>0.1</v>
      </c>
      <c r="D126" t="s">
        <v>111</v>
      </c>
      <c r="E126" t="s">
        <v>639</v>
      </c>
      <c r="F126" t="s">
        <v>640</v>
      </c>
    </row>
    <row r="127" spans="1:6" x14ac:dyDescent="0.3">
      <c r="A127">
        <v>0.40899999999999997</v>
      </c>
      <c r="B127">
        <v>0.56799999999999995</v>
      </c>
      <c r="C127">
        <v>0.1</v>
      </c>
      <c r="D127" t="s">
        <v>90</v>
      </c>
      <c r="E127" t="s">
        <v>641</v>
      </c>
      <c r="F127" t="s">
        <v>642</v>
      </c>
    </row>
    <row r="128" spans="1:6" x14ac:dyDescent="0.3">
      <c r="A128">
        <v>0.39</v>
      </c>
      <c r="B128">
        <v>0.54100000000000004</v>
      </c>
      <c r="C128">
        <v>9.5000000000000001E-2</v>
      </c>
      <c r="D128" t="s">
        <v>120</v>
      </c>
      <c r="E128" t="s">
        <v>643</v>
      </c>
      <c r="F128" t="s">
        <v>644</v>
      </c>
    </row>
    <row r="129" spans="1:6" x14ac:dyDescent="0.3">
      <c r="A129">
        <v>0.39</v>
      </c>
      <c r="B129">
        <v>0.54100000000000004</v>
      </c>
      <c r="C129">
        <v>9.5000000000000001E-2</v>
      </c>
      <c r="D129" t="s">
        <v>130</v>
      </c>
      <c r="E129" t="s">
        <v>645</v>
      </c>
      <c r="F129" t="s">
        <v>646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924-05CD-45C0-B24D-791F50278850}">
  <dimension ref="A1:J129"/>
  <sheetViews>
    <sheetView tabSelected="1" topLeftCell="A13" zoomScaleNormal="100" workbookViewId="0">
      <selection activeCell="A2" sqref="A2"/>
    </sheetView>
  </sheetViews>
  <sheetFormatPr defaultRowHeight="14.4" x14ac:dyDescent="0.3"/>
  <cols>
    <col min="1" max="1" width="137" bestFit="1" customWidth="1"/>
    <col min="8" max="8" width="18.88671875" bestFit="1" customWidth="1"/>
    <col min="10" max="10" width="9.5546875" bestFit="1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142</v>
      </c>
    </row>
    <row r="2" spans="1:10" x14ac:dyDescent="0.3">
      <c r="A2" t="s">
        <v>22</v>
      </c>
      <c r="B2">
        <f>_xlfn.XLOOKUP(Table4[[#This Row],[Combination]],conference_calibration_results[Widget Combination],conference_calibration_results[FBeta])</f>
        <v>0.54600000000000004</v>
      </c>
      <c r="C2">
        <f>_xlfn.XLOOKUP(Table4[[#This Row],[Combination]],conference_calibration_results[Widget Combination],conference_calibration_results[Precision])</f>
        <v>0.75700000000000001</v>
      </c>
      <c r="D2">
        <f>_xlfn.XLOOKUP(Table4[[#This Row],[Combination]],conference_calibration_results[Widget Combination],conference_calibration_results[Recall])</f>
        <v>0.13300000000000001</v>
      </c>
      <c r="E2">
        <f>_xlfn.XLOOKUP(Table4[[#This Row],[Combination]],employee_calibration_results[Widget Combination],employee_calibration_results[FBeta])</f>
        <v>0.55600000000000005</v>
      </c>
      <c r="F2">
        <f>_xlfn.XLOOKUP(Table4[[#This Row],[Combination]],employee_calibration_results[Widget Combination],employee_calibration_results[Precision])</f>
        <v>0.77800000000000002</v>
      </c>
      <c r="G2">
        <f>_xlfn.XLOOKUP(Table4[[#This Row],[Combination]],employee_calibration_results[Widget Combination],employee_calibration_results[Recall])</f>
        <v>0.13300000000000001</v>
      </c>
      <c r="H2" s="1">
        <f>2/(1/Table4[[#This Row],[Conf F]]+1/Table4[[#This Row],[Emp F]])</f>
        <v>0.55095462794918326</v>
      </c>
      <c r="I2" s="2">
        <f>SQRT( (0.5*(B2/SQRT(SUMSQ($B$2:$B$129))) - 0.5*(MAX($B$2:$B$129)/SQRT(SUMSQ($B$2:$B$129))))^2
     + (0.5*(E2/SQRT(SUMSQ($E$2:$E$129))) - 0.5*(MAX($E$2:$E$129)/SQRT(SUMSQ($E$2:$E$129))))^2 )
/
(
  SQRT( (0.5*(B2/SQRT(SUMSQ($B$2:$B$129))) - 0.5*(MAX($B$2:$B$129)/SQRT(SUMSQ($B$2:$B$129))))^2
      + (0.5*(E2/SQRT(SUMSQ($E$2:$E$129))) - 0.5*(MAX($E$2:$E$129)/SQRT(SUMSQ($E$2:$E$129))))^2 )
+ SQRT( (0.5*(B2/SQRT(SUMSQ($B$2:$B$129))) - 0.5*(MIN($B$2:$B$129)/SQRT(SUMSQ($B$2:$B$129))))^2
      + (0.5*(E2/SQRT(SUMSQ($E$2:$E$129))) - 0.5*(MIN($E$2:$E$129)/SQRT(SUMSQ($E$2:$E$129))))^2 )
)</f>
        <v>0.1560410425564063</v>
      </c>
      <c r="J2" s="1"/>
    </row>
    <row r="3" spans="1:10" x14ac:dyDescent="0.3">
      <c r="A3" t="s">
        <v>55</v>
      </c>
      <c r="B3">
        <f>_xlfn.XLOOKUP(Table4[[#This Row],[Combination]],conference_calibration_results[Widget Combination],conference_calibration_results[FBeta])</f>
        <v>0.54600000000000004</v>
      </c>
      <c r="C3">
        <f>_xlfn.XLOOKUP(Table4[[#This Row],[Combination]],conference_calibration_results[Widget Combination],conference_calibration_results[Precision])</f>
        <v>0.75700000000000001</v>
      </c>
      <c r="D3">
        <f>_xlfn.XLOOKUP(Table4[[#This Row],[Combination]],conference_calibration_results[Widget Combination],conference_calibration_results[Recall])</f>
        <v>0.13300000000000001</v>
      </c>
      <c r="E3">
        <f>_xlfn.XLOOKUP(Table4[[#This Row],[Combination]],employee_calibration_results[Widget Combination],employee_calibration_results[FBeta])</f>
        <v>0.53600000000000003</v>
      </c>
      <c r="F3">
        <f>_xlfn.XLOOKUP(Table4[[#This Row],[Combination]],employee_calibration_results[Widget Combination],employee_calibration_results[Precision])</f>
        <v>0.75</v>
      </c>
      <c r="G3">
        <f>_xlfn.XLOOKUP(Table4[[#This Row],[Combination]],employee_calibration_results[Widget Combination],employee_calibration_results[Recall])</f>
        <v>0.129</v>
      </c>
      <c r="H3" s="1">
        <f>2/(1/Table4[[#This Row],[Conf F]]+1/Table4[[#This Row],[Emp F]])</f>
        <v>0.54095378927911275</v>
      </c>
      <c r="I3" s="2">
        <f>SQRT( (0.5*(B3/SQRT(SUMSQ($B$2:$B$129))) - 0.5*(MAX($B$2:$B$129)/SQRT(SUMSQ($B$2:$B$129))))^2
     + (0.5*(E3/SQRT(SUMSQ($E$2:$E$129))) - 0.5*(MAX($E$2:$E$129)/SQRT(SUMSQ($E$2:$E$129))))^2 )
/
(
  SQRT( (0.5*(B3/SQRT(SUMSQ($B$2:$B$129))) - 0.5*(MAX($B$2:$B$129)/SQRT(SUMSQ($B$2:$B$129))))^2
      + (0.5*(E3/SQRT(SUMSQ($E$2:$E$129))) - 0.5*(MAX($E$2:$E$129)/SQRT(SUMSQ($E$2:$E$129))))^2 )
+ SQRT( (0.5*(B3/SQRT(SUMSQ($B$2:$B$129))) - 0.5*(MIN($B$2:$B$129)/SQRT(SUMSQ($B$2:$B$129))))^2
      + (0.5*(E3/SQRT(SUMSQ($E$2:$E$129))) - 0.5*(MIN($E$2:$E$129)/SQRT(SUMSQ($E$2:$E$129))))^2 )
)</f>
        <v>0.20051092024526845</v>
      </c>
      <c r="J3" s="1"/>
    </row>
    <row r="4" spans="1:10" x14ac:dyDescent="0.3">
      <c r="A4" t="s">
        <v>23</v>
      </c>
      <c r="B4">
        <f>_xlfn.XLOOKUP(Table4[[#This Row],[Combination]],conference_calibration_results[Widget Combination],conference_calibration_results[FBeta])</f>
        <v>0.58499999999999996</v>
      </c>
      <c r="C4">
        <f>_xlfn.XLOOKUP(Table4[[#This Row],[Combination]],conference_calibration_results[Widget Combination],conference_calibration_results[Precision])</f>
        <v>0.81100000000000005</v>
      </c>
      <c r="D4">
        <f>_xlfn.XLOOKUP(Table4[[#This Row],[Combination]],conference_calibration_results[Widget Combination],conference_calibration_results[Recall])</f>
        <v>0.14299999999999999</v>
      </c>
      <c r="E4">
        <f>_xlfn.XLOOKUP(Table4[[#This Row],[Combination]],employee_calibration_results[Widget Combination],employee_calibration_results[FBeta])</f>
        <v>0.496</v>
      </c>
      <c r="F4">
        <f>_xlfn.XLOOKUP(Table4[[#This Row],[Combination]],employee_calibration_results[Widget Combination],employee_calibration_results[Precision])</f>
        <v>0.69399999999999995</v>
      </c>
      <c r="G4">
        <f>_xlfn.XLOOKUP(Table4[[#This Row],[Combination]],employee_calibration_results[Widget Combination],employee_calibration_results[Recall])</f>
        <v>0.11899999999999999</v>
      </c>
      <c r="H4" s="1">
        <f>2/(1/Table4[[#This Row],[Conf F]]+1/Table4[[#This Row],[Emp F]])</f>
        <v>0.53683626271970397</v>
      </c>
      <c r="I4" s="2">
        <f>SQRT( (0.5*(B4/SQRT(SUMSQ($B$2:$B$129))) - 0.5*(MAX($B$2:$B$129)/SQRT(SUMSQ($B$2:$B$129))))^2
     + (0.5*(E4/SQRT(SUMSQ($E$2:$E$129))) - 0.5*(MAX($E$2:$E$129)/SQRT(SUMSQ($E$2:$E$129))))^2 )
/
(
  SQRT( (0.5*(B4/SQRT(SUMSQ($B$2:$B$129))) - 0.5*(MAX($B$2:$B$129)/SQRT(SUMSQ($B$2:$B$129))))^2
      + (0.5*(E4/SQRT(SUMSQ($E$2:$E$129))) - 0.5*(MAX($E$2:$E$129)/SQRT(SUMSQ($E$2:$E$129))))^2 )
+ SQRT( (0.5*(B4/SQRT(SUMSQ($B$2:$B$129))) - 0.5*(MIN($B$2:$B$129)/SQRT(SUMSQ($B$2:$B$129))))^2
      + (0.5*(E4/SQRT(SUMSQ($E$2:$E$129))) - 0.5*(MIN($E$2:$E$129)/SQRT(SUMSQ($E$2:$E$129))))^2 )
)</f>
        <v>0.25873587727136838</v>
      </c>
      <c r="J4" s="1"/>
    </row>
    <row r="5" spans="1:10" x14ac:dyDescent="0.3">
      <c r="A5" t="s">
        <v>29</v>
      </c>
      <c r="B5">
        <f>_xlfn.XLOOKUP(Table4[[#This Row],[Combination]],conference_calibration_results[Widget Combination],conference_calibration_results[FBeta])</f>
        <v>0.58499999999999996</v>
      </c>
      <c r="C5">
        <f>_xlfn.XLOOKUP(Table4[[#This Row],[Combination]],conference_calibration_results[Widget Combination],conference_calibration_results[Precision])</f>
        <v>0.81100000000000005</v>
      </c>
      <c r="D5">
        <f>_xlfn.XLOOKUP(Table4[[#This Row],[Combination]],conference_calibration_results[Widget Combination],conference_calibration_results[Recall])</f>
        <v>0.14299999999999999</v>
      </c>
      <c r="E5">
        <f>_xlfn.XLOOKUP(Table4[[#This Row],[Combination]],employee_calibration_results[Widget Combination],employee_calibration_results[FBeta])</f>
        <v>0.496</v>
      </c>
      <c r="F5">
        <f>_xlfn.XLOOKUP(Table4[[#This Row],[Combination]],employee_calibration_results[Widget Combination],employee_calibration_results[Precision])</f>
        <v>0.69399999999999995</v>
      </c>
      <c r="G5">
        <f>_xlfn.XLOOKUP(Table4[[#This Row],[Combination]],employee_calibration_results[Widget Combination],employee_calibration_results[Recall])</f>
        <v>0.11899999999999999</v>
      </c>
      <c r="H5" s="1">
        <f>2/(1/Table4[[#This Row],[Conf F]]+1/Table4[[#This Row],[Emp F]])</f>
        <v>0.53683626271970397</v>
      </c>
      <c r="I5" s="2">
        <f>SQRT( (0.5*(B5/SQRT(SUMSQ($B$2:$B$129))) - 0.5*(MAX($B$2:$B$129)/SQRT(SUMSQ($B$2:$B$129))))^2
     + (0.5*(E5/SQRT(SUMSQ($E$2:$E$129))) - 0.5*(MAX($E$2:$E$129)/SQRT(SUMSQ($E$2:$E$129))))^2 )
/
(
  SQRT( (0.5*(B5/SQRT(SUMSQ($B$2:$B$129))) - 0.5*(MAX($B$2:$B$129)/SQRT(SUMSQ($B$2:$B$129))))^2
      + (0.5*(E5/SQRT(SUMSQ($E$2:$E$129))) - 0.5*(MAX($E$2:$E$129)/SQRT(SUMSQ($E$2:$E$129))))^2 )
+ SQRT( (0.5*(B5/SQRT(SUMSQ($B$2:$B$129))) - 0.5*(MIN($B$2:$B$129)/SQRT(SUMSQ($B$2:$B$129))))^2
      + (0.5*(E5/SQRT(SUMSQ($E$2:$E$129))) - 0.5*(MIN($E$2:$E$129)/SQRT(SUMSQ($E$2:$E$129))))^2 )
)</f>
        <v>0.25873587727136838</v>
      </c>
      <c r="J5" s="1"/>
    </row>
    <row r="6" spans="1:10" x14ac:dyDescent="0.3">
      <c r="A6" t="s">
        <v>46</v>
      </c>
      <c r="B6">
        <f>_xlfn.XLOOKUP(Table4[[#This Row],[Combination]],conference_calibration_results[Widget Combination],conference_calibration_results[FBeta])</f>
        <v>0.52600000000000002</v>
      </c>
      <c r="C6">
        <f>_xlfn.XLOOKUP(Table4[[#This Row],[Combination]],conference_calibration_results[Widget Combination],conference_calibration_results[Precision])</f>
        <v>0.73</v>
      </c>
      <c r="D6">
        <f>_xlfn.XLOOKUP(Table4[[#This Row],[Combination]],conference_calibration_results[Widget Combination],conference_calibration_results[Recall])</f>
        <v>0.129</v>
      </c>
      <c r="E6">
        <f>_xlfn.XLOOKUP(Table4[[#This Row],[Combination]],employee_calibration_results[Widget Combination],employee_calibration_results[FBeta])</f>
        <v>0.53600000000000003</v>
      </c>
      <c r="F6">
        <f>_xlfn.XLOOKUP(Table4[[#This Row],[Combination]],employee_calibration_results[Widget Combination],employee_calibration_results[Precision])</f>
        <v>0.75</v>
      </c>
      <c r="G6">
        <f>_xlfn.XLOOKUP(Table4[[#This Row],[Combination]],employee_calibration_results[Widget Combination],employee_calibration_results[Recall])</f>
        <v>0.129</v>
      </c>
      <c r="H6" s="1">
        <f>2/(1/Table4[[#This Row],[Conf F]]+1/Table4[[#This Row],[Emp F]])</f>
        <v>0.53095291902071573</v>
      </c>
      <c r="I6" s="2">
        <f>SQRT( (0.5*(B6/SQRT(SUMSQ($B$2:$B$129))) - 0.5*(MAX($B$2:$B$129)/SQRT(SUMSQ($B$2:$B$129))))^2
     + (0.5*(E6/SQRT(SUMSQ($E$2:$E$129))) - 0.5*(MAX($E$2:$E$129)/SQRT(SUMSQ($E$2:$E$129))))^2 )
/
(
  SQRT( (0.5*(B6/SQRT(SUMSQ($B$2:$B$129))) - 0.5*(MAX($B$2:$B$129)/SQRT(SUMSQ($B$2:$B$129))))^2
      + (0.5*(E6/SQRT(SUMSQ($E$2:$E$129))) - 0.5*(MAX($E$2:$E$129)/SQRT(SUMSQ($E$2:$E$129))))^2 )
+ SQRT( (0.5*(B6/SQRT(SUMSQ($B$2:$B$129))) - 0.5*(MIN($B$2:$B$129)/SQRT(SUMSQ($B$2:$B$129))))^2
      + (0.5*(E6/SQRT(SUMSQ($E$2:$E$129))) - 0.5*(MIN($E$2:$E$129)/SQRT(SUMSQ($E$2:$E$129))))^2 )
)</f>
        <v>0.25433650940806179</v>
      </c>
      <c r="J6" s="1"/>
    </row>
    <row r="7" spans="1:10" x14ac:dyDescent="0.3">
      <c r="A7" t="s">
        <v>66</v>
      </c>
      <c r="B7">
        <f>_xlfn.XLOOKUP(Table4[[#This Row],[Combination]],conference_calibration_results[Widget Combination],conference_calibration_results[FBeta])</f>
        <v>0.52600000000000002</v>
      </c>
      <c r="C7">
        <f>_xlfn.XLOOKUP(Table4[[#This Row],[Combination]],conference_calibration_results[Widget Combination],conference_calibration_results[Precision])</f>
        <v>0.73</v>
      </c>
      <c r="D7">
        <f>_xlfn.XLOOKUP(Table4[[#This Row],[Combination]],conference_calibration_results[Widget Combination],conference_calibration_results[Recall])</f>
        <v>0.129</v>
      </c>
      <c r="E7">
        <f>_xlfn.XLOOKUP(Table4[[#This Row],[Combination]],employee_calibration_results[Widget Combination],employee_calibration_results[FBeta])</f>
        <v>0.53600000000000003</v>
      </c>
      <c r="F7">
        <f>_xlfn.XLOOKUP(Table4[[#This Row],[Combination]],employee_calibration_results[Widget Combination],employee_calibration_results[Precision])</f>
        <v>0.75</v>
      </c>
      <c r="G7">
        <f>_xlfn.XLOOKUP(Table4[[#This Row],[Combination]],employee_calibration_results[Widget Combination],employee_calibration_results[Recall])</f>
        <v>0.129</v>
      </c>
      <c r="H7" s="1">
        <f>2/(1/Table4[[#This Row],[Conf F]]+1/Table4[[#This Row],[Emp F]])</f>
        <v>0.53095291902071573</v>
      </c>
      <c r="I7" s="2">
        <f>SQRT( (0.5*(B7/SQRT(SUMSQ($B$2:$B$129))) - 0.5*(MAX($B$2:$B$129)/SQRT(SUMSQ($B$2:$B$129))))^2
     + (0.5*(E7/SQRT(SUMSQ($E$2:$E$129))) - 0.5*(MAX($E$2:$E$129)/SQRT(SUMSQ($E$2:$E$129))))^2 )
/
(
  SQRT( (0.5*(B7/SQRT(SUMSQ($B$2:$B$129))) - 0.5*(MAX($B$2:$B$129)/SQRT(SUMSQ($B$2:$B$129))))^2
      + (0.5*(E7/SQRT(SUMSQ($E$2:$E$129))) - 0.5*(MAX($E$2:$E$129)/SQRT(SUMSQ($E$2:$E$129))))^2 )
+ SQRT( (0.5*(B7/SQRT(SUMSQ($B$2:$B$129))) - 0.5*(MIN($B$2:$B$129)/SQRT(SUMSQ($B$2:$B$129))))^2
      + (0.5*(E7/SQRT(SUMSQ($E$2:$E$129))) - 0.5*(MIN($E$2:$E$129)/SQRT(SUMSQ($E$2:$E$129))))^2 )
)</f>
        <v>0.25433650940806179</v>
      </c>
      <c r="J7" s="1"/>
    </row>
    <row r="8" spans="1:10" x14ac:dyDescent="0.3">
      <c r="A8" t="s">
        <v>26</v>
      </c>
      <c r="B8">
        <f>_xlfn.XLOOKUP(Table4[[#This Row],[Combination]],conference_calibration_results[Widget Combination],conference_calibration_results[FBeta])</f>
        <v>0.52600000000000002</v>
      </c>
      <c r="C8">
        <f>_xlfn.XLOOKUP(Table4[[#This Row],[Combination]],conference_calibration_results[Widget Combination],conference_calibration_results[Precision])</f>
        <v>0.73</v>
      </c>
      <c r="D8">
        <f>_xlfn.XLOOKUP(Table4[[#This Row],[Combination]],conference_calibration_results[Widget Combination],conference_calibration_results[Recall])</f>
        <v>0.129</v>
      </c>
      <c r="E8">
        <f>_xlfn.XLOOKUP(Table4[[#This Row],[Combination]],employee_calibration_results[Widget Combination],employee_calibration_results[FBeta])</f>
        <v>0.53600000000000003</v>
      </c>
      <c r="F8">
        <f>_xlfn.XLOOKUP(Table4[[#This Row],[Combination]],employee_calibration_results[Widget Combination],employee_calibration_results[Precision])</f>
        <v>0.75</v>
      </c>
      <c r="G8">
        <f>_xlfn.XLOOKUP(Table4[[#This Row],[Combination]],employee_calibration_results[Widget Combination],employee_calibration_results[Recall])</f>
        <v>0.129</v>
      </c>
      <c r="H8" s="1">
        <f>2/(1/Table4[[#This Row],[Conf F]]+1/Table4[[#This Row],[Emp F]])</f>
        <v>0.53095291902071573</v>
      </c>
      <c r="I8" s="2">
        <f>SQRT( (0.5*(B8/SQRT(SUMSQ($B$2:$B$129))) - 0.5*(MAX($B$2:$B$129)/SQRT(SUMSQ($B$2:$B$129))))^2
     + (0.5*(E8/SQRT(SUMSQ($E$2:$E$129))) - 0.5*(MAX($E$2:$E$129)/SQRT(SUMSQ($E$2:$E$129))))^2 )
/
(
  SQRT( (0.5*(B8/SQRT(SUMSQ($B$2:$B$129))) - 0.5*(MAX($B$2:$B$129)/SQRT(SUMSQ($B$2:$B$129))))^2
      + (0.5*(E8/SQRT(SUMSQ($E$2:$E$129))) - 0.5*(MAX($E$2:$E$129)/SQRT(SUMSQ($E$2:$E$129))))^2 )
+ SQRT( (0.5*(B8/SQRT(SUMSQ($B$2:$B$129))) - 0.5*(MIN($B$2:$B$129)/SQRT(SUMSQ($B$2:$B$129))))^2
      + (0.5*(E8/SQRT(SUMSQ($E$2:$E$129))) - 0.5*(MIN($E$2:$E$129)/SQRT(SUMSQ($E$2:$E$129))))^2 )
)</f>
        <v>0.25433650940806179</v>
      </c>
      <c r="J8" s="1"/>
    </row>
    <row r="9" spans="1:10" x14ac:dyDescent="0.3">
      <c r="A9" t="s">
        <v>37</v>
      </c>
      <c r="B9">
        <f>_xlfn.XLOOKUP(Table4[[#This Row],[Combination]],conference_calibration_results[Widget Combination],conference_calibration_results[FBeta])</f>
        <v>0.54600000000000004</v>
      </c>
      <c r="C9">
        <f>_xlfn.XLOOKUP(Table4[[#This Row],[Combination]],conference_calibration_results[Widget Combination],conference_calibration_results[Precision])</f>
        <v>0.75700000000000001</v>
      </c>
      <c r="D9">
        <f>_xlfn.XLOOKUP(Table4[[#This Row],[Combination]],conference_calibration_results[Widget Combination],conference_calibration_results[Recall])</f>
        <v>0.13300000000000001</v>
      </c>
      <c r="E9">
        <f>_xlfn.XLOOKUP(Table4[[#This Row],[Combination]],employee_calibration_results[Widget Combination],employee_calibration_results[FBeta])</f>
        <v>0.51600000000000001</v>
      </c>
      <c r="F9">
        <f>_xlfn.XLOOKUP(Table4[[#This Row],[Combination]],employee_calibration_results[Widget Combination],employee_calibration_results[Precision])</f>
        <v>0.72199999999999998</v>
      </c>
      <c r="G9">
        <f>_xlfn.XLOOKUP(Table4[[#This Row],[Combination]],employee_calibration_results[Widget Combination],employee_calibration_results[Recall])</f>
        <v>0.124</v>
      </c>
      <c r="H9" s="1">
        <f>2/(1/Table4[[#This Row],[Conf F]]+1/Table4[[#This Row],[Emp F]])</f>
        <v>0.53057627118644068</v>
      </c>
      <c r="I9" s="2">
        <f>SQRT( (0.5*(B9/SQRT(SUMSQ($B$2:$B$129))) - 0.5*(MAX($B$2:$B$129)/SQRT(SUMSQ($B$2:$B$129))))^2
     + (0.5*(E9/SQRT(SUMSQ($E$2:$E$129))) - 0.5*(MAX($E$2:$E$129)/SQRT(SUMSQ($E$2:$E$129))))^2 )
/
(
  SQRT( (0.5*(B9/SQRT(SUMSQ($B$2:$B$129))) - 0.5*(MAX($B$2:$B$129)/SQRT(SUMSQ($B$2:$B$129))))^2
      + (0.5*(E9/SQRT(SUMSQ($E$2:$E$129))) - 0.5*(MAX($E$2:$E$129)/SQRT(SUMSQ($E$2:$E$129))))^2 )
+ SQRT( (0.5*(B9/SQRT(SUMSQ($B$2:$B$129))) - 0.5*(MIN($B$2:$B$129)/SQRT(SUMSQ($B$2:$B$129))))^2
      + (0.5*(E9/SQRT(SUMSQ($E$2:$E$129))) - 0.5*(MIN($E$2:$E$129)/SQRT(SUMSQ($E$2:$E$129))))^2 )
)</f>
        <v>0.25489327178088667</v>
      </c>
      <c r="J9" s="1"/>
    </row>
    <row r="10" spans="1:10" x14ac:dyDescent="0.3">
      <c r="A10" t="s">
        <v>65</v>
      </c>
      <c r="B10">
        <f>_xlfn.XLOOKUP(Table4[[#This Row],[Combination]],conference_calibration_results[Widget Combination],conference_calibration_results[FBeta])</f>
        <v>0.54600000000000004</v>
      </c>
      <c r="C10">
        <f>_xlfn.XLOOKUP(Table4[[#This Row],[Combination]],conference_calibration_results[Widget Combination],conference_calibration_results[Precision])</f>
        <v>0.75700000000000001</v>
      </c>
      <c r="D10">
        <f>_xlfn.XLOOKUP(Table4[[#This Row],[Combination]],conference_calibration_results[Widget Combination],conference_calibration_results[Recall])</f>
        <v>0.13300000000000001</v>
      </c>
      <c r="E10">
        <f>_xlfn.XLOOKUP(Table4[[#This Row],[Combination]],employee_calibration_results[Widget Combination],employee_calibration_results[FBeta])</f>
        <v>0.51600000000000001</v>
      </c>
      <c r="F10">
        <f>_xlfn.XLOOKUP(Table4[[#This Row],[Combination]],employee_calibration_results[Widget Combination],employee_calibration_results[Precision])</f>
        <v>0.72199999999999998</v>
      </c>
      <c r="G10">
        <f>_xlfn.XLOOKUP(Table4[[#This Row],[Combination]],employee_calibration_results[Widget Combination],employee_calibration_results[Recall])</f>
        <v>0.124</v>
      </c>
      <c r="H10" s="1">
        <f>2/(1/Table4[[#This Row],[Conf F]]+1/Table4[[#This Row],[Emp F]])</f>
        <v>0.53057627118644068</v>
      </c>
      <c r="I10" s="2">
        <f>SQRT( (0.5*(B10/SQRT(SUMSQ($B$2:$B$129))) - 0.5*(MAX($B$2:$B$129)/SQRT(SUMSQ($B$2:$B$129))))^2
     + (0.5*(E10/SQRT(SUMSQ($E$2:$E$129))) - 0.5*(MAX($E$2:$E$129)/SQRT(SUMSQ($E$2:$E$129))))^2 )
/
(
  SQRT( (0.5*(B10/SQRT(SUMSQ($B$2:$B$129))) - 0.5*(MAX($B$2:$B$129)/SQRT(SUMSQ($B$2:$B$129))))^2
      + (0.5*(E10/SQRT(SUMSQ($E$2:$E$129))) - 0.5*(MAX($E$2:$E$129)/SQRT(SUMSQ($E$2:$E$129))))^2 )
+ SQRT( (0.5*(B10/SQRT(SUMSQ($B$2:$B$129))) - 0.5*(MIN($B$2:$B$129)/SQRT(SUMSQ($B$2:$B$129))))^2
      + (0.5*(E10/SQRT(SUMSQ($E$2:$E$129))) - 0.5*(MIN($E$2:$E$129)/SQRT(SUMSQ($E$2:$E$129))))^2 )
)</f>
        <v>0.25489327178088667</v>
      </c>
      <c r="J10" s="1"/>
    </row>
    <row r="11" spans="1:10" x14ac:dyDescent="0.3">
      <c r="A11" t="s">
        <v>104</v>
      </c>
      <c r="B11">
        <f>_xlfn.XLOOKUP(Table4[[#This Row],[Combination]],conference_calibration_results[Widget Combination],conference_calibration_results[FBeta])</f>
        <v>0.50700000000000001</v>
      </c>
      <c r="C11">
        <f>_xlfn.XLOOKUP(Table4[[#This Row],[Combination]],conference_calibration_results[Widget Combination],conference_calibration_results[Precision])</f>
        <v>0.70299999999999996</v>
      </c>
      <c r="D11">
        <f>_xlfn.XLOOKUP(Table4[[#This Row],[Combination]],conference_calibration_results[Widget Combination],conference_calibration_results[Recall])</f>
        <v>0.124</v>
      </c>
      <c r="E11">
        <f>_xlfn.XLOOKUP(Table4[[#This Row],[Combination]],employee_calibration_results[Widget Combination],employee_calibration_results[FBeta])</f>
        <v>0.55600000000000005</v>
      </c>
      <c r="F11">
        <f>_xlfn.XLOOKUP(Table4[[#This Row],[Combination]],employee_calibration_results[Widget Combination],employee_calibration_results[Precision])</f>
        <v>0.77800000000000002</v>
      </c>
      <c r="G11">
        <f>_xlfn.XLOOKUP(Table4[[#This Row],[Combination]],employee_calibration_results[Widget Combination],employee_calibration_results[Recall])</f>
        <v>0.13300000000000001</v>
      </c>
      <c r="H11" s="1">
        <f>2/(1/Table4[[#This Row],[Conf F]]+1/Table4[[#This Row],[Emp F]])</f>
        <v>0.53037064910630294</v>
      </c>
      <c r="I11" s="2">
        <f>SQRT( (0.5*(B11/SQRT(SUMSQ($B$2:$B$129))) - 0.5*(MAX($B$2:$B$129)/SQRT(SUMSQ($B$2:$B$129))))^2
     + (0.5*(E11/SQRT(SUMSQ($E$2:$E$129))) - 0.5*(MAX($E$2:$E$129)/SQRT(SUMSQ($E$2:$E$129))))^2 )
/
(
  SQRT( (0.5*(B11/SQRT(SUMSQ($B$2:$B$129))) - 0.5*(MAX($B$2:$B$129)/SQRT(SUMSQ($B$2:$B$129))))^2
      + (0.5*(E11/SQRT(SUMSQ($E$2:$E$129))) - 0.5*(MAX($E$2:$E$129)/SQRT(SUMSQ($E$2:$E$129))))^2 )
+ SQRT( (0.5*(B11/SQRT(SUMSQ($B$2:$B$129))) - 0.5*(MIN($B$2:$B$129)/SQRT(SUMSQ($B$2:$B$129))))^2
      + (0.5*(E11/SQRT(SUMSQ($E$2:$E$129))) - 0.5*(MIN($E$2:$E$129)/SQRT(SUMSQ($E$2:$E$129))))^2 )
)</f>
        <v>0.27411795209114292</v>
      </c>
      <c r="J11" s="1"/>
    </row>
    <row r="12" spans="1:10" x14ac:dyDescent="0.3">
      <c r="A12" t="s">
        <v>21</v>
      </c>
      <c r="B12">
        <f>_xlfn.XLOOKUP(Table4[[#This Row],[Combination]],conference_calibration_results[Widget Combination],conference_calibration_results[FBeta])</f>
        <v>0.56499999999999995</v>
      </c>
      <c r="C12">
        <f>_xlfn.XLOOKUP(Table4[[#This Row],[Combination]],conference_calibration_results[Widget Combination],conference_calibration_results[Precision])</f>
        <v>0.78400000000000003</v>
      </c>
      <c r="D12">
        <f>_xlfn.XLOOKUP(Table4[[#This Row],[Combination]],conference_calibration_results[Widget Combination],conference_calibration_results[Recall])</f>
        <v>0.13800000000000001</v>
      </c>
      <c r="E12">
        <f>_xlfn.XLOOKUP(Table4[[#This Row],[Combination]],employee_calibration_results[Widget Combination],employee_calibration_results[FBeta])</f>
        <v>0.496</v>
      </c>
      <c r="F12">
        <f>_xlfn.XLOOKUP(Table4[[#This Row],[Combination]],employee_calibration_results[Widget Combination],employee_calibration_results[Precision])</f>
        <v>0.69399999999999995</v>
      </c>
      <c r="G12">
        <f>_xlfn.XLOOKUP(Table4[[#This Row],[Combination]],employee_calibration_results[Widget Combination],employee_calibration_results[Recall])</f>
        <v>0.11899999999999999</v>
      </c>
      <c r="H12" s="1">
        <f>2/(1/Table4[[#This Row],[Conf F]]+1/Table4[[#This Row],[Emp F]])</f>
        <v>0.52825636192271441</v>
      </c>
      <c r="I12" s="2">
        <f>SQRT( (0.5*(B12/SQRT(SUMSQ($B$2:$B$129))) - 0.5*(MAX($B$2:$B$129)/SQRT(SUMSQ($B$2:$B$129))))^2
     + (0.5*(E12/SQRT(SUMSQ($E$2:$E$129))) - 0.5*(MAX($E$2:$E$129)/SQRT(SUMSQ($E$2:$E$129))))^2 )
/
(
  SQRT( (0.5*(B12/SQRT(SUMSQ($B$2:$B$129))) - 0.5*(MAX($B$2:$B$129)/SQRT(SUMSQ($B$2:$B$129))))^2
      + (0.5*(E12/SQRT(SUMSQ($E$2:$E$129))) - 0.5*(MAX($E$2:$E$129)/SQRT(SUMSQ($E$2:$E$129))))^2 )
+ SQRT( (0.5*(B12/SQRT(SUMSQ($B$2:$B$129))) - 0.5*(MIN($B$2:$B$129)/SQRT(SUMSQ($B$2:$B$129))))^2
      + (0.5*(E12/SQRT(SUMSQ($E$2:$E$129))) - 0.5*(MIN($E$2:$E$129)/SQRT(SUMSQ($E$2:$E$129))))^2 )
)</f>
        <v>0.27982915591700591</v>
      </c>
      <c r="J12" s="1"/>
    </row>
    <row r="13" spans="1:10" x14ac:dyDescent="0.3">
      <c r="A13" t="s">
        <v>45</v>
      </c>
      <c r="B13">
        <f>_xlfn.XLOOKUP(Table4[[#This Row],[Combination]],conference_calibration_results[Widget Combination],conference_calibration_results[FBeta])</f>
        <v>0.48699999999999999</v>
      </c>
      <c r="C13">
        <f>_xlfn.XLOOKUP(Table4[[#This Row],[Combination]],conference_calibration_results[Widget Combination],conference_calibration_results[Precision])</f>
        <v>0.67600000000000005</v>
      </c>
      <c r="D13">
        <f>_xlfn.XLOOKUP(Table4[[#This Row],[Combination]],conference_calibration_results[Widget Combination],conference_calibration_results[Recall])</f>
        <v>0.11899999999999999</v>
      </c>
      <c r="E13">
        <f>_xlfn.XLOOKUP(Table4[[#This Row],[Combination]],employee_calibration_results[Widget Combination],employee_calibration_results[FBeta])</f>
        <v>0.57599999999999996</v>
      </c>
      <c r="F13">
        <f>_xlfn.XLOOKUP(Table4[[#This Row],[Combination]],employee_calibration_results[Widget Combination],employee_calibration_results[Precision])</f>
        <v>0.80600000000000005</v>
      </c>
      <c r="G13">
        <f>_xlfn.XLOOKUP(Table4[[#This Row],[Combination]],employee_calibration_results[Widget Combination],employee_calibration_results[Recall])</f>
        <v>0.13800000000000001</v>
      </c>
      <c r="H13" s="1">
        <f>2/(1/Table4[[#This Row],[Conf F]]+1/Table4[[#This Row],[Emp F]])</f>
        <v>0.5277742238946378</v>
      </c>
      <c r="I13" s="2">
        <f>SQRT( (0.5*(B13/SQRT(SUMSQ($B$2:$B$129))) - 0.5*(MAX($B$2:$B$129)/SQRT(SUMSQ($B$2:$B$129))))^2
     + (0.5*(E13/SQRT(SUMSQ($E$2:$E$129))) - 0.5*(MAX($E$2:$E$129)/SQRT(SUMSQ($E$2:$E$129))))^2 )
/
(
  SQRT( (0.5*(B13/SQRT(SUMSQ($B$2:$B$129))) - 0.5*(MAX($B$2:$B$129)/SQRT(SUMSQ($B$2:$B$129))))^2
      + (0.5*(E13/SQRT(SUMSQ($E$2:$E$129))) - 0.5*(MAX($E$2:$E$129)/SQRT(SUMSQ($E$2:$E$129))))^2 )
+ SQRT( (0.5*(B13/SQRT(SUMSQ($B$2:$B$129))) - 0.5*(MIN($B$2:$B$129)/SQRT(SUMSQ($B$2:$B$129))))^2
      + (0.5*(E13/SQRT(SUMSQ($E$2:$E$129))) - 0.5*(MIN($E$2:$E$129)/SQRT(SUMSQ($E$2:$E$129))))^2 )
)</f>
        <v>0.30761773101950224</v>
      </c>
      <c r="J13" s="1"/>
    </row>
    <row r="14" spans="1:10" x14ac:dyDescent="0.3">
      <c r="A14" t="s">
        <v>72</v>
      </c>
      <c r="B14">
        <f>_xlfn.XLOOKUP(Table4[[#This Row],[Combination]],conference_calibration_results[Widget Combination],conference_calibration_results[FBeta])</f>
        <v>0.50700000000000001</v>
      </c>
      <c r="C14">
        <f>_xlfn.XLOOKUP(Table4[[#This Row],[Combination]],conference_calibration_results[Widget Combination],conference_calibration_results[Precision])</f>
        <v>0.70299999999999996</v>
      </c>
      <c r="D14">
        <f>_xlfn.XLOOKUP(Table4[[#This Row],[Combination]],conference_calibration_results[Widget Combination],conference_calibration_results[Recall])</f>
        <v>0.124</v>
      </c>
      <c r="E14">
        <f>_xlfn.XLOOKUP(Table4[[#This Row],[Combination]],employee_calibration_results[Widget Combination],employee_calibration_results[FBeta])</f>
        <v>0.53600000000000003</v>
      </c>
      <c r="F14">
        <f>_xlfn.XLOOKUP(Table4[[#This Row],[Combination]],employee_calibration_results[Widget Combination],employee_calibration_results[Precision])</f>
        <v>0.75</v>
      </c>
      <c r="G14">
        <f>_xlfn.XLOOKUP(Table4[[#This Row],[Combination]],employee_calibration_results[Widget Combination],employee_calibration_results[Recall])</f>
        <v>0.129</v>
      </c>
      <c r="H14" s="1">
        <f>2/(1/Table4[[#This Row],[Conf F]]+1/Table4[[#This Row],[Emp F]])</f>
        <v>0.52109683604985624</v>
      </c>
      <c r="I14" s="2">
        <f>SQRT( (0.5*(B14/SQRT(SUMSQ($B$2:$B$129))) - 0.5*(MAX($B$2:$B$129)/SQRT(SUMSQ($B$2:$B$129))))^2
     + (0.5*(E14/SQRT(SUMSQ($E$2:$E$129))) - 0.5*(MAX($E$2:$E$129)/SQRT(SUMSQ($E$2:$E$129))))^2 )
/
(
  SQRT( (0.5*(B14/SQRT(SUMSQ($B$2:$B$129))) - 0.5*(MAX($B$2:$B$129)/SQRT(SUMSQ($B$2:$B$129))))^2
      + (0.5*(E14/SQRT(SUMSQ($E$2:$E$129))) - 0.5*(MAX($E$2:$E$129)/SQRT(SUMSQ($E$2:$E$129))))^2 )
+ SQRT( (0.5*(B14/SQRT(SUMSQ($B$2:$B$129))) - 0.5*(MIN($B$2:$B$129)/SQRT(SUMSQ($B$2:$B$129))))^2
      + (0.5*(E14/SQRT(SUMSQ($E$2:$E$129))) - 0.5*(MIN($E$2:$E$129)/SQRT(SUMSQ($E$2:$E$129))))^2 )
)</f>
        <v>0.30792459052029975</v>
      </c>
      <c r="J14" s="1"/>
    </row>
    <row r="15" spans="1:10" x14ac:dyDescent="0.3">
      <c r="A15" t="s">
        <v>122</v>
      </c>
      <c r="B15">
        <f>_xlfn.XLOOKUP(Table4[[#This Row],[Combination]],conference_calibration_results[Widget Combination],conference_calibration_results[FBeta])</f>
        <v>0.50700000000000001</v>
      </c>
      <c r="C15">
        <f>_xlfn.XLOOKUP(Table4[[#This Row],[Combination]],conference_calibration_results[Widget Combination],conference_calibration_results[Precision])</f>
        <v>0.70299999999999996</v>
      </c>
      <c r="D15">
        <f>_xlfn.XLOOKUP(Table4[[#This Row],[Combination]],conference_calibration_results[Widget Combination],conference_calibration_results[Recall])</f>
        <v>0.124</v>
      </c>
      <c r="E15">
        <f>_xlfn.XLOOKUP(Table4[[#This Row],[Combination]],employee_calibration_results[Widget Combination],employee_calibration_results[FBeta])</f>
        <v>0.53600000000000003</v>
      </c>
      <c r="F15">
        <f>_xlfn.XLOOKUP(Table4[[#This Row],[Combination]],employee_calibration_results[Widget Combination],employee_calibration_results[Precision])</f>
        <v>0.75</v>
      </c>
      <c r="G15">
        <f>_xlfn.XLOOKUP(Table4[[#This Row],[Combination]],employee_calibration_results[Widget Combination],employee_calibration_results[Recall])</f>
        <v>0.129</v>
      </c>
      <c r="H15" s="1">
        <f>2/(1/Table4[[#This Row],[Conf F]]+1/Table4[[#This Row],[Emp F]])</f>
        <v>0.52109683604985624</v>
      </c>
      <c r="I15" s="2">
        <f>SQRT( (0.5*(B15/SQRT(SUMSQ($B$2:$B$129))) - 0.5*(MAX($B$2:$B$129)/SQRT(SUMSQ($B$2:$B$129))))^2
     + (0.5*(E15/SQRT(SUMSQ($E$2:$E$129))) - 0.5*(MAX($E$2:$E$129)/SQRT(SUMSQ($E$2:$E$129))))^2 )
/
(
  SQRT( (0.5*(B15/SQRT(SUMSQ($B$2:$B$129))) - 0.5*(MAX($B$2:$B$129)/SQRT(SUMSQ($B$2:$B$129))))^2
      + (0.5*(E15/SQRT(SUMSQ($E$2:$E$129))) - 0.5*(MAX($E$2:$E$129)/SQRT(SUMSQ($E$2:$E$129))))^2 )
+ SQRT( (0.5*(B15/SQRT(SUMSQ($B$2:$B$129))) - 0.5*(MIN($B$2:$B$129)/SQRT(SUMSQ($B$2:$B$129))))^2
      + (0.5*(E15/SQRT(SUMSQ($E$2:$E$129))) - 0.5*(MIN($E$2:$E$129)/SQRT(SUMSQ($E$2:$E$129))))^2 )
)</f>
        <v>0.30792459052029975</v>
      </c>
      <c r="J15" s="1"/>
    </row>
    <row r="16" spans="1:10" x14ac:dyDescent="0.3">
      <c r="A16" t="s">
        <v>136</v>
      </c>
      <c r="B16">
        <f>_xlfn.XLOOKUP(Table4[[#This Row],[Combination]],conference_calibration_results[Widget Combination],conference_calibration_results[FBeta])</f>
        <v>0.50700000000000001</v>
      </c>
      <c r="C16">
        <f>_xlfn.XLOOKUP(Table4[[#This Row],[Combination]],conference_calibration_results[Widget Combination],conference_calibration_results[Precision])</f>
        <v>0.70299999999999996</v>
      </c>
      <c r="D16">
        <f>_xlfn.XLOOKUP(Table4[[#This Row],[Combination]],conference_calibration_results[Widget Combination],conference_calibration_results[Recall])</f>
        <v>0.124</v>
      </c>
      <c r="E16">
        <f>_xlfn.XLOOKUP(Table4[[#This Row],[Combination]],employee_calibration_results[Widget Combination],employee_calibration_results[FBeta])</f>
        <v>0.53600000000000003</v>
      </c>
      <c r="F16">
        <f>_xlfn.XLOOKUP(Table4[[#This Row],[Combination]],employee_calibration_results[Widget Combination],employee_calibration_results[Precision])</f>
        <v>0.75</v>
      </c>
      <c r="G16">
        <f>_xlfn.XLOOKUP(Table4[[#This Row],[Combination]],employee_calibration_results[Widget Combination],employee_calibration_results[Recall])</f>
        <v>0.129</v>
      </c>
      <c r="H16" s="1">
        <f>2/(1/Table4[[#This Row],[Conf F]]+1/Table4[[#This Row],[Emp F]])</f>
        <v>0.52109683604985624</v>
      </c>
      <c r="I16" s="2">
        <f>SQRT( (0.5*(B16/SQRT(SUMSQ($B$2:$B$129))) - 0.5*(MAX($B$2:$B$129)/SQRT(SUMSQ($B$2:$B$129))))^2
     + (0.5*(E16/SQRT(SUMSQ($E$2:$E$129))) - 0.5*(MAX($E$2:$E$129)/SQRT(SUMSQ($E$2:$E$129))))^2 )
/
(
  SQRT( (0.5*(B16/SQRT(SUMSQ($B$2:$B$129))) - 0.5*(MAX($B$2:$B$129)/SQRT(SUMSQ($B$2:$B$129))))^2
      + (0.5*(E16/SQRT(SUMSQ($E$2:$E$129))) - 0.5*(MAX($E$2:$E$129)/SQRT(SUMSQ($E$2:$E$129))))^2 )
+ SQRT( (0.5*(B16/SQRT(SUMSQ($B$2:$B$129))) - 0.5*(MIN($B$2:$B$129)/SQRT(SUMSQ($B$2:$B$129))))^2
      + (0.5*(E16/SQRT(SUMSQ($E$2:$E$129))) - 0.5*(MIN($E$2:$E$129)/SQRT(SUMSQ($E$2:$E$129))))^2 )
)</f>
        <v>0.30792459052029975</v>
      </c>
      <c r="J16" s="1"/>
    </row>
    <row r="17" spans="1:10" x14ac:dyDescent="0.3">
      <c r="A17" t="s">
        <v>80</v>
      </c>
      <c r="B17">
        <f>_xlfn.XLOOKUP(Table4[[#This Row],[Combination]],conference_calibration_results[Widget Combination],conference_calibration_results[FBeta])</f>
        <v>0.52600000000000002</v>
      </c>
      <c r="C17">
        <f>_xlfn.XLOOKUP(Table4[[#This Row],[Combination]],conference_calibration_results[Widget Combination],conference_calibration_results[Precision])</f>
        <v>0.73</v>
      </c>
      <c r="D17">
        <f>_xlfn.XLOOKUP(Table4[[#This Row],[Combination]],conference_calibration_results[Widget Combination],conference_calibration_results[Recall])</f>
        <v>0.129</v>
      </c>
      <c r="E17">
        <f>_xlfn.XLOOKUP(Table4[[#This Row],[Combination]],employee_calibration_results[Widget Combination],employee_calibration_results[FBeta])</f>
        <v>0.51600000000000001</v>
      </c>
      <c r="F17">
        <f>_xlfn.XLOOKUP(Table4[[#This Row],[Combination]],employee_calibration_results[Widget Combination],employee_calibration_results[Precision])</f>
        <v>0.72199999999999998</v>
      </c>
      <c r="G17">
        <f>_xlfn.XLOOKUP(Table4[[#This Row],[Combination]],employee_calibration_results[Widget Combination],employee_calibration_results[Recall])</f>
        <v>0.124</v>
      </c>
      <c r="H17" s="1">
        <f>2/(1/Table4[[#This Row],[Conf F]]+1/Table4[[#This Row],[Emp F]])</f>
        <v>0.5209520153550864</v>
      </c>
      <c r="I17" s="2">
        <f>SQRT( (0.5*(B17/SQRT(SUMSQ($B$2:$B$129))) - 0.5*(MAX($B$2:$B$129)/SQRT(SUMSQ($B$2:$B$129))))^2
     + (0.5*(E17/SQRT(SUMSQ($E$2:$E$129))) - 0.5*(MAX($E$2:$E$129)/SQRT(SUMSQ($E$2:$E$129))))^2 )
/
(
  SQRT( (0.5*(B17/SQRT(SUMSQ($B$2:$B$129))) - 0.5*(MAX($B$2:$B$129)/SQRT(SUMSQ($B$2:$B$129))))^2
      + (0.5*(E17/SQRT(SUMSQ($E$2:$E$129))) - 0.5*(MAX($E$2:$E$129)/SQRT(SUMSQ($E$2:$E$129))))^2 )
+ SQRT( (0.5*(B17/SQRT(SUMSQ($B$2:$B$129))) - 0.5*(MIN($B$2:$B$129)/SQRT(SUMSQ($B$2:$B$129))))^2
      + (0.5*(E17/SQRT(SUMSQ($E$2:$E$129))) - 0.5*(MIN($E$2:$E$129)/SQRT(SUMSQ($E$2:$E$129))))^2 )
)</f>
        <v>0.30202773913922842</v>
      </c>
      <c r="J17" s="1"/>
    </row>
    <row r="18" spans="1:10" x14ac:dyDescent="0.3">
      <c r="A18" t="s">
        <v>42</v>
      </c>
      <c r="B18">
        <f>_xlfn.XLOOKUP(Table4[[#This Row],[Combination]],conference_calibration_results[Widget Combination],conference_calibration_results[FBeta])</f>
        <v>0.52600000000000002</v>
      </c>
      <c r="C18">
        <f>_xlfn.XLOOKUP(Table4[[#This Row],[Combination]],conference_calibration_results[Widget Combination],conference_calibration_results[Precision])</f>
        <v>0.73</v>
      </c>
      <c r="D18">
        <f>_xlfn.XLOOKUP(Table4[[#This Row],[Combination]],conference_calibration_results[Widget Combination],conference_calibration_results[Recall])</f>
        <v>0.129</v>
      </c>
      <c r="E18">
        <f>_xlfn.XLOOKUP(Table4[[#This Row],[Combination]],employee_calibration_results[Widget Combination],employee_calibration_results[FBeta])</f>
        <v>0.51600000000000001</v>
      </c>
      <c r="F18">
        <f>_xlfn.XLOOKUP(Table4[[#This Row],[Combination]],employee_calibration_results[Widget Combination],employee_calibration_results[Precision])</f>
        <v>0.72199999999999998</v>
      </c>
      <c r="G18">
        <f>_xlfn.XLOOKUP(Table4[[#This Row],[Combination]],employee_calibration_results[Widget Combination],employee_calibration_results[Recall])</f>
        <v>0.124</v>
      </c>
      <c r="H18" s="1">
        <f>2/(1/Table4[[#This Row],[Conf F]]+1/Table4[[#This Row],[Emp F]])</f>
        <v>0.5209520153550864</v>
      </c>
      <c r="I18" s="2">
        <f>SQRT( (0.5*(B18/SQRT(SUMSQ($B$2:$B$129))) - 0.5*(MAX($B$2:$B$129)/SQRT(SUMSQ($B$2:$B$129))))^2
     + (0.5*(E18/SQRT(SUMSQ($E$2:$E$129))) - 0.5*(MAX($E$2:$E$129)/SQRT(SUMSQ($E$2:$E$129))))^2 )
/
(
  SQRT( (0.5*(B18/SQRT(SUMSQ($B$2:$B$129))) - 0.5*(MAX($B$2:$B$129)/SQRT(SUMSQ($B$2:$B$129))))^2
      + (0.5*(E18/SQRT(SUMSQ($E$2:$E$129))) - 0.5*(MAX($E$2:$E$129)/SQRT(SUMSQ($E$2:$E$129))))^2 )
+ SQRT( (0.5*(B18/SQRT(SUMSQ($B$2:$B$129))) - 0.5*(MIN($B$2:$B$129)/SQRT(SUMSQ($B$2:$B$129))))^2
      + (0.5*(E18/SQRT(SUMSQ($E$2:$E$129))) - 0.5*(MIN($E$2:$E$129)/SQRT(SUMSQ($E$2:$E$129))))^2 )
)</f>
        <v>0.30202773913922842</v>
      </c>
      <c r="J18" s="1"/>
    </row>
    <row r="19" spans="1:10" x14ac:dyDescent="0.3">
      <c r="A19" t="s">
        <v>50</v>
      </c>
      <c r="B19">
        <f>_xlfn.XLOOKUP(Table4[[#This Row],[Combination]],conference_calibration_results[Widget Combination],conference_calibration_results[FBeta])</f>
        <v>0.52600000000000002</v>
      </c>
      <c r="C19">
        <f>_xlfn.XLOOKUP(Table4[[#This Row],[Combination]],conference_calibration_results[Widget Combination],conference_calibration_results[Precision])</f>
        <v>0.73</v>
      </c>
      <c r="D19">
        <f>_xlfn.XLOOKUP(Table4[[#This Row],[Combination]],conference_calibration_results[Widget Combination],conference_calibration_results[Recall])</f>
        <v>0.129</v>
      </c>
      <c r="E19">
        <f>_xlfn.XLOOKUP(Table4[[#This Row],[Combination]],employee_calibration_results[Widget Combination],employee_calibration_results[FBeta])</f>
        <v>0.51600000000000001</v>
      </c>
      <c r="F19">
        <f>_xlfn.XLOOKUP(Table4[[#This Row],[Combination]],employee_calibration_results[Widget Combination],employee_calibration_results[Precision])</f>
        <v>0.72199999999999998</v>
      </c>
      <c r="G19">
        <f>_xlfn.XLOOKUP(Table4[[#This Row],[Combination]],employee_calibration_results[Widget Combination],employee_calibration_results[Recall])</f>
        <v>0.124</v>
      </c>
      <c r="H19" s="1">
        <f>2/(1/Table4[[#This Row],[Conf F]]+1/Table4[[#This Row],[Emp F]])</f>
        <v>0.5209520153550864</v>
      </c>
      <c r="I19" s="2">
        <f>SQRT( (0.5*(B19/SQRT(SUMSQ($B$2:$B$129))) - 0.5*(MAX($B$2:$B$129)/SQRT(SUMSQ($B$2:$B$129))))^2
     + (0.5*(E19/SQRT(SUMSQ($E$2:$E$129))) - 0.5*(MAX($E$2:$E$129)/SQRT(SUMSQ($E$2:$E$129))))^2 )
/
(
  SQRT( (0.5*(B19/SQRT(SUMSQ($B$2:$B$129))) - 0.5*(MAX($B$2:$B$129)/SQRT(SUMSQ($B$2:$B$129))))^2
      + (0.5*(E19/SQRT(SUMSQ($E$2:$E$129))) - 0.5*(MAX($E$2:$E$129)/SQRT(SUMSQ($E$2:$E$129))))^2 )
+ SQRT( (0.5*(B19/SQRT(SUMSQ($B$2:$B$129))) - 0.5*(MIN($B$2:$B$129)/SQRT(SUMSQ($B$2:$B$129))))^2
      + (0.5*(E19/SQRT(SUMSQ($E$2:$E$129))) - 0.5*(MIN($E$2:$E$129)/SQRT(SUMSQ($E$2:$E$129))))^2 )
)</f>
        <v>0.30202773913922842</v>
      </c>
      <c r="J19" s="1"/>
    </row>
    <row r="20" spans="1:10" x14ac:dyDescent="0.3">
      <c r="A20" t="s">
        <v>61</v>
      </c>
      <c r="B20">
        <f>_xlfn.XLOOKUP(Table4[[#This Row],[Combination]],conference_calibration_results[Widget Combination],conference_calibration_results[FBeta])</f>
        <v>0.52600000000000002</v>
      </c>
      <c r="C20">
        <f>_xlfn.XLOOKUP(Table4[[#This Row],[Combination]],conference_calibration_results[Widget Combination],conference_calibration_results[Precision])</f>
        <v>0.73</v>
      </c>
      <c r="D20">
        <f>_xlfn.XLOOKUP(Table4[[#This Row],[Combination]],conference_calibration_results[Widget Combination],conference_calibration_results[Recall])</f>
        <v>0.129</v>
      </c>
      <c r="E20">
        <f>_xlfn.XLOOKUP(Table4[[#This Row],[Combination]],employee_calibration_results[Widget Combination],employee_calibration_results[FBeta])</f>
        <v>0.51600000000000001</v>
      </c>
      <c r="F20">
        <f>_xlfn.XLOOKUP(Table4[[#This Row],[Combination]],employee_calibration_results[Widget Combination],employee_calibration_results[Precision])</f>
        <v>0.72199999999999998</v>
      </c>
      <c r="G20">
        <f>_xlfn.XLOOKUP(Table4[[#This Row],[Combination]],employee_calibration_results[Widget Combination],employee_calibration_results[Recall])</f>
        <v>0.124</v>
      </c>
      <c r="H20" s="1">
        <f>2/(1/Table4[[#This Row],[Conf F]]+1/Table4[[#This Row],[Emp F]])</f>
        <v>0.5209520153550864</v>
      </c>
      <c r="I20" s="2">
        <f>SQRT( (0.5*(B20/SQRT(SUMSQ($B$2:$B$129))) - 0.5*(MAX($B$2:$B$129)/SQRT(SUMSQ($B$2:$B$129))))^2
     + (0.5*(E20/SQRT(SUMSQ($E$2:$E$129))) - 0.5*(MAX($E$2:$E$129)/SQRT(SUMSQ($E$2:$E$129))))^2 )
/
(
  SQRT( (0.5*(B20/SQRT(SUMSQ($B$2:$B$129))) - 0.5*(MAX($B$2:$B$129)/SQRT(SUMSQ($B$2:$B$129))))^2
      + (0.5*(E20/SQRT(SUMSQ($E$2:$E$129))) - 0.5*(MAX($E$2:$E$129)/SQRT(SUMSQ($E$2:$E$129))))^2 )
+ SQRT( (0.5*(B20/SQRT(SUMSQ($B$2:$B$129))) - 0.5*(MIN($B$2:$B$129)/SQRT(SUMSQ($B$2:$B$129))))^2
      + (0.5*(E20/SQRT(SUMSQ($E$2:$E$129))) - 0.5*(MIN($E$2:$E$129)/SQRT(SUMSQ($E$2:$E$129))))^2 )
)</f>
        <v>0.30202773913922842</v>
      </c>
      <c r="J20" s="1"/>
    </row>
    <row r="21" spans="1:10" x14ac:dyDescent="0.3">
      <c r="A21" t="s">
        <v>51</v>
      </c>
      <c r="B21">
        <f>_xlfn.XLOOKUP(Table4[[#This Row],[Combination]],conference_calibration_results[Widget Combination],conference_calibration_results[FBeta])</f>
        <v>0.52600000000000002</v>
      </c>
      <c r="C21">
        <f>_xlfn.XLOOKUP(Table4[[#This Row],[Combination]],conference_calibration_results[Widget Combination],conference_calibration_results[Precision])</f>
        <v>0.73</v>
      </c>
      <c r="D21">
        <f>_xlfn.XLOOKUP(Table4[[#This Row],[Combination]],conference_calibration_results[Widget Combination],conference_calibration_results[Recall])</f>
        <v>0.129</v>
      </c>
      <c r="E21">
        <f>_xlfn.XLOOKUP(Table4[[#This Row],[Combination]],employee_calibration_results[Widget Combination],employee_calibration_results[FBeta])</f>
        <v>0.51600000000000001</v>
      </c>
      <c r="F21">
        <f>_xlfn.XLOOKUP(Table4[[#This Row],[Combination]],employee_calibration_results[Widget Combination],employee_calibration_results[Precision])</f>
        <v>0.72199999999999998</v>
      </c>
      <c r="G21">
        <f>_xlfn.XLOOKUP(Table4[[#This Row],[Combination]],employee_calibration_results[Widget Combination],employee_calibration_results[Recall])</f>
        <v>0.124</v>
      </c>
      <c r="H21" s="1">
        <f>2/(1/Table4[[#This Row],[Conf F]]+1/Table4[[#This Row],[Emp F]])</f>
        <v>0.5209520153550864</v>
      </c>
      <c r="I21" s="2">
        <f>SQRT( (0.5*(B21/SQRT(SUMSQ($B$2:$B$129))) - 0.5*(MAX($B$2:$B$129)/SQRT(SUMSQ($B$2:$B$129))))^2
     + (0.5*(E21/SQRT(SUMSQ($E$2:$E$129))) - 0.5*(MAX($E$2:$E$129)/SQRT(SUMSQ($E$2:$E$129))))^2 )
/
(
  SQRT( (0.5*(B21/SQRT(SUMSQ($B$2:$B$129))) - 0.5*(MAX($B$2:$B$129)/SQRT(SUMSQ($B$2:$B$129))))^2
      + (0.5*(E21/SQRT(SUMSQ($E$2:$E$129))) - 0.5*(MAX($E$2:$E$129)/SQRT(SUMSQ($E$2:$E$129))))^2 )
+ SQRT( (0.5*(B21/SQRT(SUMSQ($B$2:$B$129))) - 0.5*(MIN($B$2:$B$129)/SQRT(SUMSQ($B$2:$B$129))))^2
      + (0.5*(E21/SQRT(SUMSQ($E$2:$E$129))) - 0.5*(MIN($E$2:$E$129)/SQRT(SUMSQ($E$2:$E$129))))^2 )
)</f>
        <v>0.30202773913922842</v>
      </c>
      <c r="J21" s="1"/>
    </row>
    <row r="22" spans="1:10" x14ac:dyDescent="0.3">
      <c r="A22" t="s">
        <v>77</v>
      </c>
      <c r="B22">
        <f>_xlfn.XLOOKUP(Table4[[#This Row],[Combination]],conference_calibration_results[Widget Combination],conference_calibration_results[FBeta])</f>
        <v>0.52600000000000002</v>
      </c>
      <c r="C22">
        <f>_xlfn.XLOOKUP(Table4[[#This Row],[Combination]],conference_calibration_results[Widget Combination],conference_calibration_results[Precision])</f>
        <v>0.73</v>
      </c>
      <c r="D22">
        <f>_xlfn.XLOOKUP(Table4[[#This Row],[Combination]],conference_calibration_results[Widget Combination],conference_calibration_results[Recall])</f>
        <v>0.129</v>
      </c>
      <c r="E22">
        <f>_xlfn.XLOOKUP(Table4[[#This Row],[Combination]],employee_calibration_results[Widget Combination],employee_calibration_results[FBeta])</f>
        <v>0.51600000000000001</v>
      </c>
      <c r="F22">
        <f>_xlfn.XLOOKUP(Table4[[#This Row],[Combination]],employee_calibration_results[Widget Combination],employee_calibration_results[Precision])</f>
        <v>0.72199999999999998</v>
      </c>
      <c r="G22">
        <f>_xlfn.XLOOKUP(Table4[[#This Row],[Combination]],employee_calibration_results[Widget Combination],employee_calibration_results[Recall])</f>
        <v>0.124</v>
      </c>
      <c r="H22" s="1">
        <f>2/(1/Table4[[#This Row],[Conf F]]+1/Table4[[#This Row],[Emp F]])</f>
        <v>0.5209520153550864</v>
      </c>
      <c r="I22" s="2">
        <f>SQRT( (0.5*(B22/SQRT(SUMSQ($B$2:$B$129))) - 0.5*(MAX($B$2:$B$129)/SQRT(SUMSQ($B$2:$B$129))))^2
     + (0.5*(E22/SQRT(SUMSQ($E$2:$E$129))) - 0.5*(MAX($E$2:$E$129)/SQRT(SUMSQ($E$2:$E$129))))^2 )
/
(
  SQRT( (0.5*(B22/SQRT(SUMSQ($B$2:$B$129))) - 0.5*(MAX($B$2:$B$129)/SQRT(SUMSQ($B$2:$B$129))))^2
      + (0.5*(E22/SQRT(SUMSQ($E$2:$E$129))) - 0.5*(MAX($E$2:$E$129)/SQRT(SUMSQ($E$2:$E$129))))^2 )
+ SQRT( (0.5*(B22/SQRT(SUMSQ($B$2:$B$129))) - 0.5*(MIN($B$2:$B$129)/SQRT(SUMSQ($B$2:$B$129))))^2
      + (0.5*(E22/SQRT(SUMSQ($E$2:$E$129))) - 0.5*(MIN($E$2:$E$129)/SQRT(SUMSQ($E$2:$E$129))))^2 )
)</f>
        <v>0.30202773913922842</v>
      </c>
      <c r="J22" s="1"/>
    </row>
    <row r="23" spans="1:10" x14ac:dyDescent="0.3">
      <c r="A23" t="s">
        <v>30</v>
      </c>
      <c r="B23">
        <f>_xlfn.XLOOKUP(Table4[[#This Row],[Combination]],conference_calibration_results[Widget Combination],conference_calibration_results[FBeta])</f>
        <v>0.54600000000000004</v>
      </c>
      <c r="C23">
        <f>_xlfn.XLOOKUP(Table4[[#This Row],[Combination]],conference_calibration_results[Widget Combination],conference_calibration_results[Precision])</f>
        <v>0.75700000000000001</v>
      </c>
      <c r="D23">
        <f>_xlfn.XLOOKUP(Table4[[#This Row],[Combination]],conference_calibration_results[Widget Combination],conference_calibration_results[Recall])</f>
        <v>0.13300000000000001</v>
      </c>
      <c r="E23">
        <f>_xlfn.XLOOKUP(Table4[[#This Row],[Combination]],employee_calibration_results[Widget Combination],employee_calibration_results[FBeta])</f>
        <v>0.496</v>
      </c>
      <c r="F23">
        <f>_xlfn.XLOOKUP(Table4[[#This Row],[Combination]],employee_calibration_results[Widget Combination],employee_calibration_results[Precision])</f>
        <v>0.69399999999999995</v>
      </c>
      <c r="G23">
        <f>_xlfn.XLOOKUP(Table4[[#This Row],[Combination]],employee_calibration_results[Widget Combination],employee_calibration_results[Recall])</f>
        <v>0.11899999999999999</v>
      </c>
      <c r="H23" s="1">
        <f>2/(1/Table4[[#This Row],[Conf F]]+1/Table4[[#This Row],[Emp F]])</f>
        <v>0.51980038387715932</v>
      </c>
      <c r="I23" s="2">
        <f>SQRT( (0.5*(B23/SQRT(SUMSQ($B$2:$B$129))) - 0.5*(MAX($B$2:$B$129)/SQRT(SUMSQ($B$2:$B$129))))^2
     + (0.5*(E23/SQRT(SUMSQ($E$2:$E$129))) - 0.5*(MAX($E$2:$E$129)/SQRT(SUMSQ($E$2:$E$129))))^2 )
/
(
  SQRT( (0.5*(B23/SQRT(SUMSQ($B$2:$B$129))) - 0.5*(MAX($B$2:$B$129)/SQRT(SUMSQ($B$2:$B$129))))^2
      + (0.5*(E23/SQRT(SUMSQ($E$2:$E$129))) - 0.5*(MAX($E$2:$E$129)/SQRT(SUMSQ($E$2:$E$129))))^2 )
+ SQRT( (0.5*(B23/SQRT(SUMSQ($B$2:$B$129))) - 0.5*(MIN($B$2:$B$129)/SQRT(SUMSQ($B$2:$B$129))))^2
      + (0.5*(E23/SQRT(SUMSQ($E$2:$E$129))) - 0.5*(MIN($E$2:$E$129)/SQRT(SUMSQ($E$2:$E$129))))^2 )
)</f>
        <v>0.31162814724141485</v>
      </c>
      <c r="J23" s="1"/>
    </row>
    <row r="24" spans="1:10" x14ac:dyDescent="0.3">
      <c r="A24" t="s">
        <v>15</v>
      </c>
      <c r="B24">
        <f>_xlfn.XLOOKUP(Table4[[#This Row],[Combination]],conference_calibration_results[Widget Combination],conference_calibration_results[FBeta])</f>
        <v>0.54600000000000004</v>
      </c>
      <c r="C24">
        <f>_xlfn.XLOOKUP(Table4[[#This Row],[Combination]],conference_calibration_results[Widget Combination],conference_calibration_results[Precision])</f>
        <v>0.75700000000000001</v>
      </c>
      <c r="D24">
        <f>_xlfn.XLOOKUP(Table4[[#This Row],[Combination]],conference_calibration_results[Widget Combination],conference_calibration_results[Recall])</f>
        <v>0.13300000000000001</v>
      </c>
      <c r="E24">
        <f>_xlfn.XLOOKUP(Table4[[#This Row],[Combination]],employee_calibration_results[Widget Combination],employee_calibration_results[FBeta])</f>
        <v>0.496</v>
      </c>
      <c r="F24">
        <f>_xlfn.XLOOKUP(Table4[[#This Row],[Combination]],employee_calibration_results[Widget Combination],employee_calibration_results[Precision])</f>
        <v>0.69399999999999995</v>
      </c>
      <c r="G24">
        <f>_xlfn.XLOOKUP(Table4[[#This Row],[Combination]],employee_calibration_results[Widget Combination],employee_calibration_results[Recall])</f>
        <v>0.11899999999999999</v>
      </c>
      <c r="H24" s="1">
        <f>2/(1/Table4[[#This Row],[Conf F]]+1/Table4[[#This Row],[Emp F]])</f>
        <v>0.51980038387715932</v>
      </c>
      <c r="I24" s="2">
        <f>SQRT( (0.5*(B24/SQRT(SUMSQ($B$2:$B$129))) - 0.5*(MAX($B$2:$B$129)/SQRT(SUMSQ($B$2:$B$129))))^2
     + (0.5*(E24/SQRT(SUMSQ($E$2:$E$129))) - 0.5*(MAX($E$2:$E$129)/SQRT(SUMSQ($E$2:$E$129))))^2 )
/
(
  SQRT( (0.5*(B24/SQRT(SUMSQ($B$2:$B$129))) - 0.5*(MAX($B$2:$B$129)/SQRT(SUMSQ($B$2:$B$129))))^2
      + (0.5*(E24/SQRT(SUMSQ($E$2:$E$129))) - 0.5*(MAX($E$2:$E$129)/SQRT(SUMSQ($E$2:$E$129))))^2 )
+ SQRT( (0.5*(B24/SQRT(SUMSQ($B$2:$B$129))) - 0.5*(MIN($B$2:$B$129)/SQRT(SUMSQ($B$2:$B$129))))^2
      + (0.5*(E24/SQRT(SUMSQ($E$2:$E$129))) - 0.5*(MIN($E$2:$E$129)/SQRT(SUMSQ($E$2:$E$129))))^2 )
)</f>
        <v>0.31162814724141485</v>
      </c>
      <c r="J24" s="1"/>
    </row>
    <row r="25" spans="1:10" x14ac:dyDescent="0.3">
      <c r="A25" t="s">
        <v>94</v>
      </c>
      <c r="B25">
        <f>_xlfn.XLOOKUP(Table4[[#This Row],[Combination]],conference_calibration_results[Widget Combination],conference_calibration_results[FBeta])</f>
        <v>0.54600000000000004</v>
      </c>
      <c r="C25">
        <f>_xlfn.XLOOKUP(Table4[[#This Row],[Combination]],conference_calibration_results[Widget Combination],conference_calibration_results[Precision])</f>
        <v>0.75700000000000001</v>
      </c>
      <c r="D25">
        <f>_xlfn.XLOOKUP(Table4[[#This Row],[Combination]],conference_calibration_results[Widget Combination],conference_calibration_results[Recall])</f>
        <v>0.13300000000000001</v>
      </c>
      <c r="E25">
        <f>_xlfn.XLOOKUP(Table4[[#This Row],[Combination]],employee_calibration_results[Widget Combination],employee_calibration_results[FBeta])</f>
        <v>0.496</v>
      </c>
      <c r="F25">
        <f>_xlfn.XLOOKUP(Table4[[#This Row],[Combination]],employee_calibration_results[Widget Combination],employee_calibration_results[Precision])</f>
        <v>0.69399999999999995</v>
      </c>
      <c r="G25">
        <f>_xlfn.XLOOKUP(Table4[[#This Row],[Combination]],employee_calibration_results[Widget Combination],employee_calibration_results[Recall])</f>
        <v>0.11899999999999999</v>
      </c>
      <c r="H25" s="1">
        <f>2/(1/Table4[[#This Row],[Conf F]]+1/Table4[[#This Row],[Emp F]])</f>
        <v>0.51980038387715932</v>
      </c>
      <c r="I25" s="2">
        <f>SQRT( (0.5*(B25/SQRT(SUMSQ($B$2:$B$129))) - 0.5*(MAX($B$2:$B$129)/SQRT(SUMSQ($B$2:$B$129))))^2
     + (0.5*(E25/SQRT(SUMSQ($E$2:$E$129))) - 0.5*(MAX($E$2:$E$129)/SQRT(SUMSQ($E$2:$E$129))))^2 )
/
(
  SQRT( (0.5*(B25/SQRT(SUMSQ($B$2:$B$129))) - 0.5*(MAX($B$2:$B$129)/SQRT(SUMSQ($B$2:$B$129))))^2
      + (0.5*(E25/SQRT(SUMSQ($E$2:$E$129))) - 0.5*(MAX($E$2:$E$129)/SQRT(SUMSQ($E$2:$E$129))))^2 )
+ SQRT( (0.5*(B25/SQRT(SUMSQ($B$2:$B$129))) - 0.5*(MIN($B$2:$B$129)/SQRT(SUMSQ($B$2:$B$129))))^2
      + (0.5*(E25/SQRT(SUMSQ($E$2:$E$129))) - 0.5*(MIN($E$2:$E$129)/SQRT(SUMSQ($E$2:$E$129))))^2 )
)</f>
        <v>0.31162814724141485</v>
      </c>
      <c r="J25" s="1"/>
    </row>
    <row r="26" spans="1:10" x14ac:dyDescent="0.3">
      <c r="A26" t="s">
        <v>118</v>
      </c>
      <c r="B26">
        <f>_xlfn.XLOOKUP(Table4[[#This Row],[Combination]],conference_calibration_results[Widget Combination],conference_calibration_results[FBeta])</f>
        <v>0.54600000000000004</v>
      </c>
      <c r="C26">
        <f>_xlfn.XLOOKUP(Table4[[#This Row],[Combination]],conference_calibration_results[Widget Combination],conference_calibration_results[Precision])</f>
        <v>0.75700000000000001</v>
      </c>
      <c r="D26">
        <f>_xlfn.XLOOKUP(Table4[[#This Row],[Combination]],conference_calibration_results[Widget Combination],conference_calibration_results[Recall])</f>
        <v>0.13300000000000001</v>
      </c>
      <c r="E26">
        <f>_xlfn.XLOOKUP(Table4[[#This Row],[Combination]],employee_calibration_results[Widget Combination],employee_calibration_results[FBeta])</f>
        <v>0.496</v>
      </c>
      <c r="F26">
        <f>_xlfn.XLOOKUP(Table4[[#This Row],[Combination]],employee_calibration_results[Widget Combination],employee_calibration_results[Precision])</f>
        <v>0.69399999999999995</v>
      </c>
      <c r="G26">
        <f>_xlfn.XLOOKUP(Table4[[#This Row],[Combination]],employee_calibration_results[Widget Combination],employee_calibration_results[Recall])</f>
        <v>0.11899999999999999</v>
      </c>
      <c r="H26" s="1">
        <f>2/(1/Table4[[#This Row],[Conf F]]+1/Table4[[#This Row],[Emp F]])</f>
        <v>0.51980038387715932</v>
      </c>
      <c r="I26" s="2">
        <f>SQRT( (0.5*(B26/SQRT(SUMSQ($B$2:$B$129))) - 0.5*(MAX($B$2:$B$129)/SQRT(SUMSQ($B$2:$B$129))))^2
     + (0.5*(E26/SQRT(SUMSQ($E$2:$E$129))) - 0.5*(MAX($E$2:$E$129)/SQRT(SUMSQ($E$2:$E$129))))^2 )
/
(
  SQRT( (0.5*(B26/SQRT(SUMSQ($B$2:$B$129))) - 0.5*(MAX($B$2:$B$129)/SQRT(SUMSQ($B$2:$B$129))))^2
      + (0.5*(E26/SQRT(SUMSQ($E$2:$E$129))) - 0.5*(MAX($E$2:$E$129)/SQRT(SUMSQ($E$2:$E$129))))^2 )
+ SQRT( (0.5*(B26/SQRT(SUMSQ($B$2:$B$129))) - 0.5*(MIN($B$2:$B$129)/SQRT(SUMSQ($B$2:$B$129))))^2
      + (0.5*(E26/SQRT(SUMSQ($E$2:$E$129))) - 0.5*(MIN($E$2:$E$129)/SQRT(SUMSQ($E$2:$E$129))))^2 )
)</f>
        <v>0.31162814724141485</v>
      </c>
      <c r="J26" s="1"/>
    </row>
    <row r="27" spans="1:10" x14ac:dyDescent="0.3">
      <c r="A27" t="s">
        <v>32</v>
      </c>
      <c r="B27">
        <f>_xlfn.XLOOKUP(Table4[[#This Row],[Combination]],conference_calibration_results[Widget Combination],conference_calibration_results[FBeta])</f>
        <v>0.48699999999999999</v>
      </c>
      <c r="C27">
        <f>_xlfn.XLOOKUP(Table4[[#This Row],[Combination]],conference_calibration_results[Widget Combination],conference_calibration_results[Precision])</f>
        <v>0.67600000000000005</v>
      </c>
      <c r="D27">
        <f>_xlfn.XLOOKUP(Table4[[#This Row],[Combination]],conference_calibration_results[Widget Combination],conference_calibration_results[Recall])</f>
        <v>0.11899999999999999</v>
      </c>
      <c r="E27">
        <f>_xlfn.XLOOKUP(Table4[[#This Row],[Combination]],employee_calibration_results[Widget Combination],employee_calibration_results[FBeta])</f>
        <v>0.55600000000000005</v>
      </c>
      <c r="F27">
        <f>_xlfn.XLOOKUP(Table4[[#This Row],[Combination]],employee_calibration_results[Widget Combination],employee_calibration_results[Precision])</f>
        <v>0.77800000000000002</v>
      </c>
      <c r="G27">
        <f>_xlfn.XLOOKUP(Table4[[#This Row],[Combination]],employee_calibration_results[Widget Combination],employee_calibration_results[Recall])</f>
        <v>0.13300000000000001</v>
      </c>
      <c r="H27" s="1">
        <f>2/(1/Table4[[#This Row],[Conf F]]+1/Table4[[#This Row],[Emp F]])</f>
        <v>0.51921764141898363</v>
      </c>
      <c r="I27" s="2">
        <f>SQRT( (0.5*(B27/SQRT(SUMSQ($B$2:$B$129))) - 0.5*(MAX($B$2:$B$129)/SQRT(SUMSQ($B$2:$B$129))))^2
     + (0.5*(E27/SQRT(SUMSQ($E$2:$E$129))) - 0.5*(MAX($E$2:$E$129)/SQRT(SUMSQ($E$2:$E$129))))^2 )
/
(
  SQRT( (0.5*(B27/SQRT(SUMSQ($B$2:$B$129))) - 0.5*(MAX($B$2:$B$129)/SQRT(SUMSQ($B$2:$B$129))))^2
      + (0.5*(E27/SQRT(SUMSQ($E$2:$E$129))) - 0.5*(MAX($E$2:$E$129)/SQRT(SUMSQ($E$2:$E$129))))^2 )
+ SQRT( (0.5*(B27/SQRT(SUMSQ($B$2:$B$129))) - 0.5*(MIN($B$2:$B$129)/SQRT(SUMSQ($B$2:$B$129))))^2
      + (0.5*(E27/SQRT(SUMSQ($E$2:$E$129))) - 0.5*(MIN($E$2:$E$129)/SQRT(SUMSQ($E$2:$E$129))))^2 )
)</f>
        <v>0.33016311570170243</v>
      </c>
      <c r="J27" s="1"/>
    </row>
    <row r="28" spans="1:10" x14ac:dyDescent="0.3">
      <c r="A28" t="s">
        <v>70</v>
      </c>
      <c r="B28">
        <f>_xlfn.XLOOKUP(Table4[[#This Row],[Combination]],conference_calibration_results[Widget Combination],conference_calibration_results[FBeta])</f>
        <v>0.50700000000000001</v>
      </c>
      <c r="C28">
        <f>_xlfn.XLOOKUP(Table4[[#This Row],[Combination]],conference_calibration_results[Widget Combination],conference_calibration_results[Precision])</f>
        <v>0.70299999999999996</v>
      </c>
      <c r="D28">
        <f>_xlfn.XLOOKUP(Table4[[#This Row],[Combination]],conference_calibration_results[Widget Combination],conference_calibration_results[Recall])</f>
        <v>0.124</v>
      </c>
      <c r="E28">
        <f>_xlfn.XLOOKUP(Table4[[#This Row],[Combination]],employee_calibration_results[Widget Combination],employee_calibration_results[FBeta])</f>
        <v>0.51600000000000001</v>
      </c>
      <c r="F28">
        <f>_xlfn.XLOOKUP(Table4[[#This Row],[Combination]],employee_calibration_results[Widget Combination],employee_calibration_results[Precision])</f>
        <v>0.72199999999999998</v>
      </c>
      <c r="G28">
        <f>_xlfn.XLOOKUP(Table4[[#This Row],[Combination]],employee_calibration_results[Widget Combination],employee_calibration_results[Recall])</f>
        <v>0.124</v>
      </c>
      <c r="H28" s="1">
        <f>2/(1/Table4[[#This Row],[Conf F]]+1/Table4[[#This Row],[Emp F]])</f>
        <v>0.51146041055718472</v>
      </c>
      <c r="I28" s="2">
        <f>SQRT( (0.5*(B28/SQRT(SUMSQ($B$2:$B$129))) - 0.5*(MAX($B$2:$B$129)/SQRT(SUMSQ($B$2:$B$129))))^2
     + (0.5*(E28/SQRT(SUMSQ($E$2:$E$129))) - 0.5*(MAX($E$2:$E$129)/SQRT(SUMSQ($E$2:$E$129))))^2 )
/
(
  SQRT( (0.5*(B28/SQRT(SUMSQ($B$2:$B$129))) - 0.5*(MAX($B$2:$B$129)/SQRT(SUMSQ($B$2:$B$129))))^2
      + (0.5*(E28/SQRT(SUMSQ($E$2:$E$129))) - 0.5*(MAX($E$2:$E$129)/SQRT(SUMSQ($E$2:$E$129))))^2 )
+ SQRT( (0.5*(B28/SQRT(SUMSQ($B$2:$B$129))) - 0.5*(MIN($B$2:$B$129)/SQRT(SUMSQ($B$2:$B$129))))^2
      + (0.5*(E28/SQRT(SUMSQ($E$2:$E$129))) - 0.5*(MIN($E$2:$E$129)/SQRT(SUMSQ($E$2:$E$129))))^2 )
)</f>
        <v>0.35155648025306591</v>
      </c>
      <c r="J28" s="1"/>
    </row>
    <row r="29" spans="1:10" x14ac:dyDescent="0.3">
      <c r="A29" t="s">
        <v>62</v>
      </c>
      <c r="B29">
        <f>_xlfn.XLOOKUP(Table4[[#This Row],[Combination]],conference_calibration_results[Widget Combination],conference_calibration_results[FBeta])</f>
        <v>0.50700000000000001</v>
      </c>
      <c r="C29">
        <f>_xlfn.XLOOKUP(Table4[[#This Row],[Combination]],conference_calibration_results[Widget Combination],conference_calibration_results[Precision])</f>
        <v>0.70299999999999996</v>
      </c>
      <c r="D29">
        <f>_xlfn.XLOOKUP(Table4[[#This Row],[Combination]],conference_calibration_results[Widget Combination],conference_calibration_results[Recall])</f>
        <v>0.124</v>
      </c>
      <c r="E29">
        <f>_xlfn.XLOOKUP(Table4[[#This Row],[Combination]],employee_calibration_results[Widget Combination],employee_calibration_results[FBeta])</f>
        <v>0.51600000000000001</v>
      </c>
      <c r="F29">
        <f>_xlfn.XLOOKUP(Table4[[#This Row],[Combination]],employee_calibration_results[Widget Combination],employee_calibration_results[Precision])</f>
        <v>0.72199999999999998</v>
      </c>
      <c r="G29">
        <f>_xlfn.XLOOKUP(Table4[[#This Row],[Combination]],employee_calibration_results[Widget Combination],employee_calibration_results[Recall])</f>
        <v>0.124</v>
      </c>
      <c r="H29" s="1">
        <f>2/(1/Table4[[#This Row],[Conf F]]+1/Table4[[#This Row],[Emp F]])</f>
        <v>0.51146041055718472</v>
      </c>
      <c r="I29" s="2">
        <f>SQRT( (0.5*(B29/SQRT(SUMSQ($B$2:$B$129))) - 0.5*(MAX($B$2:$B$129)/SQRT(SUMSQ($B$2:$B$129))))^2
     + (0.5*(E29/SQRT(SUMSQ($E$2:$E$129))) - 0.5*(MAX($E$2:$E$129)/SQRT(SUMSQ($E$2:$E$129))))^2 )
/
(
  SQRT( (0.5*(B29/SQRT(SUMSQ($B$2:$B$129))) - 0.5*(MAX($B$2:$B$129)/SQRT(SUMSQ($B$2:$B$129))))^2
      + (0.5*(E29/SQRT(SUMSQ($E$2:$E$129))) - 0.5*(MAX($E$2:$E$129)/SQRT(SUMSQ($E$2:$E$129))))^2 )
+ SQRT( (0.5*(B29/SQRT(SUMSQ($B$2:$B$129))) - 0.5*(MIN($B$2:$B$129)/SQRT(SUMSQ($B$2:$B$129))))^2
      + (0.5*(E29/SQRT(SUMSQ($E$2:$E$129))) - 0.5*(MIN($E$2:$E$129)/SQRT(SUMSQ($E$2:$E$129))))^2 )
)</f>
        <v>0.35155648025306591</v>
      </c>
    </row>
    <row r="30" spans="1:10" x14ac:dyDescent="0.3">
      <c r="A30" t="s">
        <v>98</v>
      </c>
      <c r="B30">
        <f>_xlfn.XLOOKUP(Table4[[#This Row],[Combination]],conference_calibration_results[Widget Combination],conference_calibration_results[FBeta])</f>
        <v>0.50700000000000001</v>
      </c>
      <c r="C30">
        <f>_xlfn.XLOOKUP(Table4[[#This Row],[Combination]],conference_calibration_results[Widget Combination],conference_calibration_results[Precision])</f>
        <v>0.70299999999999996</v>
      </c>
      <c r="D30">
        <f>_xlfn.XLOOKUP(Table4[[#This Row],[Combination]],conference_calibration_results[Widget Combination],conference_calibration_results[Recall])</f>
        <v>0.124</v>
      </c>
      <c r="E30">
        <f>_xlfn.XLOOKUP(Table4[[#This Row],[Combination]],employee_calibration_results[Widget Combination],employee_calibration_results[FBeta])</f>
        <v>0.51600000000000001</v>
      </c>
      <c r="F30">
        <f>_xlfn.XLOOKUP(Table4[[#This Row],[Combination]],employee_calibration_results[Widget Combination],employee_calibration_results[Precision])</f>
        <v>0.72199999999999998</v>
      </c>
      <c r="G30">
        <f>_xlfn.XLOOKUP(Table4[[#This Row],[Combination]],employee_calibration_results[Widget Combination],employee_calibration_results[Recall])</f>
        <v>0.124</v>
      </c>
      <c r="H30" s="1">
        <f>2/(1/Table4[[#This Row],[Conf F]]+1/Table4[[#This Row],[Emp F]])</f>
        <v>0.51146041055718472</v>
      </c>
      <c r="I30" s="2">
        <f>SQRT( (0.5*(B30/SQRT(SUMSQ($B$2:$B$129))) - 0.5*(MAX($B$2:$B$129)/SQRT(SUMSQ($B$2:$B$129))))^2
     + (0.5*(E30/SQRT(SUMSQ($E$2:$E$129))) - 0.5*(MAX($E$2:$E$129)/SQRT(SUMSQ($E$2:$E$129))))^2 )
/
(
  SQRT( (0.5*(B30/SQRT(SUMSQ($B$2:$B$129))) - 0.5*(MAX($B$2:$B$129)/SQRT(SUMSQ($B$2:$B$129))))^2
      + (0.5*(E30/SQRT(SUMSQ($E$2:$E$129))) - 0.5*(MAX($E$2:$E$129)/SQRT(SUMSQ($E$2:$E$129))))^2 )
+ SQRT( (0.5*(B30/SQRT(SUMSQ($B$2:$B$129))) - 0.5*(MIN($B$2:$B$129)/SQRT(SUMSQ($B$2:$B$129))))^2
      + (0.5*(E30/SQRT(SUMSQ($E$2:$E$129))) - 0.5*(MIN($E$2:$E$129)/SQRT(SUMSQ($E$2:$E$129))))^2 )
)</f>
        <v>0.35155648025306591</v>
      </c>
    </row>
    <row r="31" spans="1:10" x14ac:dyDescent="0.3">
      <c r="A31" t="s">
        <v>78</v>
      </c>
      <c r="B31">
        <f>_xlfn.XLOOKUP(Table4[[#This Row],[Combination]],conference_calibration_results[Widget Combination],conference_calibration_results[FBeta])</f>
        <v>0.50700000000000001</v>
      </c>
      <c r="C31">
        <f>_xlfn.XLOOKUP(Table4[[#This Row],[Combination]],conference_calibration_results[Widget Combination],conference_calibration_results[Precision])</f>
        <v>0.70299999999999996</v>
      </c>
      <c r="D31">
        <f>_xlfn.XLOOKUP(Table4[[#This Row],[Combination]],conference_calibration_results[Widget Combination],conference_calibration_results[Recall])</f>
        <v>0.124</v>
      </c>
      <c r="E31">
        <f>_xlfn.XLOOKUP(Table4[[#This Row],[Combination]],employee_calibration_results[Widget Combination],employee_calibration_results[FBeta])</f>
        <v>0.51600000000000001</v>
      </c>
      <c r="F31">
        <f>_xlfn.XLOOKUP(Table4[[#This Row],[Combination]],employee_calibration_results[Widget Combination],employee_calibration_results[Precision])</f>
        <v>0.72199999999999998</v>
      </c>
      <c r="G31">
        <f>_xlfn.XLOOKUP(Table4[[#This Row],[Combination]],employee_calibration_results[Widget Combination],employee_calibration_results[Recall])</f>
        <v>0.124</v>
      </c>
      <c r="H31" s="1">
        <f>2/(1/Table4[[#This Row],[Conf F]]+1/Table4[[#This Row],[Emp F]])</f>
        <v>0.51146041055718472</v>
      </c>
      <c r="I31" s="2">
        <f>SQRT( (0.5*(B31/SQRT(SUMSQ($B$2:$B$129))) - 0.5*(MAX($B$2:$B$129)/SQRT(SUMSQ($B$2:$B$129))))^2
     + (0.5*(E31/SQRT(SUMSQ($E$2:$E$129))) - 0.5*(MAX($E$2:$E$129)/SQRT(SUMSQ($E$2:$E$129))))^2 )
/
(
  SQRT( (0.5*(B31/SQRT(SUMSQ($B$2:$B$129))) - 0.5*(MAX($B$2:$B$129)/SQRT(SUMSQ($B$2:$B$129))))^2
      + (0.5*(E31/SQRT(SUMSQ($E$2:$E$129))) - 0.5*(MAX($E$2:$E$129)/SQRT(SUMSQ($E$2:$E$129))))^2 )
+ SQRT( (0.5*(B31/SQRT(SUMSQ($B$2:$B$129))) - 0.5*(MIN($B$2:$B$129)/SQRT(SUMSQ($B$2:$B$129))))^2
      + (0.5*(E31/SQRT(SUMSQ($E$2:$E$129))) - 0.5*(MIN($E$2:$E$129)/SQRT(SUMSQ($E$2:$E$129))))^2 )
)</f>
        <v>0.35155648025306591</v>
      </c>
    </row>
    <row r="32" spans="1:10" x14ac:dyDescent="0.3">
      <c r="A32" t="s">
        <v>27</v>
      </c>
      <c r="B32">
        <f>_xlfn.XLOOKUP(Table4[[#This Row],[Combination]],conference_calibration_results[Widget Combination],conference_calibration_results[FBeta])</f>
        <v>0.52600000000000002</v>
      </c>
      <c r="C32">
        <f>_xlfn.XLOOKUP(Table4[[#This Row],[Combination]],conference_calibration_results[Widget Combination],conference_calibration_results[Precision])</f>
        <v>0.73</v>
      </c>
      <c r="D32">
        <f>_xlfn.XLOOKUP(Table4[[#This Row],[Combination]],conference_calibration_results[Widget Combination],conference_calibration_results[Recall])</f>
        <v>0.129</v>
      </c>
      <c r="E32">
        <f>_xlfn.XLOOKUP(Table4[[#This Row],[Combination]],employee_calibration_results[Widget Combination],employee_calibration_results[FBeta])</f>
        <v>0.496</v>
      </c>
      <c r="F32">
        <f>_xlfn.XLOOKUP(Table4[[#This Row],[Combination]],employee_calibration_results[Widget Combination],employee_calibration_results[Precision])</f>
        <v>0.69399999999999995</v>
      </c>
      <c r="G32">
        <f>_xlfn.XLOOKUP(Table4[[#This Row],[Combination]],employee_calibration_results[Widget Combination],employee_calibration_results[Recall])</f>
        <v>0.11899999999999999</v>
      </c>
      <c r="H32" s="1">
        <f>2/(1/Table4[[#This Row],[Conf F]]+1/Table4[[#This Row],[Emp F]])</f>
        <v>0.51055968688845399</v>
      </c>
      <c r="I32" s="2">
        <f>SQRT( (0.5*(B32/SQRT(SUMSQ($B$2:$B$129))) - 0.5*(MAX($B$2:$B$129)/SQRT(SUMSQ($B$2:$B$129))))^2
     + (0.5*(E32/SQRT(SUMSQ($E$2:$E$129))) - 0.5*(MAX($E$2:$E$129)/SQRT(SUMSQ($E$2:$E$129))))^2 )
/
(
  SQRT( (0.5*(B32/SQRT(SUMSQ($B$2:$B$129))) - 0.5*(MAX($B$2:$B$129)/SQRT(SUMSQ($B$2:$B$129))))^2
      + (0.5*(E32/SQRT(SUMSQ($E$2:$E$129))) - 0.5*(MAX($E$2:$E$129)/SQRT(SUMSQ($E$2:$E$129))))^2 )
+ SQRT( (0.5*(B32/SQRT(SUMSQ($B$2:$B$129))) - 0.5*(MIN($B$2:$B$129)/SQRT(SUMSQ($B$2:$B$129))))^2
      + (0.5*(E32/SQRT(SUMSQ($E$2:$E$129))) - 0.5*(MIN($E$2:$E$129)/SQRT(SUMSQ($E$2:$E$129))))^2 )
)</f>
        <v>0.35464371798508587</v>
      </c>
    </row>
    <row r="33" spans="1:9" x14ac:dyDescent="0.3">
      <c r="A33" t="s">
        <v>41</v>
      </c>
      <c r="B33">
        <f>_xlfn.XLOOKUP(Table4[[#This Row],[Combination]],conference_calibration_results[Widget Combination],conference_calibration_results[FBeta])</f>
        <v>0.48699999999999999</v>
      </c>
      <c r="C33">
        <f>_xlfn.XLOOKUP(Table4[[#This Row],[Combination]],conference_calibration_results[Widget Combination],conference_calibration_results[Precision])</f>
        <v>0.67600000000000005</v>
      </c>
      <c r="D33">
        <f>_xlfn.XLOOKUP(Table4[[#This Row],[Combination]],conference_calibration_results[Widget Combination],conference_calibration_results[Recall])</f>
        <v>0.11899999999999999</v>
      </c>
      <c r="E33">
        <f>_xlfn.XLOOKUP(Table4[[#This Row],[Combination]],employee_calibration_results[Widget Combination],employee_calibration_results[FBeta])</f>
        <v>0.53600000000000003</v>
      </c>
      <c r="F33">
        <f>_xlfn.XLOOKUP(Table4[[#This Row],[Combination]],employee_calibration_results[Widget Combination],employee_calibration_results[Precision])</f>
        <v>0.75</v>
      </c>
      <c r="G33">
        <f>_xlfn.XLOOKUP(Table4[[#This Row],[Combination]],employee_calibration_results[Widget Combination],employee_calibration_results[Recall])</f>
        <v>0.129</v>
      </c>
      <c r="H33" s="1">
        <f>2/(1/Table4[[#This Row],[Conf F]]+1/Table4[[#This Row],[Emp F]])</f>
        <v>0.51032649071358749</v>
      </c>
      <c r="I33" s="2">
        <f>SQRT( (0.5*(B33/SQRT(SUMSQ($B$2:$B$129))) - 0.5*(MAX($B$2:$B$129)/SQRT(SUMSQ($B$2:$B$129))))^2
     + (0.5*(E33/SQRT(SUMSQ($E$2:$E$129))) - 0.5*(MAX($E$2:$E$129)/SQRT(SUMSQ($E$2:$E$129))))^2 )
/
(
  SQRT( (0.5*(B33/SQRT(SUMSQ($B$2:$B$129))) - 0.5*(MAX($B$2:$B$129)/SQRT(SUMSQ($B$2:$B$129))))^2
      + (0.5*(E33/SQRT(SUMSQ($E$2:$E$129))) - 0.5*(MAX($E$2:$E$129)/SQRT(SUMSQ($E$2:$E$129))))^2 )
+ SQRT( (0.5*(B33/SQRT(SUMSQ($B$2:$B$129))) - 0.5*(MIN($B$2:$B$129)/SQRT(SUMSQ($B$2:$B$129))))^2
      + (0.5*(E33/SQRT(SUMSQ($E$2:$E$129))) - 0.5*(MIN($E$2:$E$129)/SQRT(SUMSQ($E$2:$E$129))))^2 )
)</f>
        <v>0.36298113110833619</v>
      </c>
    </row>
    <row r="34" spans="1:9" x14ac:dyDescent="0.3">
      <c r="A34" t="s">
        <v>95</v>
      </c>
      <c r="B34">
        <f>_xlfn.XLOOKUP(Table4[[#This Row],[Combination]],conference_calibration_results[Widget Combination],conference_calibration_results[FBeta])</f>
        <v>0.48699999999999999</v>
      </c>
      <c r="C34">
        <f>_xlfn.XLOOKUP(Table4[[#This Row],[Combination]],conference_calibration_results[Widget Combination],conference_calibration_results[Precision])</f>
        <v>0.67600000000000005</v>
      </c>
      <c r="D34">
        <f>_xlfn.XLOOKUP(Table4[[#This Row],[Combination]],conference_calibration_results[Widget Combination],conference_calibration_results[Recall])</f>
        <v>0.11899999999999999</v>
      </c>
      <c r="E34">
        <f>_xlfn.XLOOKUP(Table4[[#This Row],[Combination]],employee_calibration_results[Widget Combination],employee_calibration_results[FBeta])</f>
        <v>0.53600000000000003</v>
      </c>
      <c r="F34">
        <f>_xlfn.XLOOKUP(Table4[[#This Row],[Combination]],employee_calibration_results[Widget Combination],employee_calibration_results[Precision])</f>
        <v>0.75</v>
      </c>
      <c r="G34">
        <f>_xlfn.XLOOKUP(Table4[[#This Row],[Combination]],employee_calibration_results[Widget Combination],employee_calibration_results[Recall])</f>
        <v>0.129</v>
      </c>
      <c r="H34" s="1">
        <f>2/(1/Table4[[#This Row],[Conf F]]+1/Table4[[#This Row],[Emp F]])</f>
        <v>0.51032649071358749</v>
      </c>
      <c r="I34" s="2">
        <f>SQRT( (0.5*(B34/SQRT(SUMSQ($B$2:$B$129))) - 0.5*(MAX($B$2:$B$129)/SQRT(SUMSQ($B$2:$B$129))))^2
     + (0.5*(E34/SQRT(SUMSQ($E$2:$E$129))) - 0.5*(MAX($E$2:$E$129)/SQRT(SUMSQ($E$2:$E$129))))^2 )
/
(
  SQRT( (0.5*(B34/SQRT(SUMSQ($B$2:$B$129))) - 0.5*(MAX($B$2:$B$129)/SQRT(SUMSQ($B$2:$B$129))))^2
      + (0.5*(E34/SQRT(SUMSQ($E$2:$E$129))) - 0.5*(MAX($E$2:$E$129)/SQRT(SUMSQ($E$2:$E$129))))^2 )
+ SQRT( (0.5*(B34/SQRT(SUMSQ($B$2:$B$129))) - 0.5*(MIN($B$2:$B$129)/SQRT(SUMSQ($B$2:$B$129))))^2
      + (0.5*(E34/SQRT(SUMSQ($E$2:$E$129))) - 0.5*(MIN($E$2:$E$129)/SQRT(SUMSQ($E$2:$E$129))))^2 )
)</f>
        <v>0.36298113110833619</v>
      </c>
    </row>
    <row r="35" spans="1:9" x14ac:dyDescent="0.3">
      <c r="A35" t="s">
        <v>109</v>
      </c>
      <c r="B35">
        <f>_xlfn.XLOOKUP(Table4[[#This Row],[Combination]],conference_calibration_results[Widget Combination],conference_calibration_results[FBeta])</f>
        <v>0.54600000000000004</v>
      </c>
      <c r="C35">
        <f>_xlfn.XLOOKUP(Table4[[#This Row],[Combination]],conference_calibration_results[Widget Combination],conference_calibration_results[Precision])</f>
        <v>0.75700000000000001</v>
      </c>
      <c r="D35">
        <f>_xlfn.XLOOKUP(Table4[[#This Row],[Combination]],conference_calibration_results[Widget Combination],conference_calibration_results[Recall])</f>
        <v>0.13300000000000001</v>
      </c>
      <c r="E35">
        <f>_xlfn.XLOOKUP(Table4[[#This Row],[Combination]],employee_calibration_results[Widget Combination],employee_calibration_results[FBeta])</f>
        <v>0.47699999999999998</v>
      </c>
      <c r="F35">
        <f>_xlfn.XLOOKUP(Table4[[#This Row],[Combination]],employee_calibration_results[Widget Combination],employee_calibration_results[Precision])</f>
        <v>0.66700000000000004</v>
      </c>
      <c r="G35">
        <f>_xlfn.XLOOKUP(Table4[[#This Row],[Combination]],employee_calibration_results[Widget Combination],employee_calibration_results[Recall])</f>
        <v>0.114</v>
      </c>
      <c r="H35" s="1">
        <f>2/(1/Table4[[#This Row],[Conf F]]+1/Table4[[#This Row],[Emp F]])</f>
        <v>0.50917302052785929</v>
      </c>
      <c r="I35" s="2">
        <f>SQRT( (0.5*(B35/SQRT(SUMSQ($B$2:$B$129))) - 0.5*(MAX($B$2:$B$129)/SQRT(SUMSQ($B$2:$B$129))))^2
     + (0.5*(E35/SQRT(SUMSQ($E$2:$E$129))) - 0.5*(MAX($E$2:$E$129)/SQRT(SUMSQ($E$2:$E$129))))^2 )
/
(
  SQRT( (0.5*(B35/SQRT(SUMSQ($B$2:$B$129))) - 0.5*(MAX($B$2:$B$129)/SQRT(SUMSQ($B$2:$B$129))))^2
      + (0.5*(E35/SQRT(SUMSQ($E$2:$E$129))) - 0.5*(MAX($E$2:$E$129)/SQRT(SUMSQ($E$2:$E$129))))^2 )
+ SQRT( (0.5*(B35/SQRT(SUMSQ($B$2:$B$129))) - 0.5*(MIN($B$2:$B$129)/SQRT(SUMSQ($B$2:$B$129))))^2
      + (0.5*(E35/SQRT(SUMSQ($E$2:$E$129))) - 0.5*(MIN($E$2:$E$129)/SQRT(SUMSQ($E$2:$E$129))))^2 )
)</f>
        <v>0.36416859986015265</v>
      </c>
    </row>
    <row r="36" spans="1:9" x14ac:dyDescent="0.3">
      <c r="A36" t="s">
        <v>53</v>
      </c>
      <c r="B36">
        <f>_xlfn.XLOOKUP(Table4[[#This Row],[Combination]],conference_calibration_results[Widget Combination],conference_calibration_results[FBeta])</f>
        <v>0.44800000000000001</v>
      </c>
      <c r="C36">
        <f>_xlfn.XLOOKUP(Table4[[#This Row],[Combination]],conference_calibration_results[Widget Combination],conference_calibration_results[Precision])</f>
        <v>0.622</v>
      </c>
      <c r="D36">
        <f>_xlfn.XLOOKUP(Table4[[#This Row],[Combination]],conference_calibration_results[Widget Combination],conference_calibration_results[Recall])</f>
        <v>0.11</v>
      </c>
      <c r="E36">
        <f>_xlfn.XLOOKUP(Table4[[#This Row],[Combination]],employee_calibration_results[Widget Combination],employee_calibration_results[FBeta])</f>
        <v>0.57599999999999996</v>
      </c>
      <c r="F36">
        <f>_xlfn.XLOOKUP(Table4[[#This Row],[Combination]],employee_calibration_results[Widget Combination],employee_calibration_results[Precision])</f>
        <v>0.80600000000000005</v>
      </c>
      <c r="G36">
        <f>_xlfn.XLOOKUP(Table4[[#This Row],[Combination]],employee_calibration_results[Widget Combination],employee_calibration_results[Recall])</f>
        <v>0.13800000000000001</v>
      </c>
      <c r="H36" s="1">
        <f>2/(1/Table4[[#This Row],[Conf F]]+1/Table4[[#This Row],[Emp F]])</f>
        <v>0.504</v>
      </c>
      <c r="I36" s="2">
        <f>SQRT( (0.5*(B36/SQRT(SUMSQ($B$2:$B$129))) - 0.5*(MAX($B$2:$B$129)/SQRT(SUMSQ($B$2:$B$129))))^2
     + (0.5*(E36/SQRT(SUMSQ($E$2:$E$129))) - 0.5*(MAX($E$2:$E$129)/SQRT(SUMSQ($E$2:$E$129))))^2 )
/
(
  SQRT( (0.5*(B36/SQRT(SUMSQ($B$2:$B$129))) - 0.5*(MAX($B$2:$B$129)/SQRT(SUMSQ($B$2:$B$129))))^2
      + (0.5*(E36/SQRT(SUMSQ($E$2:$E$129))) - 0.5*(MAX($E$2:$E$129)/SQRT(SUMSQ($E$2:$E$129))))^2 )
+ SQRT( (0.5*(B36/SQRT(SUMSQ($B$2:$B$129))) - 0.5*(MIN($B$2:$B$129)/SQRT(SUMSQ($B$2:$B$129))))^2
      + (0.5*(E36/SQRT(SUMSQ($E$2:$E$129))) - 0.5*(MIN($E$2:$E$129)/SQRT(SUMSQ($E$2:$E$129))))^2 )
)</f>
        <v>0.39892816885323307</v>
      </c>
    </row>
    <row r="37" spans="1:9" x14ac:dyDescent="0.3">
      <c r="A37" t="s">
        <v>81</v>
      </c>
      <c r="B37">
        <f>_xlfn.XLOOKUP(Table4[[#This Row],[Combination]],conference_calibration_results[Widget Combination],conference_calibration_results[FBeta])</f>
        <v>0.50700000000000001</v>
      </c>
      <c r="C37">
        <f>_xlfn.XLOOKUP(Table4[[#This Row],[Combination]],conference_calibration_results[Widget Combination],conference_calibration_results[Precision])</f>
        <v>0.70299999999999996</v>
      </c>
      <c r="D37">
        <f>_xlfn.XLOOKUP(Table4[[#This Row],[Combination]],conference_calibration_results[Widget Combination],conference_calibration_results[Recall])</f>
        <v>0.124</v>
      </c>
      <c r="E37">
        <f>_xlfn.XLOOKUP(Table4[[#This Row],[Combination]],employee_calibration_results[Widget Combination],employee_calibration_results[FBeta])</f>
        <v>0.496</v>
      </c>
      <c r="F37">
        <f>_xlfn.XLOOKUP(Table4[[#This Row],[Combination]],employee_calibration_results[Widget Combination],employee_calibration_results[Precision])</f>
        <v>0.69399999999999995</v>
      </c>
      <c r="G37">
        <f>_xlfn.XLOOKUP(Table4[[#This Row],[Combination]],employee_calibration_results[Widget Combination],employee_calibration_results[Recall])</f>
        <v>0.11899999999999999</v>
      </c>
      <c r="H37" s="1">
        <f>2/(1/Table4[[#This Row],[Conf F]]+1/Table4[[#This Row],[Emp F]])</f>
        <v>0.50143968095712865</v>
      </c>
      <c r="I37" s="2">
        <f>SQRT( (0.5*(B37/SQRT(SUMSQ($B$2:$B$129))) - 0.5*(MAX($B$2:$B$129)/SQRT(SUMSQ($B$2:$B$129))))^2
     + (0.5*(E37/SQRT(SUMSQ($E$2:$E$129))) - 0.5*(MAX($E$2:$E$129)/SQRT(SUMSQ($E$2:$E$129))))^2 )
/
(
  SQRT( (0.5*(B37/SQRT(SUMSQ($B$2:$B$129))) - 0.5*(MAX($B$2:$B$129)/SQRT(SUMSQ($B$2:$B$129))))^2
      + (0.5*(E37/SQRT(SUMSQ($E$2:$E$129))) - 0.5*(MAX($E$2:$E$129)/SQRT(SUMSQ($E$2:$E$129))))^2 )
+ SQRT( (0.5*(B37/SQRT(SUMSQ($B$2:$B$129))) - 0.5*(MIN($B$2:$B$129)/SQRT(SUMSQ($B$2:$B$129))))^2
      + (0.5*(E37/SQRT(SUMSQ($E$2:$E$129))) - 0.5*(MIN($E$2:$E$129)/SQRT(SUMSQ($E$2:$E$129))))^2 )
)</f>
        <v>0.40102131330845137</v>
      </c>
    </row>
    <row r="38" spans="1:9" x14ac:dyDescent="0.3">
      <c r="A38" t="s">
        <v>34</v>
      </c>
      <c r="B38">
        <f>_xlfn.XLOOKUP(Table4[[#This Row],[Combination]],conference_calibration_results[Widget Combination],conference_calibration_results[FBeta])</f>
        <v>0.50700000000000001</v>
      </c>
      <c r="C38">
        <f>_xlfn.XLOOKUP(Table4[[#This Row],[Combination]],conference_calibration_results[Widget Combination],conference_calibration_results[Precision])</f>
        <v>0.70299999999999996</v>
      </c>
      <c r="D38">
        <f>_xlfn.XLOOKUP(Table4[[#This Row],[Combination]],conference_calibration_results[Widget Combination],conference_calibration_results[Recall])</f>
        <v>0.124</v>
      </c>
      <c r="E38">
        <f>_xlfn.XLOOKUP(Table4[[#This Row],[Combination]],employee_calibration_results[Widget Combination],employee_calibration_results[FBeta])</f>
        <v>0.496</v>
      </c>
      <c r="F38">
        <f>_xlfn.XLOOKUP(Table4[[#This Row],[Combination]],employee_calibration_results[Widget Combination],employee_calibration_results[Precision])</f>
        <v>0.69399999999999995</v>
      </c>
      <c r="G38">
        <f>_xlfn.XLOOKUP(Table4[[#This Row],[Combination]],employee_calibration_results[Widget Combination],employee_calibration_results[Recall])</f>
        <v>0.11899999999999999</v>
      </c>
      <c r="H38" s="1">
        <f>2/(1/Table4[[#This Row],[Conf F]]+1/Table4[[#This Row],[Emp F]])</f>
        <v>0.50143968095712865</v>
      </c>
      <c r="I38" s="2">
        <f>SQRT( (0.5*(B38/SQRT(SUMSQ($B$2:$B$129))) - 0.5*(MAX($B$2:$B$129)/SQRT(SUMSQ($B$2:$B$129))))^2
     + (0.5*(E38/SQRT(SUMSQ($E$2:$E$129))) - 0.5*(MAX($E$2:$E$129)/SQRT(SUMSQ($E$2:$E$129))))^2 )
/
(
  SQRT( (0.5*(B38/SQRT(SUMSQ($B$2:$B$129))) - 0.5*(MAX($B$2:$B$129)/SQRT(SUMSQ($B$2:$B$129))))^2
      + (0.5*(E38/SQRT(SUMSQ($E$2:$E$129))) - 0.5*(MAX($E$2:$E$129)/SQRT(SUMSQ($E$2:$E$129))))^2 )
+ SQRT( (0.5*(B38/SQRT(SUMSQ($B$2:$B$129))) - 0.5*(MIN($B$2:$B$129)/SQRT(SUMSQ($B$2:$B$129))))^2
      + (0.5*(E38/SQRT(SUMSQ($E$2:$E$129))) - 0.5*(MIN($E$2:$E$129)/SQRT(SUMSQ($E$2:$E$129))))^2 )
)</f>
        <v>0.40102131330845137</v>
      </c>
    </row>
    <row r="39" spans="1:9" x14ac:dyDescent="0.3">
      <c r="A39" t="s">
        <v>60</v>
      </c>
      <c r="B39">
        <f>_xlfn.XLOOKUP(Table4[[#This Row],[Combination]],conference_calibration_results[Widget Combination],conference_calibration_results[FBeta])</f>
        <v>0.50700000000000001</v>
      </c>
      <c r="C39">
        <f>_xlfn.XLOOKUP(Table4[[#This Row],[Combination]],conference_calibration_results[Widget Combination],conference_calibration_results[Precision])</f>
        <v>0.70299999999999996</v>
      </c>
      <c r="D39">
        <f>_xlfn.XLOOKUP(Table4[[#This Row],[Combination]],conference_calibration_results[Widget Combination],conference_calibration_results[Recall])</f>
        <v>0.124</v>
      </c>
      <c r="E39">
        <f>_xlfn.XLOOKUP(Table4[[#This Row],[Combination]],employee_calibration_results[Widget Combination],employee_calibration_results[FBeta])</f>
        <v>0.496</v>
      </c>
      <c r="F39">
        <f>_xlfn.XLOOKUP(Table4[[#This Row],[Combination]],employee_calibration_results[Widget Combination],employee_calibration_results[Precision])</f>
        <v>0.69399999999999995</v>
      </c>
      <c r="G39">
        <f>_xlfn.XLOOKUP(Table4[[#This Row],[Combination]],employee_calibration_results[Widget Combination],employee_calibration_results[Recall])</f>
        <v>0.11899999999999999</v>
      </c>
      <c r="H39" s="1">
        <f>2/(1/Table4[[#This Row],[Conf F]]+1/Table4[[#This Row],[Emp F]])</f>
        <v>0.50143968095712865</v>
      </c>
      <c r="I39" s="2">
        <f>SQRT( (0.5*(B39/SQRT(SUMSQ($B$2:$B$129))) - 0.5*(MAX($B$2:$B$129)/SQRT(SUMSQ($B$2:$B$129))))^2
     + (0.5*(E39/SQRT(SUMSQ($E$2:$E$129))) - 0.5*(MAX($E$2:$E$129)/SQRT(SUMSQ($E$2:$E$129))))^2 )
/
(
  SQRT( (0.5*(B39/SQRT(SUMSQ($B$2:$B$129))) - 0.5*(MAX($B$2:$B$129)/SQRT(SUMSQ($B$2:$B$129))))^2
      + (0.5*(E39/SQRT(SUMSQ($E$2:$E$129))) - 0.5*(MAX($E$2:$E$129)/SQRT(SUMSQ($E$2:$E$129))))^2 )
+ SQRT( (0.5*(B39/SQRT(SUMSQ($B$2:$B$129))) - 0.5*(MIN($B$2:$B$129)/SQRT(SUMSQ($B$2:$B$129))))^2
      + (0.5*(E39/SQRT(SUMSQ($E$2:$E$129))) - 0.5*(MIN($E$2:$E$129)/SQRT(SUMSQ($E$2:$E$129))))^2 )
)</f>
        <v>0.40102131330845137</v>
      </c>
    </row>
    <row r="40" spans="1:9" x14ac:dyDescent="0.3">
      <c r="A40" t="s">
        <v>114</v>
      </c>
      <c r="B40">
        <f>_xlfn.XLOOKUP(Table4[[#This Row],[Combination]],conference_calibration_results[Widget Combination],conference_calibration_results[FBeta])</f>
        <v>0.50700000000000001</v>
      </c>
      <c r="C40">
        <f>_xlfn.XLOOKUP(Table4[[#This Row],[Combination]],conference_calibration_results[Widget Combination],conference_calibration_results[Precision])</f>
        <v>0.70299999999999996</v>
      </c>
      <c r="D40">
        <f>_xlfn.XLOOKUP(Table4[[#This Row],[Combination]],conference_calibration_results[Widget Combination],conference_calibration_results[Recall])</f>
        <v>0.124</v>
      </c>
      <c r="E40">
        <f>_xlfn.XLOOKUP(Table4[[#This Row],[Combination]],employee_calibration_results[Widget Combination],employee_calibration_results[FBeta])</f>
        <v>0.496</v>
      </c>
      <c r="F40">
        <f>_xlfn.XLOOKUP(Table4[[#This Row],[Combination]],employee_calibration_results[Widget Combination],employee_calibration_results[Precision])</f>
        <v>0.69399999999999995</v>
      </c>
      <c r="G40">
        <f>_xlfn.XLOOKUP(Table4[[#This Row],[Combination]],employee_calibration_results[Widget Combination],employee_calibration_results[Recall])</f>
        <v>0.11899999999999999</v>
      </c>
      <c r="H40" s="1">
        <f>2/(1/Table4[[#This Row],[Conf F]]+1/Table4[[#This Row],[Emp F]])</f>
        <v>0.50143968095712865</v>
      </c>
      <c r="I40" s="2">
        <f>SQRT( (0.5*(B40/SQRT(SUMSQ($B$2:$B$129))) - 0.5*(MAX($B$2:$B$129)/SQRT(SUMSQ($B$2:$B$129))))^2
     + (0.5*(E40/SQRT(SUMSQ($E$2:$E$129))) - 0.5*(MAX($E$2:$E$129)/SQRT(SUMSQ($E$2:$E$129))))^2 )
/
(
  SQRT( (0.5*(B40/SQRT(SUMSQ($B$2:$B$129))) - 0.5*(MAX($B$2:$B$129)/SQRT(SUMSQ($B$2:$B$129))))^2
      + (0.5*(E40/SQRT(SUMSQ($E$2:$E$129))) - 0.5*(MAX($E$2:$E$129)/SQRT(SUMSQ($E$2:$E$129))))^2 )
+ SQRT( (0.5*(B40/SQRT(SUMSQ($B$2:$B$129))) - 0.5*(MIN($B$2:$B$129)/SQRT(SUMSQ($B$2:$B$129))))^2
      + (0.5*(E40/SQRT(SUMSQ($E$2:$E$129))) - 0.5*(MIN($E$2:$E$129)/SQRT(SUMSQ($E$2:$E$129))))^2 )
)</f>
        <v>0.40102131330845137</v>
      </c>
    </row>
    <row r="41" spans="1:9" x14ac:dyDescent="0.3">
      <c r="A41" t="s">
        <v>44</v>
      </c>
      <c r="B41">
        <f>_xlfn.XLOOKUP(Table4[[#This Row],[Combination]],conference_calibration_results[Widget Combination],conference_calibration_results[FBeta])</f>
        <v>0.48699999999999999</v>
      </c>
      <c r="C41">
        <f>_xlfn.XLOOKUP(Table4[[#This Row],[Combination]],conference_calibration_results[Widget Combination],conference_calibration_results[Precision])</f>
        <v>0.67600000000000005</v>
      </c>
      <c r="D41">
        <f>_xlfn.XLOOKUP(Table4[[#This Row],[Combination]],conference_calibration_results[Widget Combination],conference_calibration_results[Recall])</f>
        <v>0.11899999999999999</v>
      </c>
      <c r="E41">
        <f>_xlfn.XLOOKUP(Table4[[#This Row],[Combination]],employee_calibration_results[Widget Combination],employee_calibration_results[FBeta])</f>
        <v>0.51600000000000001</v>
      </c>
      <c r="F41">
        <f>_xlfn.XLOOKUP(Table4[[#This Row],[Combination]],employee_calibration_results[Widget Combination],employee_calibration_results[Precision])</f>
        <v>0.72199999999999998</v>
      </c>
      <c r="G41">
        <f>_xlfn.XLOOKUP(Table4[[#This Row],[Combination]],employee_calibration_results[Widget Combination],employee_calibration_results[Recall])</f>
        <v>0.124</v>
      </c>
      <c r="H41" s="1">
        <f>2/(1/Table4[[#This Row],[Conf F]]+1/Table4[[#This Row],[Emp F]])</f>
        <v>0.50108075772681948</v>
      </c>
      <c r="I41" s="2">
        <f>SQRT( (0.5*(B41/SQRT(SUMSQ($B$2:$B$129))) - 0.5*(MAX($B$2:$B$129)/SQRT(SUMSQ($B$2:$B$129))))^2
     + (0.5*(E41/SQRT(SUMSQ($E$2:$E$129))) - 0.5*(MAX($E$2:$E$129)/SQRT(SUMSQ($E$2:$E$129))))^2 )
/
(
  SQRT( (0.5*(B41/SQRT(SUMSQ($B$2:$B$129))) - 0.5*(MAX($B$2:$B$129)/SQRT(SUMSQ($B$2:$B$129))))^2
      + (0.5*(E41/SQRT(SUMSQ($E$2:$E$129))) - 0.5*(MAX($E$2:$E$129)/SQRT(SUMSQ($E$2:$E$129))))^2 )
+ SQRT( (0.5*(B41/SQRT(SUMSQ($B$2:$B$129))) - 0.5*(MIN($B$2:$B$129)/SQRT(SUMSQ($B$2:$B$129))))^2
      + (0.5*(E41/SQRT(SUMSQ($E$2:$E$129))) - 0.5*(MIN($E$2:$E$129)/SQRT(SUMSQ($E$2:$E$129))))^2 )
)</f>
        <v>0.4044619468258992</v>
      </c>
    </row>
    <row r="42" spans="1:9" x14ac:dyDescent="0.3">
      <c r="A42" t="s">
        <v>14</v>
      </c>
      <c r="B42">
        <f>_xlfn.XLOOKUP(Table4[[#This Row],[Combination]],conference_calibration_results[Widget Combination],conference_calibration_results[FBeta])</f>
        <v>0.48699999999999999</v>
      </c>
      <c r="C42">
        <f>_xlfn.XLOOKUP(Table4[[#This Row],[Combination]],conference_calibration_results[Widget Combination],conference_calibration_results[Precision])</f>
        <v>0.67600000000000005</v>
      </c>
      <c r="D42">
        <f>_xlfn.XLOOKUP(Table4[[#This Row],[Combination]],conference_calibration_results[Widget Combination],conference_calibration_results[Recall])</f>
        <v>0.11899999999999999</v>
      </c>
      <c r="E42">
        <f>_xlfn.XLOOKUP(Table4[[#This Row],[Combination]],employee_calibration_results[Widget Combination],employee_calibration_results[FBeta])</f>
        <v>0.51600000000000001</v>
      </c>
      <c r="F42">
        <f>_xlfn.XLOOKUP(Table4[[#This Row],[Combination]],employee_calibration_results[Widget Combination],employee_calibration_results[Precision])</f>
        <v>0.72199999999999998</v>
      </c>
      <c r="G42">
        <f>_xlfn.XLOOKUP(Table4[[#This Row],[Combination]],employee_calibration_results[Widget Combination],employee_calibration_results[Recall])</f>
        <v>0.124</v>
      </c>
      <c r="H42" s="1">
        <f>2/(1/Table4[[#This Row],[Conf F]]+1/Table4[[#This Row],[Emp F]])</f>
        <v>0.50108075772681948</v>
      </c>
      <c r="I42" s="2">
        <f>SQRT( (0.5*(B42/SQRT(SUMSQ($B$2:$B$129))) - 0.5*(MAX($B$2:$B$129)/SQRT(SUMSQ($B$2:$B$129))))^2
     + (0.5*(E42/SQRT(SUMSQ($E$2:$E$129))) - 0.5*(MAX($E$2:$E$129)/SQRT(SUMSQ($E$2:$E$129))))^2 )
/
(
  SQRT( (0.5*(B42/SQRT(SUMSQ($B$2:$B$129))) - 0.5*(MAX($B$2:$B$129)/SQRT(SUMSQ($B$2:$B$129))))^2
      + (0.5*(E42/SQRT(SUMSQ($E$2:$E$129))) - 0.5*(MAX($E$2:$E$129)/SQRT(SUMSQ($E$2:$E$129))))^2 )
+ SQRT( (0.5*(B42/SQRT(SUMSQ($B$2:$B$129))) - 0.5*(MIN($B$2:$B$129)/SQRT(SUMSQ($B$2:$B$129))))^2
      + (0.5*(E42/SQRT(SUMSQ($E$2:$E$129))) - 0.5*(MIN($E$2:$E$129)/SQRT(SUMSQ($E$2:$E$129))))^2 )
)</f>
        <v>0.4044619468258992</v>
      </c>
    </row>
    <row r="43" spans="1:9" x14ac:dyDescent="0.3">
      <c r="A43" t="s">
        <v>68</v>
      </c>
      <c r="B43">
        <f>_xlfn.XLOOKUP(Table4[[#This Row],[Combination]],conference_calibration_results[Widget Combination],conference_calibration_results[FBeta])</f>
        <v>0.48699999999999999</v>
      </c>
      <c r="C43">
        <f>_xlfn.XLOOKUP(Table4[[#This Row],[Combination]],conference_calibration_results[Widget Combination],conference_calibration_results[Precision])</f>
        <v>0.67600000000000005</v>
      </c>
      <c r="D43">
        <f>_xlfn.XLOOKUP(Table4[[#This Row],[Combination]],conference_calibration_results[Widget Combination],conference_calibration_results[Recall])</f>
        <v>0.11899999999999999</v>
      </c>
      <c r="E43">
        <f>_xlfn.XLOOKUP(Table4[[#This Row],[Combination]],employee_calibration_results[Widget Combination],employee_calibration_results[FBeta])</f>
        <v>0.51600000000000001</v>
      </c>
      <c r="F43">
        <f>_xlfn.XLOOKUP(Table4[[#This Row],[Combination]],employee_calibration_results[Widget Combination],employee_calibration_results[Precision])</f>
        <v>0.72199999999999998</v>
      </c>
      <c r="G43">
        <f>_xlfn.XLOOKUP(Table4[[#This Row],[Combination]],employee_calibration_results[Widget Combination],employee_calibration_results[Recall])</f>
        <v>0.124</v>
      </c>
      <c r="H43" s="1">
        <f>2/(1/Table4[[#This Row],[Conf F]]+1/Table4[[#This Row],[Emp F]])</f>
        <v>0.50108075772681948</v>
      </c>
      <c r="I43" s="2">
        <f>SQRT( (0.5*(B43/SQRT(SUMSQ($B$2:$B$129))) - 0.5*(MAX($B$2:$B$129)/SQRT(SUMSQ($B$2:$B$129))))^2
     + (0.5*(E43/SQRT(SUMSQ($E$2:$E$129))) - 0.5*(MAX($E$2:$E$129)/SQRT(SUMSQ($E$2:$E$129))))^2 )
/
(
  SQRT( (0.5*(B43/SQRT(SUMSQ($B$2:$B$129))) - 0.5*(MAX($B$2:$B$129)/SQRT(SUMSQ($B$2:$B$129))))^2
      + (0.5*(E43/SQRT(SUMSQ($E$2:$E$129))) - 0.5*(MAX($E$2:$E$129)/SQRT(SUMSQ($E$2:$E$129))))^2 )
+ SQRT( (0.5*(B43/SQRT(SUMSQ($B$2:$B$129))) - 0.5*(MIN($B$2:$B$129)/SQRT(SUMSQ($B$2:$B$129))))^2
      + (0.5*(E43/SQRT(SUMSQ($E$2:$E$129))) - 0.5*(MIN($E$2:$E$129)/SQRT(SUMSQ($E$2:$E$129))))^2 )
)</f>
        <v>0.4044619468258992</v>
      </c>
    </row>
    <row r="44" spans="1:9" x14ac:dyDescent="0.3">
      <c r="A44" t="s">
        <v>87</v>
      </c>
      <c r="B44">
        <f>_xlfn.XLOOKUP(Table4[[#This Row],[Combination]],conference_calibration_results[Widget Combination],conference_calibration_results[FBeta])</f>
        <v>0.48699999999999999</v>
      </c>
      <c r="C44">
        <f>_xlfn.XLOOKUP(Table4[[#This Row],[Combination]],conference_calibration_results[Widget Combination],conference_calibration_results[Precision])</f>
        <v>0.67600000000000005</v>
      </c>
      <c r="D44">
        <f>_xlfn.XLOOKUP(Table4[[#This Row],[Combination]],conference_calibration_results[Widget Combination],conference_calibration_results[Recall])</f>
        <v>0.11899999999999999</v>
      </c>
      <c r="E44">
        <f>_xlfn.XLOOKUP(Table4[[#This Row],[Combination]],employee_calibration_results[Widget Combination],employee_calibration_results[FBeta])</f>
        <v>0.51600000000000001</v>
      </c>
      <c r="F44">
        <f>_xlfn.XLOOKUP(Table4[[#This Row],[Combination]],employee_calibration_results[Widget Combination],employee_calibration_results[Precision])</f>
        <v>0.72199999999999998</v>
      </c>
      <c r="G44">
        <f>_xlfn.XLOOKUP(Table4[[#This Row],[Combination]],employee_calibration_results[Widget Combination],employee_calibration_results[Recall])</f>
        <v>0.124</v>
      </c>
      <c r="H44" s="1">
        <f>2/(1/Table4[[#This Row],[Conf F]]+1/Table4[[#This Row],[Emp F]])</f>
        <v>0.50108075772681948</v>
      </c>
      <c r="I44" s="2">
        <f>SQRT( (0.5*(B44/SQRT(SUMSQ($B$2:$B$129))) - 0.5*(MAX($B$2:$B$129)/SQRT(SUMSQ($B$2:$B$129))))^2
     + (0.5*(E44/SQRT(SUMSQ($E$2:$E$129))) - 0.5*(MAX($E$2:$E$129)/SQRT(SUMSQ($E$2:$E$129))))^2 )
/
(
  SQRT( (0.5*(B44/SQRT(SUMSQ($B$2:$B$129))) - 0.5*(MAX($B$2:$B$129)/SQRT(SUMSQ($B$2:$B$129))))^2
      + (0.5*(E44/SQRT(SUMSQ($E$2:$E$129))) - 0.5*(MAX($E$2:$E$129)/SQRT(SUMSQ($E$2:$E$129))))^2 )
+ SQRT( (0.5*(B44/SQRT(SUMSQ($B$2:$B$129))) - 0.5*(MIN($B$2:$B$129)/SQRT(SUMSQ($B$2:$B$129))))^2
      + (0.5*(E44/SQRT(SUMSQ($E$2:$E$129))) - 0.5*(MIN($E$2:$E$129)/SQRT(SUMSQ($E$2:$E$129))))^2 )
)</f>
        <v>0.4044619468258992</v>
      </c>
    </row>
    <row r="45" spans="1:9" x14ac:dyDescent="0.3">
      <c r="A45" t="s">
        <v>124</v>
      </c>
      <c r="B45">
        <f>_xlfn.XLOOKUP(Table4[[#This Row],[Combination]],conference_calibration_results[Widget Combination],conference_calibration_results[FBeta])</f>
        <v>0.52600000000000002</v>
      </c>
      <c r="C45">
        <f>_xlfn.XLOOKUP(Table4[[#This Row],[Combination]],conference_calibration_results[Widget Combination],conference_calibration_results[Precision])</f>
        <v>0.73</v>
      </c>
      <c r="D45">
        <f>_xlfn.XLOOKUP(Table4[[#This Row],[Combination]],conference_calibration_results[Widget Combination],conference_calibration_results[Recall])</f>
        <v>0.129</v>
      </c>
      <c r="E45">
        <f>_xlfn.XLOOKUP(Table4[[#This Row],[Combination]],employee_calibration_results[Widget Combination],employee_calibration_results[FBeta])</f>
        <v>0.47699999999999998</v>
      </c>
      <c r="F45">
        <f>_xlfn.XLOOKUP(Table4[[#This Row],[Combination]],employee_calibration_results[Widget Combination],employee_calibration_results[Precision])</f>
        <v>0.66700000000000004</v>
      </c>
      <c r="G45">
        <f>_xlfn.XLOOKUP(Table4[[#This Row],[Combination]],employee_calibration_results[Widget Combination],employee_calibration_results[Recall])</f>
        <v>0.114</v>
      </c>
      <c r="H45" s="1">
        <f>2/(1/Table4[[#This Row],[Conf F]]+1/Table4[[#This Row],[Emp F]])</f>
        <v>0.50030309072781654</v>
      </c>
      <c r="I45" s="2">
        <f>SQRT( (0.5*(B45/SQRT(SUMSQ($B$2:$B$129))) - 0.5*(MAX($B$2:$B$129)/SQRT(SUMSQ($B$2:$B$129))))^2
     + (0.5*(E45/SQRT(SUMSQ($E$2:$E$129))) - 0.5*(MAX($E$2:$E$129)/SQRT(SUMSQ($E$2:$E$129))))^2 )
/
(
  SQRT( (0.5*(B45/SQRT(SUMSQ($B$2:$B$129))) - 0.5*(MAX($B$2:$B$129)/SQRT(SUMSQ($B$2:$B$129))))^2
      + (0.5*(E45/SQRT(SUMSQ($E$2:$E$129))) - 0.5*(MAX($E$2:$E$129)/SQRT(SUMSQ($E$2:$E$129))))^2 )
+ SQRT( (0.5*(B45/SQRT(SUMSQ($B$2:$B$129))) - 0.5*(MIN($B$2:$B$129)/SQRT(SUMSQ($B$2:$B$129))))^2
      + (0.5*(E45/SQRT(SUMSQ($E$2:$E$129))) - 0.5*(MIN($E$2:$E$129)/SQRT(SUMSQ($E$2:$E$129))))^2 )
)</f>
        <v>0.40530145932573353</v>
      </c>
    </row>
    <row r="46" spans="1:9" x14ac:dyDescent="0.3">
      <c r="A46" t="s">
        <v>76</v>
      </c>
      <c r="B46">
        <f>_xlfn.XLOOKUP(Table4[[#This Row],[Combination]],conference_calibration_results[Widget Combination],conference_calibration_results[FBeta])</f>
        <v>0.52600000000000002</v>
      </c>
      <c r="C46">
        <f>_xlfn.XLOOKUP(Table4[[#This Row],[Combination]],conference_calibration_results[Widget Combination],conference_calibration_results[Precision])</f>
        <v>0.73</v>
      </c>
      <c r="D46">
        <f>_xlfn.XLOOKUP(Table4[[#This Row],[Combination]],conference_calibration_results[Widget Combination],conference_calibration_results[Recall])</f>
        <v>0.129</v>
      </c>
      <c r="E46">
        <f>_xlfn.XLOOKUP(Table4[[#This Row],[Combination]],employee_calibration_results[Widget Combination],employee_calibration_results[FBeta])</f>
        <v>0.47699999999999998</v>
      </c>
      <c r="F46">
        <f>_xlfn.XLOOKUP(Table4[[#This Row],[Combination]],employee_calibration_results[Widget Combination],employee_calibration_results[Precision])</f>
        <v>0.66700000000000004</v>
      </c>
      <c r="G46">
        <f>_xlfn.XLOOKUP(Table4[[#This Row],[Combination]],employee_calibration_results[Widget Combination],employee_calibration_results[Recall])</f>
        <v>0.114</v>
      </c>
      <c r="H46" s="1">
        <f>2/(1/Table4[[#This Row],[Conf F]]+1/Table4[[#This Row],[Emp F]])</f>
        <v>0.50030309072781654</v>
      </c>
      <c r="I46" s="2">
        <f>SQRT( (0.5*(B46/SQRT(SUMSQ($B$2:$B$129))) - 0.5*(MAX($B$2:$B$129)/SQRT(SUMSQ($B$2:$B$129))))^2
     + (0.5*(E46/SQRT(SUMSQ($E$2:$E$129))) - 0.5*(MAX($E$2:$E$129)/SQRT(SUMSQ($E$2:$E$129))))^2 )
/
(
  SQRT( (0.5*(B46/SQRT(SUMSQ($B$2:$B$129))) - 0.5*(MAX($B$2:$B$129)/SQRT(SUMSQ($B$2:$B$129))))^2
      + (0.5*(E46/SQRT(SUMSQ($E$2:$E$129))) - 0.5*(MAX($E$2:$E$129)/SQRT(SUMSQ($E$2:$E$129))))^2 )
+ SQRT( (0.5*(B46/SQRT(SUMSQ($B$2:$B$129))) - 0.5*(MIN($B$2:$B$129)/SQRT(SUMSQ($B$2:$B$129))))^2
      + (0.5*(E46/SQRT(SUMSQ($E$2:$E$129))) - 0.5*(MIN($E$2:$E$129)/SQRT(SUMSQ($E$2:$E$129))))^2 )
)</f>
        <v>0.40530145932573353</v>
      </c>
    </row>
    <row r="47" spans="1:9" x14ac:dyDescent="0.3">
      <c r="A47" t="s">
        <v>83</v>
      </c>
      <c r="B47">
        <f>_xlfn.XLOOKUP(Table4[[#This Row],[Combination]],conference_calibration_results[Widget Combination],conference_calibration_results[FBeta])</f>
        <v>0.46800000000000003</v>
      </c>
      <c r="C47">
        <f>_xlfn.XLOOKUP(Table4[[#This Row],[Combination]],conference_calibration_results[Widget Combination],conference_calibration_results[Precision])</f>
        <v>0.64900000000000002</v>
      </c>
      <c r="D47">
        <f>_xlfn.XLOOKUP(Table4[[#This Row],[Combination]],conference_calibration_results[Widget Combination],conference_calibration_results[Recall])</f>
        <v>0.114</v>
      </c>
      <c r="E47">
        <f>_xlfn.XLOOKUP(Table4[[#This Row],[Combination]],employee_calibration_results[Widget Combination],employee_calibration_results[FBeta])</f>
        <v>0.53600000000000003</v>
      </c>
      <c r="F47">
        <f>_xlfn.XLOOKUP(Table4[[#This Row],[Combination]],employee_calibration_results[Widget Combination],employee_calibration_results[Precision])</f>
        <v>0.75</v>
      </c>
      <c r="G47">
        <f>_xlfn.XLOOKUP(Table4[[#This Row],[Combination]],employee_calibration_results[Widget Combination],employee_calibration_results[Recall])</f>
        <v>0.129</v>
      </c>
      <c r="H47" s="1">
        <f>2/(1/Table4[[#This Row],[Conf F]]+1/Table4[[#This Row],[Emp F]])</f>
        <v>0.49969721115537852</v>
      </c>
      <c r="I47" s="2">
        <f>SQRT( (0.5*(B47/SQRT(SUMSQ($B$2:$B$129))) - 0.5*(MAX($B$2:$B$129)/SQRT(SUMSQ($B$2:$B$129))))^2
     + (0.5*(E47/SQRT(SUMSQ($E$2:$E$129))) - 0.5*(MAX($E$2:$E$129)/SQRT(SUMSQ($E$2:$E$129))))^2 )
/
(
  SQRT( (0.5*(B47/SQRT(SUMSQ($B$2:$B$129))) - 0.5*(MAX($B$2:$B$129)/SQRT(SUMSQ($B$2:$B$129))))^2
      + (0.5*(E47/SQRT(SUMSQ($E$2:$E$129))) - 0.5*(MAX($E$2:$E$129)/SQRT(SUMSQ($E$2:$E$129))))^2 )
+ SQRT( (0.5*(B47/SQRT(SUMSQ($B$2:$B$129))) - 0.5*(MIN($B$2:$B$129)/SQRT(SUMSQ($B$2:$B$129))))^2
      + (0.5*(E47/SQRT(SUMSQ($E$2:$E$129))) - 0.5*(MIN($E$2:$E$129)/SQRT(SUMSQ($E$2:$E$129))))^2 )
)</f>
        <v>0.41189992371867368</v>
      </c>
    </row>
    <row r="48" spans="1:9" x14ac:dyDescent="0.3">
      <c r="A48" t="s">
        <v>100</v>
      </c>
      <c r="B48">
        <f>_xlfn.XLOOKUP(Table4[[#This Row],[Combination]],conference_calibration_results[Widget Combination],conference_calibration_results[FBeta])</f>
        <v>0.46800000000000003</v>
      </c>
      <c r="C48">
        <f>_xlfn.XLOOKUP(Table4[[#This Row],[Combination]],conference_calibration_results[Widget Combination],conference_calibration_results[Precision])</f>
        <v>0.64900000000000002</v>
      </c>
      <c r="D48">
        <f>_xlfn.XLOOKUP(Table4[[#This Row],[Combination]],conference_calibration_results[Widget Combination],conference_calibration_results[Recall])</f>
        <v>0.114</v>
      </c>
      <c r="E48">
        <f>_xlfn.XLOOKUP(Table4[[#This Row],[Combination]],employee_calibration_results[Widget Combination],employee_calibration_results[FBeta])</f>
        <v>0.53600000000000003</v>
      </c>
      <c r="F48">
        <f>_xlfn.XLOOKUP(Table4[[#This Row],[Combination]],employee_calibration_results[Widget Combination],employee_calibration_results[Precision])</f>
        <v>0.75</v>
      </c>
      <c r="G48">
        <f>_xlfn.XLOOKUP(Table4[[#This Row],[Combination]],employee_calibration_results[Widget Combination],employee_calibration_results[Recall])</f>
        <v>0.129</v>
      </c>
      <c r="H48" s="1">
        <f>2/(1/Table4[[#This Row],[Conf F]]+1/Table4[[#This Row],[Emp F]])</f>
        <v>0.49969721115537852</v>
      </c>
      <c r="I48" s="2">
        <f>SQRT( (0.5*(B48/SQRT(SUMSQ($B$2:$B$129))) - 0.5*(MAX($B$2:$B$129)/SQRT(SUMSQ($B$2:$B$129))))^2
     + (0.5*(E48/SQRT(SUMSQ($E$2:$E$129))) - 0.5*(MAX($E$2:$E$129)/SQRT(SUMSQ($E$2:$E$129))))^2 )
/
(
  SQRT( (0.5*(B48/SQRT(SUMSQ($B$2:$B$129))) - 0.5*(MAX($B$2:$B$129)/SQRT(SUMSQ($B$2:$B$129))))^2
      + (0.5*(E48/SQRT(SUMSQ($E$2:$E$129))) - 0.5*(MAX($E$2:$E$129)/SQRT(SUMSQ($E$2:$E$129))))^2 )
+ SQRT( (0.5*(B48/SQRT(SUMSQ($B$2:$B$129))) - 0.5*(MIN($B$2:$B$129)/SQRT(SUMSQ($B$2:$B$129))))^2
      + (0.5*(E48/SQRT(SUMSQ($E$2:$E$129))) - 0.5*(MIN($E$2:$E$129)/SQRT(SUMSQ($E$2:$E$129))))^2 )
)</f>
        <v>0.41189992371867368</v>
      </c>
    </row>
    <row r="49" spans="1:9" x14ac:dyDescent="0.3">
      <c r="A49" t="s">
        <v>140</v>
      </c>
      <c r="B49">
        <f>_xlfn.XLOOKUP(Table4[[#This Row],[Combination]],conference_calibration_results[Widget Combination],conference_calibration_results[FBeta])</f>
        <v>0.46800000000000003</v>
      </c>
      <c r="C49">
        <f>_xlfn.XLOOKUP(Table4[[#This Row],[Combination]],conference_calibration_results[Widget Combination],conference_calibration_results[Precision])</f>
        <v>0.64900000000000002</v>
      </c>
      <c r="D49">
        <f>_xlfn.XLOOKUP(Table4[[#This Row],[Combination]],conference_calibration_results[Widget Combination],conference_calibration_results[Recall])</f>
        <v>0.114</v>
      </c>
      <c r="E49">
        <f>_xlfn.XLOOKUP(Table4[[#This Row],[Combination]],employee_calibration_results[Widget Combination],employee_calibration_results[FBeta])</f>
        <v>0.53600000000000003</v>
      </c>
      <c r="F49">
        <f>_xlfn.XLOOKUP(Table4[[#This Row],[Combination]],employee_calibration_results[Widget Combination],employee_calibration_results[Precision])</f>
        <v>0.75</v>
      </c>
      <c r="G49">
        <f>_xlfn.XLOOKUP(Table4[[#This Row],[Combination]],employee_calibration_results[Widget Combination],employee_calibration_results[Recall])</f>
        <v>0.129</v>
      </c>
      <c r="H49" s="1">
        <f>2/(1/Table4[[#This Row],[Conf F]]+1/Table4[[#This Row],[Emp F]])</f>
        <v>0.49969721115537852</v>
      </c>
      <c r="I49" s="2">
        <f>SQRT( (0.5*(B49/SQRT(SUMSQ($B$2:$B$129))) - 0.5*(MAX($B$2:$B$129)/SQRT(SUMSQ($B$2:$B$129))))^2
     + (0.5*(E49/SQRT(SUMSQ($E$2:$E$129))) - 0.5*(MAX($E$2:$E$129)/SQRT(SUMSQ($E$2:$E$129))))^2 )
/
(
  SQRT( (0.5*(B49/SQRT(SUMSQ($B$2:$B$129))) - 0.5*(MAX($B$2:$B$129)/SQRT(SUMSQ($B$2:$B$129))))^2
      + (0.5*(E49/SQRT(SUMSQ($E$2:$E$129))) - 0.5*(MAX($E$2:$E$129)/SQRT(SUMSQ($E$2:$E$129))))^2 )
+ SQRT( (0.5*(B49/SQRT(SUMSQ($B$2:$B$129))) - 0.5*(MIN($B$2:$B$129)/SQRT(SUMSQ($B$2:$B$129))))^2
      + (0.5*(E49/SQRT(SUMSQ($E$2:$E$129))) - 0.5*(MIN($E$2:$E$129)/SQRT(SUMSQ($E$2:$E$129))))^2 )
)</f>
        <v>0.41189992371867368</v>
      </c>
    </row>
    <row r="50" spans="1:9" x14ac:dyDescent="0.3">
      <c r="A50" t="s">
        <v>59</v>
      </c>
      <c r="B50">
        <f>_xlfn.XLOOKUP(Table4[[#This Row],[Combination]],conference_calibration_results[Widget Combination],conference_calibration_results[FBeta])</f>
        <v>0.50700000000000001</v>
      </c>
      <c r="C50">
        <f>_xlfn.XLOOKUP(Table4[[#This Row],[Combination]],conference_calibration_results[Widget Combination],conference_calibration_results[Precision])</f>
        <v>0.70299999999999996</v>
      </c>
      <c r="D50">
        <f>_xlfn.XLOOKUP(Table4[[#This Row],[Combination]],conference_calibration_results[Widget Combination],conference_calibration_results[Recall])</f>
        <v>0.124</v>
      </c>
      <c r="E50">
        <f>_xlfn.XLOOKUP(Table4[[#This Row],[Combination]],employee_calibration_results[Widget Combination],employee_calibration_results[FBeta])</f>
        <v>0.47699999999999998</v>
      </c>
      <c r="F50">
        <f>_xlfn.XLOOKUP(Table4[[#This Row],[Combination]],employee_calibration_results[Widget Combination],employee_calibration_results[Precision])</f>
        <v>0.66700000000000004</v>
      </c>
      <c r="G50">
        <f>_xlfn.XLOOKUP(Table4[[#This Row],[Combination]],employee_calibration_results[Widget Combination],employee_calibration_results[Recall])</f>
        <v>0.114</v>
      </c>
      <c r="H50" s="1">
        <f>2/(1/Table4[[#This Row],[Conf F]]+1/Table4[[#This Row],[Emp F]])</f>
        <v>0.49154268292682923</v>
      </c>
      <c r="I50" s="2">
        <f>SQRT( (0.5*(B50/SQRT(SUMSQ($B$2:$B$129))) - 0.5*(MAX($B$2:$B$129)/SQRT(SUMSQ($B$2:$B$129))))^2
     + (0.5*(E50/SQRT(SUMSQ($E$2:$E$129))) - 0.5*(MAX($E$2:$E$129)/SQRT(SUMSQ($E$2:$E$129))))^2 )
/
(
  SQRT( (0.5*(B50/SQRT(SUMSQ($B$2:$B$129))) - 0.5*(MAX($B$2:$B$129)/SQRT(SUMSQ($B$2:$B$129))))^2
      + (0.5*(E50/SQRT(SUMSQ($E$2:$E$129))) - 0.5*(MAX($E$2:$E$129)/SQRT(SUMSQ($E$2:$E$129))))^2 )
+ SQRT( (0.5*(B50/SQRT(SUMSQ($B$2:$B$129))) - 0.5*(MIN($B$2:$B$129)/SQRT(SUMSQ($B$2:$B$129))))^2
      + (0.5*(E50/SQRT(SUMSQ($E$2:$E$129))) - 0.5*(MIN($E$2:$E$129)/SQRT(SUMSQ($E$2:$E$129))))^2 )
)</f>
        <v>0.44999349456153626</v>
      </c>
    </row>
    <row r="51" spans="1:9" x14ac:dyDescent="0.3">
      <c r="A51" t="s">
        <v>47</v>
      </c>
      <c r="B51">
        <f>_xlfn.XLOOKUP(Table4[[#This Row],[Combination]],conference_calibration_results[Widget Combination],conference_calibration_results[FBeta])</f>
        <v>0.50700000000000001</v>
      </c>
      <c r="C51">
        <f>_xlfn.XLOOKUP(Table4[[#This Row],[Combination]],conference_calibration_results[Widget Combination],conference_calibration_results[Precision])</f>
        <v>0.70299999999999996</v>
      </c>
      <c r="D51">
        <f>_xlfn.XLOOKUP(Table4[[#This Row],[Combination]],conference_calibration_results[Widget Combination],conference_calibration_results[Recall])</f>
        <v>0.124</v>
      </c>
      <c r="E51">
        <f>_xlfn.XLOOKUP(Table4[[#This Row],[Combination]],employee_calibration_results[Widget Combination],employee_calibration_results[FBeta])</f>
        <v>0.47699999999999998</v>
      </c>
      <c r="F51">
        <f>_xlfn.XLOOKUP(Table4[[#This Row],[Combination]],employee_calibration_results[Widget Combination],employee_calibration_results[Precision])</f>
        <v>0.66700000000000004</v>
      </c>
      <c r="G51">
        <f>_xlfn.XLOOKUP(Table4[[#This Row],[Combination]],employee_calibration_results[Widget Combination],employee_calibration_results[Recall])</f>
        <v>0.114</v>
      </c>
      <c r="H51" s="1">
        <f>2/(1/Table4[[#This Row],[Conf F]]+1/Table4[[#This Row],[Emp F]])</f>
        <v>0.49154268292682923</v>
      </c>
      <c r="I51" s="2">
        <f>SQRT( (0.5*(B51/SQRT(SUMSQ($B$2:$B$129))) - 0.5*(MAX($B$2:$B$129)/SQRT(SUMSQ($B$2:$B$129))))^2
     + (0.5*(E51/SQRT(SUMSQ($E$2:$E$129))) - 0.5*(MAX($E$2:$E$129)/SQRT(SUMSQ($E$2:$E$129))))^2 )
/
(
  SQRT( (0.5*(B51/SQRT(SUMSQ($B$2:$B$129))) - 0.5*(MAX($B$2:$B$129)/SQRT(SUMSQ($B$2:$B$129))))^2
      + (0.5*(E51/SQRT(SUMSQ($E$2:$E$129))) - 0.5*(MAX($E$2:$E$129)/SQRT(SUMSQ($E$2:$E$129))))^2 )
+ SQRT( (0.5*(B51/SQRT(SUMSQ($B$2:$B$129))) - 0.5*(MIN($B$2:$B$129)/SQRT(SUMSQ($B$2:$B$129))))^2
      + (0.5*(E51/SQRT(SUMSQ($E$2:$E$129))) - 0.5*(MIN($E$2:$E$129)/SQRT(SUMSQ($E$2:$E$129))))^2 )
)</f>
        <v>0.44999349456153626</v>
      </c>
    </row>
    <row r="52" spans="1:9" x14ac:dyDescent="0.3">
      <c r="A52" t="s">
        <v>115</v>
      </c>
      <c r="B52">
        <f>_xlfn.XLOOKUP(Table4[[#This Row],[Combination]],conference_calibration_results[Widget Combination],conference_calibration_results[FBeta])</f>
        <v>0.50700000000000001</v>
      </c>
      <c r="C52">
        <f>_xlfn.XLOOKUP(Table4[[#This Row],[Combination]],conference_calibration_results[Widget Combination],conference_calibration_results[Precision])</f>
        <v>0.70299999999999996</v>
      </c>
      <c r="D52">
        <f>_xlfn.XLOOKUP(Table4[[#This Row],[Combination]],conference_calibration_results[Widget Combination],conference_calibration_results[Recall])</f>
        <v>0.124</v>
      </c>
      <c r="E52">
        <f>_xlfn.XLOOKUP(Table4[[#This Row],[Combination]],employee_calibration_results[Widget Combination],employee_calibration_results[FBeta])</f>
        <v>0.47699999999999998</v>
      </c>
      <c r="F52">
        <f>_xlfn.XLOOKUP(Table4[[#This Row],[Combination]],employee_calibration_results[Widget Combination],employee_calibration_results[Precision])</f>
        <v>0.66700000000000004</v>
      </c>
      <c r="G52">
        <f>_xlfn.XLOOKUP(Table4[[#This Row],[Combination]],employee_calibration_results[Widget Combination],employee_calibration_results[Recall])</f>
        <v>0.114</v>
      </c>
      <c r="H52" s="1">
        <f>2/(1/Table4[[#This Row],[Conf F]]+1/Table4[[#This Row],[Emp F]])</f>
        <v>0.49154268292682923</v>
      </c>
      <c r="I52" s="2">
        <f>SQRT( (0.5*(B52/SQRT(SUMSQ($B$2:$B$129))) - 0.5*(MAX($B$2:$B$129)/SQRT(SUMSQ($B$2:$B$129))))^2
     + (0.5*(E52/SQRT(SUMSQ($E$2:$E$129))) - 0.5*(MAX($E$2:$E$129)/SQRT(SUMSQ($E$2:$E$129))))^2 )
/
(
  SQRT( (0.5*(B52/SQRT(SUMSQ($B$2:$B$129))) - 0.5*(MAX($B$2:$B$129)/SQRT(SUMSQ($B$2:$B$129))))^2
      + (0.5*(E52/SQRT(SUMSQ($E$2:$E$129))) - 0.5*(MAX($E$2:$E$129)/SQRT(SUMSQ($E$2:$E$129))))^2 )
+ SQRT( (0.5*(B52/SQRT(SUMSQ($B$2:$B$129))) - 0.5*(MIN($B$2:$B$129)/SQRT(SUMSQ($B$2:$B$129))))^2
      + (0.5*(E52/SQRT(SUMSQ($E$2:$E$129))) - 0.5*(MIN($E$2:$E$129)/SQRT(SUMSQ($E$2:$E$129))))^2 )
)</f>
        <v>0.44999349456153626</v>
      </c>
    </row>
    <row r="53" spans="1:9" x14ac:dyDescent="0.3">
      <c r="A53" t="s">
        <v>113</v>
      </c>
      <c r="B53">
        <f>_xlfn.XLOOKUP(Table4[[#This Row],[Combination]],conference_calibration_results[Widget Combination],conference_calibration_results[FBeta])</f>
        <v>0.48699999999999999</v>
      </c>
      <c r="C53">
        <f>_xlfn.XLOOKUP(Table4[[#This Row],[Combination]],conference_calibration_results[Widget Combination],conference_calibration_results[Precision])</f>
        <v>0.67600000000000005</v>
      </c>
      <c r="D53">
        <f>_xlfn.XLOOKUP(Table4[[#This Row],[Combination]],conference_calibration_results[Widget Combination],conference_calibration_results[Recall])</f>
        <v>0.11899999999999999</v>
      </c>
      <c r="E53">
        <f>_xlfn.XLOOKUP(Table4[[#This Row],[Combination]],employee_calibration_results[Widget Combination],employee_calibration_results[FBeta])</f>
        <v>0.496</v>
      </c>
      <c r="F53">
        <f>_xlfn.XLOOKUP(Table4[[#This Row],[Combination]],employee_calibration_results[Widget Combination],employee_calibration_results[Precision])</f>
        <v>0.69399999999999995</v>
      </c>
      <c r="G53">
        <f>_xlfn.XLOOKUP(Table4[[#This Row],[Combination]],employee_calibration_results[Widget Combination],employee_calibration_results[Recall])</f>
        <v>0.11899999999999999</v>
      </c>
      <c r="H53" s="1">
        <f>2/(1/Table4[[#This Row],[Conf F]]+1/Table4[[#This Row],[Emp F]])</f>
        <v>0.49145879959308236</v>
      </c>
      <c r="I53" s="2">
        <f>SQRT( (0.5*(B53/SQRT(SUMSQ($B$2:$B$129))) - 0.5*(MAX($B$2:$B$129)/SQRT(SUMSQ($B$2:$B$129))))^2
     + (0.5*(E53/SQRT(SUMSQ($E$2:$E$129))) - 0.5*(MAX($E$2:$E$129)/SQRT(SUMSQ($E$2:$E$129))))^2 )
/
(
  SQRT( (0.5*(B53/SQRT(SUMSQ($B$2:$B$129))) - 0.5*(MAX($B$2:$B$129)/SQRT(SUMSQ($B$2:$B$129))))^2
      + (0.5*(E53/SQRT(SUMSQ($E$2:$E$129))) - 0.5*(MAX($E$2:$E$129)/SQRT(SUMSQ($E$2:$E$129))))^2 )
+ SQRT( (0.5*(B53/SQRT(SUMSQ($B$2:$B$129))) - 0.5*(MIN($B$2:$B$129)/SQRT(SUMSQ($B$2:$B$129))))^2
      + (0.5*(E53/SQRT(SUMSQ($E$2:$E$129))) - 0.5*(MIN($E$2:$E$129)/SQRT(SUMSQ($E$2:$E$129))))^2 )
)</f>
        <v>0.45198301476287162</v>
      </c>
    </row>
    <row r="54" spans="1:9" x14ac:dyDescent="0.3">
      <c r="A54" t="s">
        <v>92</v>
      </c>
      <c r="B54">
        <f>_xlfn.XLOOKUP(Table4[[#This Row],[Combination]],conference_calibration_results[Widget Combination],conference_calibration_results[FBeta])</f>
        <v>0.48699999999999999</v>
      </c>
      <c r="C54">
        <f>_xlfn.XLOOKUP(Table4[[#This Row],[Combination]],conference_calibration_results[Widget Combination],conference_calibration_results[Precision])</f>
        <v>0.67600000000000005</v>
      </c>
      <c r="D54">
        <f>_xlfn.XLOOKUP(Table4[[#This Row],[Combination]],conference_calibration_results[Widget Combination],conference_calibration_results[Recall])</f>
        <v>0.11899999999999999</v>
      </c>
      <c r="E54">
        <f>_xlfn.XLOOKUP(Table4[[#This Row],[Combination]],employee_calibration_results[Widget Combination],employee_calibration_results[FBeta])</f>
        <v>0.496</v>
      </c>
      <c r="F54">
        <f>_xlfn.XLOOKUP(Table4[[#This Row],[Combination]],employee_calibration_results[Widget Combination],employee_calibration_results[Precision])</f>
        <v>0.69399999999999995</v>
      </c>
      <c r="G54">
        <f>_xlfn.XLOOKUP(Table4[[#This Row],[Combination]],employee_calibration_results[Widget Combination],employee_calibration_results[Recall])</f>
        <v>0.11899999999999999</v>
      </c>
      <c r="H54" s="1">
        <f>2/(1/Table4[[#This Row],[Conf F]]+1/Table4[[#This Row],[Emp F]])</f>
        <v>0.49145879959308236</v>
      </c>
      <c r="I54" s="2">
        <f>SQRT( (0.5*(B54/SQRT(SUMSQ($B$2:$B$129))) - 0.5*(MAX($B$2:$B$129)/SQRT(SUMSQ($B$2:$B$129))))^2
     + (0.5*(E54/SQRT(SUMSQ($E$2:$E$129))) - 0.5*(MAX($E$2:$E$129)/SQRT(SUMSQ($E$2:$E$129))))^2 )
/
(
  SQRT( (0.5*(B54/SQRT(SUMSQ($B$2:$B$129))) - 0.5*(MAX($B$2:$B$129)/SQRT(SUMSQ($B$2:$B$129))))^2
      + (0.5*(E54/SQRT(SUMSQ($E$2:$E$129))) - 0.5*(MAX($E$2:$E$129)/SQRT(SUMSQ($E$2:$E$129))))^2 )
+ SQRT( (0.5*(B54/SQRT(SUMSQ($B$2:$B$129))) - 0.5*(MIN($B$2:$B$129)/SQRT(SUMSQ($B$2:$B$129))))^2
      + (0.5*(E54/SQRT(SUMSQ($E$2:$E$129))) - 0.5*(MIN($E$2:$E$129)/SQRT(SUMSQ($E$2:$E$129))))^2 )
)</f>
        <v>0.45198301476287162</v>
      </c>
    </row>
    <row r="55" spans="1:9" x14ac:dyDescent="0.3">
      <c r="A55" t="s">
        <v>112</v>
      </c>
      <c r="B55">
        <f>_xlfn.XLOOKUP(Table4[[#This Row],[Combination]],conference_calibration_results[Widget Combination],conference_calibration_results[FBeta])</f>
        <v>0.48699999999999999</v>
      </c>
      <c r="C55">
        <f>_xlfn.XLOOKUP(Table4[[#This Row],[Combination]],conference_calibration_results[Widget Combination],conference_calibration_results[Precision])</f>
        <v>0.67600000000000005</v>
      </c>
      <c r="D55">
        <f>_xlfn.XLOOKUP(Table4[[#This Row],[Combination]],conference_calibration_results[Widget Combination],conference_calibration_results[Recall])</f>
        <v>0.11899999999999999</v>
      </c>
      <c r="E55">
        <f>_xlfn.XLOOKUP(Table4[[#This Row],[Combination]],employee_calibration_results[Widget Combination],employee_calibration_results[FBeta])</f>
        <v>0.496</v>
      </c>
      <c r="F55">
        <f>_xlfn.XLOOKUP(Table4[[#This Row],[Combination]],employee_calibration_results[Widget Combination],employee_calibration_results[Precision])</f>
        <v>0.69399999999999995</v>
      </c>
      <c r="G55">
        <f>_xlfn.XLOOKUP(Table4[[#This Row],[Combination]],employee_calibration_results[Widget Combination],employee_calibration_results[Recall])</f>
        <v>0.11899999999999999</v>
      </c>
      <c r="H55" s="1">
        <f>2/(1/Table4[[#This Row],[Conf F]]+1/Table4[[#This Row],[Emp F]])</f>
        <v>0.49145879959308236</v>
      </c>
      <c r="I55" s="2">
        <f>SQRT( (0.5*(B55/SQRT(SUMSQ($B$2:$B$129))) - 0.5*(MAX($B$2:$B$129)/SQRT(SUMSQ($B$2:$B$129))))^2
     + (0.5*(E55/SQRT(SUMSQ($E$2:$E$129))) - 0.5*(MAX($E$2:$E$129)/SQRT(SUMSQ($E$2:$E$129))))^2 )
/
(
  SQRT( (0.5*(B55/SQRT(SUMSQ($B$2:$B$129))) - 0.5*(MAX($B$2:$B$129)/SQRT(SUMSQ($B$2:$B$129))))^2
      + (0.5*(E55/SQRT(SUMSQ($E$2:$E$129))) - 0.5*(MAX($E$2:$E$129)/SQRT(SUMSQ($E$2:$E$129))))^2 )
+ SQRT( (0.5*(B55/SQRT(SUMSQ($B$2:$B$129))) - 0.5*(MIN($B$2:$B$129)/SQRT(SUMSQ($B$2:$B$129))))^2
      + (0.5*(E55/SQRT(SUMSQ($E$2:$E$129))) - 0.5*(MIN($E$2:$E$129)/SQRT(SUMSQ($E$2:$E$129))))^2 )
)</f>
        <v>0.45198301476287162</v>
      </c>
    </row>
    <row r="56" spans="1:9" x14ac:dyDescent="0.3">
      <c r="A56" t="s">
        <v>96</v>
      </c>
      <c r="B56">
        <f>_xlfn.XLOOKUP(Table4[[#This Row],[Combination]],conference_calibration_results[Widget Combination],conference_calibration_results[FBeta])</f>
        <v>0.48699999999999999</v>
      </c>
      <c r="C56">
        <f>_xlfn.XLOOKUP(Table4[[#This Row],[Combination]],conference_calibration_results[Widget Combination],conference_calibration_results[Precision])</f>
        <v>0.67600000000000005</v>
      </c>
      <c r="D56">
        <f>_xlfn.XLOOKUP(Table4[[#This Row],[Combination]],conference_calibration_results[Widget Combination],conference_calibration_results[Recall])</f>
        <v>0.11899999999999999</v>
      </c>
      <c r="E56">
        <f>_xlfn.XLOOKUP(Table4[[#This Row],[Combination]],employee_calibration_results[Widget Combination],employee_calibration_results[FBeta])</f>
        <v>0.496</v>
      </c>
      <c r="F56">
        <f>_xlfn.XLOOKUP(Table4[[#This Row],[Combination]],employee_calibration_results[Widget Combination],employee_calibration_results[Precision])</f>
        <v>0.69399999999999995</v>
      </c>
      <c r="G56">
        <f>_xlfn.XLOOKUP(Table4[[#This Row],[Combination]],employee_calibration_results[Widget Combination],employee_calibration_results[Recall])</f>
        <v>0.11899999999999999</v>
      </c>
      <c r="H56" s="1">
        <f>2/(1/Table4[[#This Row],[Conf F]]+1/Table4[[#This Row],[Emp F]])</f>
        <v>0.49145879959308236</v>
      </c>
      <c r="I56" s="2">
        <f>SQRT( (0.5*(B56/SQRT(SUMSQ($B$2:$B$129))) - 0.5*(MAX($B$2:$B$129)/SQRT(SUMSQ($B$2:$B$129))))^2
     + (0.5*(E56/SQRT(SUMSQ($E$2:$E$129))) - 0.5*(MAX($E$2:$E$129)/SQRT(SUMSQ($E$2:$E$129))))^2 )
/
(
  SQRT( (0.5*(B56/SQRT(SUMSQ($B$2:$B$129))) - 0.5*(MAX($B$2:$B$129)/SQRT(SUMSQ($B$2:$B$129))))^2
      + (0.5*(E56/SQRT(SUMSQ($E$2:$E$129))) - 0.5*(MAX($E$2:$E$129)/SQRT(SUMSQ($E$2:$E$129))))^2 )
+ SQRT( (0.5*(B56/SQRT(SUMSQ($B$2:$B$129))) - 0.5*(MIN($B$2:$B$129)/SQRT(SUMSQ($B$2:$B$129))))^2
      + (0.5*(E56/SQRT(SUMSQ($E$2:$E$129))) - 0.5*(MIN($E$2:$E$129)/SQRT(SUMSQ($E$2:$E$129))))^2 )
)</f>
        <v>0.45198301476287162</v>
      </c>
    </row>
    <row r="57" spans="1:9" x14ac:dyDescent="0.3">
      <c r="A57" t="s">
        <v>106</v>
      </c>
      <c r="B57">
        <f>_xlfn.XLOOKUP(Table4[[#This Row],[Combination]],conference_calibration_results[Widget Combination],conference_calibration_results[FBeta])</f>
        <v>0.48699999999999999</v>
      </c>
      <c r="C57">
        <f>_xlfn.XLOOKUP(Table4[[#This Row],[Combination]],conference_calibration_results[Widget Combination],conference_calibration_results[Precision])</f>
        <v>0.67600000000000005</v>
      </c>
      <c r="D57">
        <f>_xlfn.XLOOKUP(Table4[[#This Row],[Combination]],conference_calibration_results[Widget Combination],conference_calibration_results[Recall])</f>
        <v>0.11899999999999999</v>
      </c>
      <c r="E57">
        <f>_xlfn.XLOOKUP(Table4[[#This Row],[Combination]],employee_calibration_results[Widget Combination],employee_calibration_results[FBeta])</f>
        <v>0.496</v>
      </c>
      <c r="F57">
        <f>_xlfn.XLOOKUP(Table4[[#This Row],[Combination]],employee_calibration_results[Widget Combination],employee_calibration_results[Precision])</f>
        <v>0.69399999999999995</v>
      </c>
      <c r="G57">
        <f>_xlfn.XLOOKUP(Table4[[#This Row],[Combination]],employee_calibration_results[Widget Combination],employee_calibration_results[Recall])</f>
        <v>0.11899999999999999</v>
      </c>
      <c r="H57" s="1">
        <f>2/(1/Table4[[#This Row],[Conf F]]+1/Table4[[#This Row],[Emp F]])</f>
        <v>0.49145879959308236</v>
      </c>
      <c r="I57" s="2">
        <f>SQRT( (0.5*(B57/SQRT(SUMSQ($B$2:$B$129))) - 0.5*(MAX($B$2:$B$129)/SQRT(SUMSQ($B$2:$B$129))))^2
     + (0.5*(E57/SQRT(SUMSQ($E$2:$E$129))) - 0.5*(MAX($E$2:$E$129)/SQRT(SUMSQ($E$2:$E$129))))^2 )
/
(
  SQRT( (0.5*(B57/SQRT(SUMSQ($B$2:$B$129))) - 0.5*(MAX($B$2:$B$129)/SQRT(SUMSQ($B$2:$B$129))))^2
      + (0.5*(E57/SQRT(SUMSQ($E$2:$E$129))) - 0.5*(MAX($E$2:$E$129)/SQRT(SUMSQ($E$2:$E$129))))^2 )
+ SQRT( (0.5*(B57/SQRT(SUMSQ($B$2:$B$129))) - 0.5*(MIN($B$2:$B$129)/SQRT(SUMSQ($B$2:$B$129))))^2
      + (0.5*(E57/SQRT(SUMSQ($E$2:$E$129))) - 0.5*(MIN($E$2:$E$129)/SQRT(SUMSQ($E$2:$E$129))))^2 )
)</f>
        <v>0.45198301476287162</v>
      </c>
    </row>
    <row r="58" spans="1:9" x14ac:dyDescent="0.3">
      <c r="A58" t="s">
        <v>82</v>
      </c>
      <c r="B58">
        <f>_xlfn.XLOOKUP(Table4[[#This Row],[Combination]],conference_calibration_results[Widget Combination],conference_calibration_results[FBeta])</f>
        <v>0.52600000000000002</v>
      </c>
      <c r="C58">
        <f>_xlfn.XLOOKUP(Table4[[#This Row],[Combination]],conference_calibration_results[Widget Combination],conference_calibration_results[Precision])</f>
        <v>0.73</v>
      </c>
      <c r="D58">
        <f>_xlfn.XLOOKUP(Table4[[#This Row],[Combination]],conference_calibration_results[Widget Combination],conference_calibration_results[Recall])</f>
        <v>0.129</v>
      </c>
      <c r="E58">
        <f>_xlfn.XLOOKUP(Table4[[#This Row],[Combination]],employee_calibration_results[Widget Combination],employee_calibration_results[FBeta])</f>
        <v>0.45700000000000002</v>
      </c>
      <c r="F58">
        <f>_xlfn.XLOOKUP(Table4[[#This Row],[Combination]],employee_calibration_results[Widget Combination],employee_calibration_results[Precision])</f>
        <v>0.63900000000000001</v>
      </c>
      <c r="G58">
        <f>_xlfn.XLOOKUP(Table4[[#This Row],[Combination]],employee_calibration_results[Widget Combination],employee_calibration_results[Recall])</f>
        <v>0.11</v>
      </c>
      <c r="H58" s="1">
        <f>2/(1/Table4[[#This Row],[Conf F]]+1/Table4[[#This Row],[Emp F]])</f>
        <v>0.48907833163784337</v>
      </c>
      <c r="I58" s="2">
        <f>SQRT( (0.5*(B58/SQRT(SUMSQ($B$2:$B$129))) - 0.5*(MAX($B$2:$B$129)/SQRT(SUMSQ($B$2:$B$129))))^2
     + (0.5*(E58/SQRT(SUMSQ($E$2:$E$129))) - 0.5*(MAX($E$2:$E$129)/SQRT(SUMSQ($E$2:$E$129))))^2 )
/
(
  SQRT( (0.5*(B58/SQRT(SUMSQ($B$2:$B$129))) - 0.5*(MAX($B$2:$B$129)/SQRT(SUMSQ($B$2:$B$129))))^2
      + (0.5*(E58/SQRT(SUMSQ($E$2:$E$129))) - 0.5*(MAX($E$2:$E$129)/SQRT(SUMSQ($E$2:$E$129))))^2 )
+ SQRT( (0.5*(B58/SQRT(SUMSQ($B$2:$B$129))) - 0.5*(MIN($B$2:$B$129)/SQRT(SUMSQ($B$2:$B$129))))^2
      + (0.5*(E58/SQRT(SUMSQ($E$2:$E$129))) - 0.5*(MIN($E$2:$E$129)/SQRT(SUMSQ($E$2:$E$129))))^2 )
)</f>
        <v>0.45644208743762665</v>
      </c>
    </row>
    <row r="59" spans="1:9" x14ac:dyDescent="0.3">
      <c r="A59" t="s">
        <v>93</v>
      </c>
      <c r="B59">
        <f>_xlfn.XLOOKUP(Table4[[#This Row],[Combination]],conference_calibration_results[Widget Combination],conference_calibration_results[FBeta])</f>
        <v>0.44800000000000001</v>
      </c>
      <c r="C59">
        <f>_xlfn.XLOOKUP(Table4[[#This Row],[Combination]],conference_calibration_results[Widget Combination],conference_calibration_results[Precision])</f>
        <v>0.622</v>
      </c>
      <c r="D59">
        <f>_xlfn.XLOOKUP(Table4[[#This Row],[Combination]],conference_calibration_results[Widget Combination],conference_calibration_results[Recall])</f>
        <v>0.11</v>
      </c>
      <c r="E59">
        <f>_xlfn.XLOOKUP(Table4[[#This Row],[Combination]],employee_calibration_results[Widget Combination],employee_calibration_results[FBeta])</f>
        <v>0.53600000000000003</v>
      </c>
      <c r="F59">
        <f>_xlfn.XLOOKUP(Table4[[#This Row],[Combination]],employee_calibration_results[Widget Combination],employee_calibration_results[Precision])</f>
        <v>0.75</v>
      </c>
      <c r="G59">
        <f>_xlfn.XLOOKUP(Table4[[#This Row],[Combination]],employee_calibration_results[Widget Combination],employee_calibration_results[Recall])</f>
        <v>0.129</v>
      </c>
      <c r="H59" s="1">
        <f>2/(1/Table4[[#This Row],[Conf F]]+1/Table4[[#This Row],[Emp F]])</f>
        <v>0.48806504065040651</v>
      </c>
      <c r="I59" s="2">
        <f>SQRT( (0.5*(B59/SQRT(SUMSQ($B$2:$B$129))) - 0.5*(MAX($B$2:$B$129)/SQRT(SUMSQ($B$2:$B$129))))^2
     + (0.5*(E59/SQRT(SUMSQ($E$2:$E$129))) - 0.5*(MAX($E$2:$E$129)/SQRT(SUMSQ($E$2:$E$129))))^2 )
/
(
  SQRT( (0.5*(B59/SQRT(SUMSQ($B$2:$B$129))) - 0.5*(MAX($B$2:$B$129)/SQRT(SUMSQ($B$2:$B$129))))^2
      + (0.5*(E59/SQRT(SUMSQ($E$2:$E$129))) - 0.5*(MAX($E$2:$E$129)/SQRT(SUMSQ($E$2:$E$129))))^2 )
+ SQRT( (0.5*(B59/SQRT(SUMSQ($B$2:$B$129))) - 0.5*(MIN($B$2:$B$129)/SQRT(SUMSQ($B$2:$B$129))))^2
      + (0.5*(E59/SQRT(SUMSQ($E$2:$E$129))) - 0.5*(MIN($E$2:$E$129)/SQRT(SUMSQ($E$2:$E$129))))^2 )
)</f>
        <v>0.45838252591576439</v>
      </c>
    </row>
    <row r="60" spans="1:9" x14ac:dyDescent="0.3">
      <c r="A60" t="s">
        <v>138</v>
      </c>
      <c r="B60">
        <f>_xlfn.XLOOKUP(Table4[[#This Row],[Combination]],conference_calibration_results[Widget Combination],conference_calibration_results[FBeta])</f>
        <v>0.44800000000000001</v>
      </c>
      <c r="C60">
        <f>_xlfn.XLOOKUP(Table4[[#This Row],[Combination]],conference_calibration_results[Widget Combination],conference_calibration_results[Precision])</f>
        <v>0.622</v>
      </c>
      <c r="D60">
        <f>_xlfn.XLOOKUP(Table4[[#This Row],[Combination]],conference_calibration_results[Widget Combination],conference_calibration_results[Recall])</f>
        <v>0.11</v>
      </c>
      <c r="E60">
        <f>_xlfn.XLOOKUP(Table4[[#This Row],[Combination]],employee_calibration_results[Widget Combination],employee_calibration_results[FBeta])</f>
        <v>0.53600000000000003</v>
      </c>
      <c r="F60">
        <f>_xlfn.XLOOKUP(Table4[[#This Row],[Combination]],employee_calibration_results[Widget Combination],employee_calibration_results[Precision])</f>
        <v>0.75</v>
      </c>
      <c r="G60">
        <f>_xlfn.XLOOKUP(Table4[[#This Row],[Combination]],employee_calibration_results[Widget Combination],employee_calibration_results[Recall])</f>
        <v>0.129</v>
      </c>
      <c r="H60" s="1">
        <f>2/(1/Table4[[#This Row],[Conf F]]+1/Table4[[#This Row],[Emp F]])</f>
        <v>0.48806504065040651</v>
      </c>
      <c r="I60" s="2">
        <f>SQRT( (0.5*(B60/SQRT(SUMSQ($B$2:$B$129))) - 0.5*(MAX($B$2:$B$129)/SQRT(SUMSQ($B$2:$B$129))))^2
     + (0.5*(E60/SQRT(SUMSQ($E$2:$E$129))) - 0.5*(MAX($E$2:$E$129)/SQRT(SUMSQ($E$2:$E$129))))^2 )
/
(
  SQRT( (0.5*(B60/SQRT(SUMSQ($B$2:$B$129))) - 0.5*(MAX($B$2:$B$129)/SQRT(SUMSQ($B$2:$B$129))))^2
      + (0.5*(E60/SQRT(SUMSQ($E$2:$E$129))) - 0.5*(MAX($E$2:$E$129)/SQRT(SUMSQ($E$2:$E$129))))^2 )
+ SQRT( (0.5*(B60/SQRT(SUMSQ($B$2:$B$129))) - 0.5*(MIN($B$2:$B$129)/SQRT(SUMSQ($B$2:$B$129))))^2
      + (0.5*(E60/SQRT(SUMSQ($E$2:$E$129))) - 0.5*(MIN($E$2:$E$129)/SQRT(SUMSQ($E$2:$E$129))))^2 )
)</f>
        <v>0.45838252591576439</v>
      </c>
    </row>
    <row r="61" spans="1:9" x14ac:dyDescent="0.3">
      <c r="A61" t="s">
        <v>18</v>
      </c>
      <c r="B61">
        <f>_xlfn.XLOOKUP(Table4[[#This Row],[Combination]],conference_calibration_results[Widget Combination],conference_calibration_results[FBeta])</f>
        <v>0.48699999999999999</v>
      </c>
      <c r="C61">
        <f>_xlfn.XLOOKUP(Table4[[#This Row],[Combination]],conference_calibration_results[Widget Combination],conference_calibration_results[Precision])</f>
        <v>0.67600000000000005</v>
      </c>
      <c r="D61">
        <f>_xlfn.XLOOKUP(Table4[[#This Row],[Combination]],conference_calibration_results[Widget Combination],conference_calibration_results[Recall])</f>
        <v>0.11899999999999999</v>
      </c>
      <c r="E61">
        <f>_xlfn.XLOOKUP(Table4[[#This Row],[Combination]],employee_calibration_results[Widget Combination],employee_calibration_results[FBeta])</f>
        <v>0.47699999999999998</v>
      </c>
      <c r="F61">
        <f>_xlfn.XLOOKUP(Table4[[#This Row],[Combination]],employee_calibration_results[Widget Combination],employee_calibration_results[Precision])</f>
        <v>0.66700000000000004</v>
      </c>
      <c r="G61">
        <f>_xlfn.XLOOKUP(Table4[[#This Row],[Combination]],employee_calibration_results[Widget Combination],employee_calibration_results[Recall])</f>
        <v>0.114</v>
      </c>
      <c r="H61" s="1">
        <f>2/(1/Table4[[#This Row],[Conf F]]+1/Table4[[#This Row],[Emp F]])</f>
        <v>0.48194813278008297</v>
      </c>
      <c r="I61" s="2">
        <f>SQRT( (0.5*(B61/SQRT(SUMSQ($B$2:$B$129))) - 0.5*(MAX($B$2:$B$129)/SQRT(SUMSQ($B$2:$B$129))))^2
     + (0.5*(E61/SQRT(SUMSQ($E$2:$E$129))) - 0.5*(MAX($E$2:$E$129)/SQRT(SUMSQ($E$2:$E$129))))^2 )
/
(
  SQRT( (0.5*(B61/SQRT(SUMSQ($B$2:$B$129))) - 0.5*(MAX($B$2:$B$129)/SQRT(SUMSQ($B$2:$B$129))))^2
      + (0.5*(E61/SQRT(SUMSQ($E$2:$E$129))) - 0.5*(MAX($E$2:$E$129)/SQRT(SUMSQ($E$2:$E$129))))^2 )
+ SQRT( (0.5*(B61/SQRT(SUMSQ($B$2:$B$129))) - 0.5*(MIN($B$2:$B$129)/SQRT(SUMSQ($B$2:$B$129))))^2
      + (0.5*(E61/SQRT(SUMSQ($E$2:$E$129))) - 0.5*(MIN($E$2:$E$129)/SQRT(SUMSQ($E$2:$E$129))))^2 )
)</f>
        <v>0.49998568308632935</v>
      </c>
    </row>
    <row r="62" spans="1:9" x14ac:dyDescent="0.3">
      <c r="A62" t="s">
        <v>129</v>
      </c>
      <c r="B62">
        <f>_xlfn.XLOOKUP(Table4[[#This Row],[Combination]],conference_calibration_results[Widget Combination],conference_calibration_results[FBeta])</f>
        <v>0.48699999999999999</v>
      </c>
      <c r="C62">
        <f>_xlfn.XLOOKUP(Table4[[#This Row],[Combination]],conference_calibration_results[Widget Combination],conference_calibration_results[Precision])</f>
        <v>0.67600000000000005</v>
      </c>
      <c r="D62">
        <f>_xlfn.XLOOKUP(Table4[[#This Row],[Combination]],conference_calibration_results[Widget Combination],conference_calibration_results[Recall])</f>
        <v>0.11899999999999999</v>
      </c>
      <c r="E62">
        <f>_xlfn.XLOOKUP(Table4[[#This Row],[Combination]],employee_calibration_results[Widget Combination],employee_calibration_results[FBeta])</f>
        <v>0.47699999999999998</v>
      </c>
      <c r="F62">
        <f>_xlfn.XLOOKUP(Table4[[#This Row],[Combination]],employee_calibration_results[Widget Combination],employee_calibration_results[Precision])</f>
        <v>0.66700000000000004</v>
      </c>
      <c r="G62">
        <f>_xlfn.XLOOKUP(Table4[[#This Row],[Combination]],employee_calibration_results[Widget Combination],employee_calibration_results[Recall])</f>
        <v>0.114</v>
      </c>
      <c r="H62" s="1">
        <f>2/(1/Table4[[#This Row],[Conf F]]+1/Table4[[#This Row],[Emp F]])</f>
        <v>0.48194813278008297</v>
      </c>
      <c r="I62" s="2">
        <f>SQRT( (0.5*(B62/SQRT(SUMSQ($B$2:$B$129))) - 0.5*(MAX($B$2:$B$129)/SQRT(SUMSQ($B$2:$B$129))))^2
     + (0.5*(E62/SQRT(SUMSQ($E$2:$E$129))) - 0.5*(MAX($E$2:$E$129)/SQRT(SUMSQ($E$2:$E$129))))^2 )
/
(
  SQRT( (0.5*(B62/SQRT(SUMSQ($B$2:$B$129))) - 0.5*(MAX($B$2:$B$129)/SQRT(SUMSQ($B$2:$B$129))))^2
      + (0.5*(E62/SQRT(SUMSQ($E$2:$E$129))) - 0.5*(MAX($E$2:$E$129)/SQRT(SUMSQ($E$2:$E$129))))^2 )
+ SQRT( (0.5*(B62/SQRT(SUMSQ($B$2:$B$129))) - 0.5*(MIN($B$2:$B$129)/SQRT(SUMSQ($B$2:$B$129))))^2
      + (0.5*(E62/SQRT(SUMSQ($E$2:$E$129))) - 0.5*(MIN($E$2:$E$129)/SQRT(SUMSQ($E$2:$E$129))))^2 )
)</f>
        <v>0.49998568308632935</v>
      </c>
    </row>
    <row r="63" spans="1:9" x14ac:dyDescent="0.3">
      <c r="A63" t="s">
        <v>85</v>
      </c>
      <c r="B63">
        <f>_xlfn.XLOOKUP(Table4[[#This Row],[Combination]],conference_calibration_results[Widget Combination],conference_calibration_results[FBeta])</f>
        <v>0.46800000000000003</v>
      </c>
      <c r="C63">
        <f>_xlfn.XLOOKUP(Table4[[#This Row],[Combination]],conference_calibration_results[Widget Combination],conference_calibration_results[Precision])</f>
        <v>0.64900000000000002</v>
      </c>
      <c r="D63">
        <f>_xlfn.XLOOKUP(Table4[[#This Row],[Combination]],conference_calibration_results[Widget Combination],conference_calibration_results[Recall])</f>
        <v>0.114</v>
      </c>
      <c r="E63">
        <f>_xlfn.XLOOKUP(Table4[[#This Row],[Combination]],employee_calibration_results[Widget Combination],employee_calibration_results[FBeta])</f>
        <v>0.496</v>
      </c>
      <c r="F63">
        <f>_xlfn.XLOOKUP(Table4[[#This Row],[Combination]],employee_calibration_results[Widget Combination],employee_calibration_results[Precision])</f>
        <v>0.69399999999999995</v>
      </c>
      <c r="G63">
        <f>_xlfn.XLOOKUP(Table4[[#This Row],[Combination]],employee_calibration_results[Widget Combination],employee_calibration_results[Recall])</f>
        <v>0.11899999999999999</v>
      </c>
      <c r="H63" s="1">
        <f>2/(1/Table4[[#This Row],[Conf F]]+1/Table4[[#This Row],[Emp F]])</f>
        <v>0.48159336099585065</v>
      </c>
      <c r="I63" s="2">
        <f>SQRT( (0.5*(B63/SQRT(SUMSQ($B$2:$B$129))) - 0.5*(MAX($B$2:$B$129)/SQRT(SUMSQ($B$2:$B$129))))^2
     + (0.5*(E63/SQRT(SUMSQ($E$2:$E$129))) - 0.5*(MAX($E$2:$E$129)/SQRT(SUMSQ($E$2:$E$129))))^2 )
/
(
  SQRT( (0.5*(B63/SQRT(SUMSQ($B$2:$B$129))) - 0.5*(MAX($B$2:$B$129)/SQRT(SUMSQ($B$2:$B$129))))^2
      + (0.5*(E63/SQRT(SUMSQ($E$2:$E$129))) - 0.5*(MAX($E$2:$E$129)/SQRT(SUMSQ($E$2:$E$129))))^2 )
+ SQRT( (0.5*(B63/SQRT(SUMSQ($B$2:$B$129))) - 0.5*(MIN($B$2:$B$129)/SQRT(SUMSQ($B$2:$B$129))))^2
      + (0.5*(E63/SQRT(SUMSQ($E$2:$E$129))) - 0.5*(MIN($E$2:$E$129)/SQRT(SUMSQ($E$2:$E$129))))^2 )
)</f>
        <v>0.4994626835671182</v>
      </c>
    </row>
    <row r="64" spans="1:9" x14ac:dyDescent="0.3">
      <c r="A64" t="s">
        <v>131</v>
      </c>
      <c r="B64">
        <f>_xlfn.XLOOKUP(Table4[[#This Row],[Combination]],conference_calibration_results[Widget Combination],conference_calibration_results[FBeta])</f>
        <v>0.46800000000000003</v>
      </c>
      <c r="C64">
        <f>_xlfn.XLOOKUP(Table4[[#This Row],[Combination]],conference_calibration_results[Widget Combination],conference_calibration_results[Precision])</f>
        <v>0.64900000000000002</v>
      </c>
      <c r="D64">
        <f>_xlfn.XLOOKUP(Table4[[#This Row],[Combination]],conference_calibration_results[Widget Combination],conference_calibration_results[Recall])</f>
        <v>0.114</v>
      </c>
      <c r="E64">
        <f>_xlfn.XLOOKUP(Table4[[#This Row],[Combination]],employee_calibration_results[Widget Combination],employee_calibration_results[FBeta])</f>
        <v>0.496</v>
      </c>
      <c r="F64">
        <f>_xlfn.XLOOKUP(Table4[[#This Row],[Combination]],employee_calibration_results[Widget Combination],employee_calibration_results[Precision])</f>
        <v>0.69399999999999995</v>
      </c>
      <c r="G64">
        <f>_xlfn.XLOOKUP(Table4[[#This Row],[Combination]],employee_calibration_results[Widget Combination],employee_calibration_results[Recall])</f>
        <v>0.11899999999999999</v>
      </c>
      <c r="H64" s="1">
        <f>2/(1/Table4[[#This Row],[Conf F]]+1/Table4[[#This Row],[Emp F]])</f>
        <v>0.48159336099585065</v>
      </c>
      <c r="I64" s="2">
        <f>SQRT( (0.5*(B64/SQRT(SUMSQ($B$2:$B$129))) - 0.5*(MAX($B$2:$B$129)/SQRT(SUMSQ($B$2:$B$129))))^2
     + (0.5*(E64/SQRT(SUMSQ($E$2:$E$129))) - 0.5*(MAX($E$2:$E$129)/SQRT(SUMSQ($E$2:$E$129))))^2 )
/
(
  SQRT( (0.5*(B64/SQRT(SUMSQ($B$2:$B$129))) - 0.5*(MAX($B$2:$B$129)/SQRT(SUMSQ($B$2:$B$129))))^2
      + (0.5*(E64/SQRT(SUMSQ($E$2:$E$129))) - 0.5*(MAX($E$2:$E$129)/SQRT(SUMSQ($E$2:$E$129))))^2 )
+ SQRT( (0.5*(B64/SQRT(SUMSQ($B$2:$B$129))) - 0.5*(MIN($B$2:$B$129)/SQRT(SUMSQ($B$2:$B$129))))^2
      + (0.5*(E64/SQRT(SUMSQ($E$2:$E$129))) - 0.5*(MIN($E$2:$E$129)/SQRT(SUMSQ($E$2:$E$129))))^2 )
)</f>
        <v>0.4994626835671182</v>
      </c>
    </row>
    <row r="65" spans="1:9" x14ac:dyDescent="0.3">
      <c r="A65" t="s">
        <v>49</v>
      </c>
      <c r="B65">
        <f>_xlfn.XLOOKUP(Table4[[#This Row],[Combination]],conference_calibration_results[Widget Combination],conference_calibration_results[FBeta])</f>
        <v>0.46800000000000003</v>
      </c>
      <c r="C65">
        <f>_xlfn.XLOOKUP(Table4[[#This Row],[Combination]],conference_calibration_results[Widget Combination],conference_calibration_results[Precision])</f>
        <v>0.64900000000000002</v>
      </c>
      <c r="D65">
        <f>_xlfn.XLOOKUP(Table4[[#This Row],[Combination]],conference_calibration_results[Widget Combination],conference_calibration_results[Recall])</f>
        <v>0.114</v>
      </c>
      <c r="E65">
        <f>_xlfn.XLOOKUP(Table4[[#This Row],[Combination]],employee_calibration_results[Widget Combination],employee_calibration_results[FBeta])</f>
        <v>0.496</v>
      </c>
      <c r="F65">
        <f>_xlfn.XLOOKUP(Table4[[#This Row],[Combination]],employee_calibration_results[Widget Combination],employee_calibration_results[Precision])</f>
        <v>0.69399999999999995</v>
      </c>
      <c r="G65">
        <f>_xlfn.XLOOKUP(Table4[[#This Row],[Combination]],employee_calibration_results[Widget Combination],employee_calibration_results[Recall])</f>
        <v>0.11899999999999999</v>
      </c>
      <c r="H65" s="1">
        <f>2/(1/Table4[[#This Row],[Conf F]]+1/Table4[[#This Row],[Emp F]])</f>
        <v>0.48159336099585065</v>
      </c>
      <c r="I65" s="2">
        <f>SQRT( (0.5*(B65/SQRT(SUMSQ($B$2:$B$129))) - 0.5*(MAX($B$2:$B$129)/SQRT(SUMSQ($B$2:$B$129))))^2
     + (0.5*(E65/SQRT(SUMSQ($E$2:$E$129))) - 0.5*(MAX($E$2:$E$129)/SQRT(SUMSQ($E$2:$E$129))))^2 )
/
(
  SQRT( (0.5*(B65/SQRT(SUMSQ($B$2:$B$129))) - 0.5*(MAX($B$2:$B$129)/SQRT(SUMSQ($B$2:$B$129))))^2
      + (0.5*(E65/SQRT(SUMSQ($E$2:$E$129))) - 0.5*(MAX($E$2:$E$129)/SQRT(SUMSQ($E$2:$E$129))))^2 )
+ SQRT( (0.5*(B65/SQRT(SUMSQ($B$2:$B$129))) - 0.5*(MIN($B$2:$B$129)/SQRT(SUMSQ($B$2:$B$129))))^2
      + (0.5*(E65/SQRT(SUMSQ($E$2:$E$129))) - 0.5*(MIN($E$2:$E$129)/SQRT(SUMSQ($E$2:$E$129))))^2 )
)</f>
        <v>0.4994626835671182</v>
      </c>
    </row>
    <row r="66" spans="1:9" x14ac:dyDescent="0.3">
      <c r="A66" t="s">
        <v>17</v>
      </c>
      <c r="B66">
        <f>_xlfn.XLOOKUP(Table4[[#This Row],[Combination]],conference_calibration_results[Widget Combination],conference_calibration_results[FBeta])</f>
        <v>0.50700000000000001</v>
      </c>
      <c r="C66">
        <f>_xlfn.XLOOKUP(Table4[[#This Row],[Combination]],conference_calibration_results[Widget Combination],conference_calibration_results[Precision])</f>
        <v>0.70299999999999996</v>
      </c>
      <c r="D66">
        <f>_xlfn.XLOOKUP(Table4[[#This Row],[Combination]],conference_calibration_results[Widget Combination],conference_calibration_results[Recall])</f>
        <v>0.124</v>
      </c>
      <c r="E66">
        <f>_xlfn.XLOOKUP(Table4[[#This Row],[Combination]],employee_calibration_results[Widget Combination],employee_calibration_results[FBeta])</f>
        <v>0.45700000000000002</v>
      </c>
      <c r="F66">
        <f>_xlfn.XLOOKUP(Table4[[#This Row],[Combination]],employee_calibration_results[Widget Combination],employee_calibration_results[Precision])</f>
        <v>0.63900000000000001</v>
      </c>
      <c r="G66">
        <f>_xlfn.XLOOKUP(Table4[[#This Row],[Combination]],employee_calibration_results[Widget Combination],employee_calibration_results[Recall])</f>
        <v>0.11</v>
      </c>
      <c r="H66" s="1">
        <f>2/(1/Table4[[#This Row],[Conf F]]+1/Table4[[#This Row],[Emp F]])</f>
        <v>0.48070331950207468</v>
      </c>
      <c r="I66" s="2">
        <f>SQRT( (0.5*(B66/SQRT(SUMSQ($B$2:$B$129))) - 0.5*(MAX($B$2:$B$129)/SQRT(SUMSQ($B$2:$B$129))))^2
     + (0.5*(E66/SQRT(SUMSQ($E$2:$E$129))) - 0.5*(MAX($E$2:$E$129)/SQRT(SUMSQ($E$2:$E$129))))^2 )
/
(
  SQRT( (0.5*(B66/SQRT(SUMSQ($B$2:$B$129))) - 0.5*(MAX($B$2:$B$129)/SQRT(SUMSQ($B$2:$B$129))))^2
      + (0.5*(E66/SQRT(SUMSQ($E$2:$E$129))) - 0.5*(MAX($E$2:$E$129)/SQRT(SUMSQ($E$2:$E$129))))^2 )
+ SQRT( (0.5*(B66/SQRT(SUMSQ($B$2:$B$129))) - 0.5*(MIN($B$2:$B$129)/SQRT(SUMSQ($B$2:$B$129))))^2
      + (0.5*(E66/SQRT(SUMSQ($E$2:$E$129))) - 0.5*(MIN($E$2:$E$129)/SQRT(SUMSQ($E$2:$E$129))))^2 )
)</f>
        <v>0.50053731643288135</v>
      </c>
    </row>
    <row r="67" spans="1:9" x14ac:dyDescent="0.3">
      <c r="A67" t="s">
        <v>125</v>
      </c>
      <c r="B67">
        <f>_xlfn.XLOOKUP(Table4[[#This Row],[Combination]],conference_calibration_results[Widget Combination],conference_calibration_results[FBeta])</f>
        <v>0.50700000000000001</v>
      </c>
      <c r="C67">
        <f>_xlfn.XLOOKUP(Table4[[#This Row],[Combination]],conference_calibration_results[Widget Combination],conference_calibration_results[Precision])</f>
        <v>0.70299999999999996</v>
      </c>
      <c r="D67">
        <f>_xlfn.XLOOKUP(Table4[[#This Row],[Combination]],conference_calibration_results[Widget Combination],conference_calibration_results[Recall])</f>
        <v>0.124</v>
      </c>
      <c r="E67">
        <f>_xlfn.XLOOKUP(Table4[[#This Row],[Combination]],employee_calibration_results[Widget Combination],employee_calibration_results[FBeta])</f>
        <v>0.45700000000000002</v>
      </c>
      <c r="F67">
        <f>_xlfn.XLOOKUP(Table4[[#This Row],[Combination]],employee_calibration_results[Widget Combination],employee_calibration_results[Precision])</f>
        <v>0.63900000000000001</v>
      </c>
      <c r="G67">
        <f>_xlfn.XLOOKUP(Table4[[#This Row],[Combination]],employee_calibration_results[Widget Combination],employee_calibration_results[Recall])</f>
        <v>0.11</v>
      </c>
      <c r="H67" s="1">
        <f>2/(1/Table4[[#This Row],[Conf F]]+1/Table4[[#This Row],[Emp F]])</f>
        <v>0.48070331950207468</v>
      </c>
      <c r="I67" s="2">
        <f>SQRT( (0.5*(B67/SQRT(SUMSQ($B$2:$B$129))) - 0.5*(MAX($B$2:$B$129)/SQRT(SUMSQ($B$2:$B$129))))^2
     + (0.5*(E67/SQRT(SUMSQ($E$2:$E$129))) - 0.5*(MAX($E$2:$E$129)/SQRT(SUMSQ($E$2:$E$129))))^2 )
/
(
  SQRT( (0.5*(B67/SQRT(SUMSQ($B$2:$B$129))) - 0.5*(MAX($B$2:$B$129)/SQRT(SUMSQ($B$2:$B$129))))^2
      + (0.5*(E67/SQRT(SUMSQ($E$2:$E$129))) - 0.5*(MAX($E$2:$E$129)/SQRT(SUMSQ($E$2:$E$129))))^2 )
+ SQRT( (0.5*(B67/SQRT(SUMSQ($B$2:$B$129))) - 0.5*(MIN($B$2:$B$129)/SQRT(SUMSQ($B$2:$B$129))))^2
      + (0.5*(E67/SQRT(SUMSQ($E$2:$E$129))) - 0.5*(MIN($E$2:$E$129)/SQRT(SUMSQ($E$2:$E$129))))^2 )
)</f>
        <v>0.50053731643288135</v>
      </c>
    </row>
    <row r="68" spans="1:9" x14ac:dyDescent="0.3">
      <c r="A68" t="s">
        <v>116</v>
      </c>
      <c r="B68">
        <f>_xlfn.XLOOKUP(Table4[[#This Row],[Combination]],conference_calibration_results[Widget Combination],conference_calibration_results[FBeta])</f>
        <v>0.50700000000000001</v>
      </c>
      <c r="C68">
        <f>_xlfn.XLOOKUP(Table4[[#This Row],[Combination]],conference_calibration_results[Widget Combination],conference_calibration_results[Precision])</f>
        <v>0.70299999999999996</v>
      </c>
      <c r="D68">
        <f>_xlfn.XLOOKUP(Table4[[#This Row],[Combination]],conference_calibration_results[Widget Combination],conference_calibration_results[Recall])</f>
        <v>0.124</v>
      </c>
      <c r="E68">
        <f>_xlfn.XLOOKUP(Table4[[#This Row],[Combination]],employee_calibration_results[Widget Combination],employee_calibration_results[FBeta])</f>
        <v>0.45700000000000002</v>
      </c>
      <c r="F68">
        <f>_xlfn.XLOOKUP(Table4[[#This Row],[Combination]],employee_calibration_results[Widget Combination],employee_calibration_results[Precision])</f>
        <v>0.63900000000000001</v>
      </c>
      <c r="G68">
        <f>_xlfn.XLOOKUP(Table4[[#This Row],[Combination]],employee_calibration_results[Widget Combination],employee_calibration_results[Recall])</f>
        <v>0.11</v>
      </c>
      <c r="H68" s="1">
        <f>2/(1/Table4[[#This Row],[Conf F]]+1/Table4[[#This Row],[Emp F]])</f>
        <v>0.48070331950207468</v>
      </c>
      <c r="I68" s="2">
        <f>SQRT( (0.5*(B68/SQRT(SUMSQ($B$2:$B$129))) - 0.5*(MAX($B$2:$B$129)/SQRT(SUMSQ($B$2:$B$129))))^2
     + (0.5*(E68/SQRT(SUMSQ($E$2:$E$129))) - 0.5*(MAX($E$2:$E$129)/SQRT(SUMSQ($E$2:$E$129))))^2 )
/
(
  SQRT( (0.5*(B68/SQRT(SUMSQ($B$2:$B$129))) - 0.5*(MAX($B$2:$B$129)/SQRT(SUMSQ($B$2:$B$129))))^2
      + (0.5*(E68/SQRT(SUMSQ($E$2:$E$129))) - 0.5*(MAX($E$2:$E$129)/SQRT(SUMSQ($E$2:$E$129))))^2 )
+ SQRT( (0.5*(B68/SQRT(SUMSQ($B$2:$B$129))) - 0.5*(MIN($B$2:$B$129)/SQRT(SUMSQ($B$2:$B$129))))^2
      + (0.5*(E68/SQRT(SUMSQ($E$2:$E$129))) - 0.5*(MIN($E$2:$E$129)/SQRT(SUMSQ($E$2:$E$129))))^2 )
)</f>
        <v>0.50053731643288135</v>
      </c>
    </row>
    <row r="69" spans="1:9" x14ac:dyDescent="0.3">
      <c r="A69" t="s">
        <v>89</v>
      </c>
      <c r="B69">
        <f>_xlfn.XLOOKUP(Table4[[#This Row],[Combination]],conference_calibration_results[Widget Combination],conference_calibration_results[FBeta])</f>
        <v>0.50700000000000001</v>
      </c>
      <c r="C69">
        <f>_xlfn.XLOOKUP(Table4[[#This Row],[Combination]],conference_calibration_results[Widget Combination],conference_calibration_results[Precision])</f>
        <v>0.70299999999999996</v>
      </c>
      <c r="D69">
        <f>_xlfn.XLOOKUP(Table4[[#This Row],[Combination]],conference_calibration_results[Widget Combination],conference_calibration_results[Recall])</f>
        <v>0.124</v>
      </c>
      <c r="E69">
        <f>_xlfn.XLOOKUP(Table4[[#This Row],[Combination]],employee_calibration_results[Widget Combination],employee_calibration_results[FBeta])</f>
        <v>0.45700000000000002</v>
      </c>
      <c r="F69">
        <f>_xlfn.XLOOKUP(Table4[[#This Row],[Combination]],employee_calibration_results[Widget Combination],employee_calibration_results[Precision])</f>
        <v>0.63900000000000001</v>
      </c>
      <c r="G69">
        <f>_xlfn.XLOOKUP(Table4[[#This Row],[Combination]],employee_calibration_results[Widget Combination],employee_calibration_results[Recall])</f>
        <v>0.11</v>
      </c>
      <c r="H69" s="1">
        <f>2/(1/Table4[[#This Row],[Conf F]]+1/Table4[[#This Row],[Emp F]])</f>
        <v>0.48070331950207468</v>
      </c>
      <c r="I69" s="2">
        <f>SQRT( (0.5*(B69/SQRT(SUMSQ($B$2:$B$129))) - 0.5*(MAX($B$2:$B$129)/SQRT(SUMSQ($B$2:$B$129))))^2
     + (0.5*(E69/SQRT(SUMSQ($E$2:$E$129))) - 0.5*(MAX($E$2:$E$129)/SQRT(SUMSQ($E$2:$E$129))))^2 )
/
(
  SQRT( (0.5*(B69/SQRT(SUMSQ($B$2:$B$129))) - 0.5*(MAX($B$2:$B$129)/SQRT(SUMSQ($B$2:$B$129))))^2
      + (0.5*(E69/SQRT(SUMSQ($E$2:$E$129))) - 0.5*(MAX($E$2:$E$129)/SQRT(SUMSQ($E$2:$E$129))))^2 )
+ SQRT( (0.5*(B69/SQRT(SUMSQ($B$2:$B$129))) - 0.5*(MIN($B$2:$B$129)/SQRT(SUMSQ($B$2:$B$129))))^2
      + (0.5*(E69/SQRT(SUMSQ($E$2:$E$129))) - 0.5*(MIN($E$2:$E$129)/SQRT(SUMSQ($E$2:$E$129))))^2 )
)</f>
        <v>0.50053731643288135</v>
      </c>
    </row>
    <row r="70" spans="1:9" x14ac:dyDescent="0.3">
      <c r="A70" t="s">
        <v>54</v>
      </c>
      <c r="B70">
        <f>_xlfn.XLOOKUP(Table4[[#This Row],[Combination]],conference_calibration_results[Widget Combination],conference_calibration_results[FBeta])</f>
        <v>0.44800000000000001</v>
      </c>
      <c r="C70">
        <f>_xlfn.XLOOKUP(Table4[[#This Row],[Combination]],conference_calibration_results[Widget Combination],conference_calibration_results[Precision])</f>
        <v>0.622</v>
      </c>
      <c r="D70">
        <f>_xlfn.XLOOKUP(Table4[[#This Row],[Combination]],conference_calibration_results[Widget Combination],conference_calibration_results[Recall])</f>
        <v>0.11</v>
      </c>
      <c r="E70">
        <f>_xlfn.XLOOKUP(Table4[[#This Row],[Combination]],employee_calibration_results[Widget Combination],employee_calibration_results[FBeta])</f>
        <v>0.51600000000000001</v>
      </c>
      <c r="F70">
        <f>_xlfn.XLOOKUP(Table4[[#This Row],[Combination]],employee_calibration_results[Widget Combination],employee_calibration_results[Precision])</f>
        <v>0.72199999999999998</v>
      </c>
      <c r="G70">
        <f>_xlfn.XLOOKUP(Table4[[#This Row],[Combination]],employee_calibration_results[Widget Combination],employee_calibration_results[Recall])</f>
        <v>0.124</v>
      </c>
      <c r="H70" s="1">
        <f>2/(1/Table4[[#This Row],[Conf F]]+1/Table4[[#This Row],[Emp F]])</f>
        <v>0.4796016597510373</v>
      </c>
      <c r="I70" s="2">
        <f>SQRT( (0.5*(B70/SQRT(SUMSQ($B$2:$B$129))) - 0.5*(MAX($B$2:$B$129)/SQRT(SUMSQ($B$2:$B$129))))^2
     + (0.5*(E70/SQRT(SUMSQ($E$2:$E$129))) - 0.5*(MAX($E$2:$E$129)/SQRT(SUMSQ($E$2:$E$129))))^2 )
/
(
  SQRT( (0.5*(B70/SQRT(SUMSQ($B$2:$B$129))) - 0.5*(MAX($B$2:$B$129)/SQRT(SUMSQ($B$2:$B$129))))^2
      + (0.5*(E70/SQRT(SUMSQ($E$2:$E$129))) - 0.5*(MAX($E$2:$E$129)/SQRT(SUMSQ($E$2:$E$129))))^2 )
+ SQRT( (0.5*(B70/SQRT(SUMSQ($B$2:$B$129))) - 0.5*(MIN($B$2:$B$129)/SQRT(SUMSQ($B$2:$B$129))))^2
      + (0.5*(E70/SQRT(SUMSQ($E$2:$E$129))) - 0.5*(MIN($E$2:$E$129)/SQRT(SUMSQ($E$2:$E$129))))^2 )
)</f>
        <v>0.49902562151943458</v>
      </c>
    </row>
    <row r="71" spans="1:9" x14ac:dyDescent="0.3">
      <c r="A71" t="s">
        <v>88</v>
      </c>
      <c r="B71">
        <f>_xlfn.XLOOKUP(Table4[[#This Row],[Combination]],conference_calibration_results[Widget Combination],conference_calibration_results[FBeta])</f>
        <v>0.44800000000000001</v>
      </c>
      <c r="C71">
        <f>_xlfn.XLOOKUP(Table4[[#This Row],[Combination]],conference_calibration_results[Widget Combination],conference_calibration_results[Precision])</f>
        <v>0.622</v>
      </c>
      <c r="D71">
        <f>_xlfn.XLOOKUP(Table4[[#This Row],[Combination]],conference_calibration_results[Widget Combination],conference_calibration_results[Recall])</f>
        <v>0.11</v>
      </c>
      <c r="E71">
        <f>_xlfn.XLOOKUP(Table4[[#This Row],[Combination]],employee_calibration_results[Widget Combination],employee_calibration_results[FBeta])</f>
        <v>0.51600000000000001</v>
      </c>
      <c r="F71">
        <f>_xlfn.XLOOKUP(Table4[[#This Row],[Combination]],employee_calibration_results[Widget Combination],employee_calibration_results[Precision])</f>
        <v>0.72199999999999998</v>
      </c>
      <c r="G71">
        <f>_xlfn.XLOOKUP(Table4[[#This Row],[Combination]],employee_calibration_results[Widget Combination],employee_calibration_results[Recall])</f>
        <v>0.124</v>
      </c>
      <c r="H71" s="1">
        <f>2/(1/Table4[[#This Row],[Conf F]]+1/Table4[[#This Row],[Emp F]])</f>
        <v>0.4796016597510373</v>
      </c>
      <c r="I71" s="2">
        <f>SQRT( (0.5*(B71/SQRT(SUMSQ($B$2:$B$129))) - 0.5*(MAX($B$2:$B$129)/SQRT(SUMSQ($B$2:$B$129))))^2
     + (0.5*(E71/SQRT(SUMSQ($E$2:$E$129))) - 0.5*(MAX($E$2:$E$129)/SQRT(SUMSQ($E$2:$E$129))))^2 )
/
(
  SQRT( (0.5*(B71/SQRT(SUMSQ($B$2:$B$129))) - 0.5*(MAX($B$2:$B$129)/SQRT(SUMSQ($B$2:$B$129))))^2
      + (0.5*(E71/SQRT(SUMSQ($E$2:$E$129))) - 0.5*(MAX($E$2:$E$129)/SQRT(SUMSQ($E$2:$E$129))))^2 )
+ SQRT( (0.5*(B71/SQRT(SUMSQ($B$2:$B$129))) - 0.5*(MIN($B$2:$B$129)/SQRT(SUMSQ($B$2:$B$129))))^2
      + (0.5*(E71/SQRT(SUMSQ($E$2:$E$129))) - 0.5*(MIN($E$2:$E$129)/SQRT(SUMSQ($E$2:$E$129))))^2 )
)</f>
        <v>0.49902562151943458</v>
      </c>
    </row>
    <row r="72" spans="1:9" x14ac:dyDescent="0.3">
      <c r="A72" t="s">
        <v>25</v>
      </c>
      <c r="B72">
        <f>_xlfn.XLOOKUP(Table4[[#This Row],[Combination]],conference_calibration_results[Widget Combination],conference_calibration_results[FBeta])</f>
        <v>0.44800000000000001</v>
      </c>
      <c r="C72">
        <f>_xlfn.XLOOKUP(Table4[[#This Row],[Combination]],conference_calibration_results[Widget Combination],conference_calibration_results[Precision])</f>
        <v>0.622</v>
      </c>
      <c r="D72">
        <f>_xlfn.XLOOKUP(Table4[[#This Row],[Combination]],conference_calibration_results[Widget Combination],conference_calibration_results[Recall])</f>
        <v>0.11</v>
      </c>
      <c r="E72">
        <f>_xlfn.XLOOKUP(Table4[[#This Row],[Combination]],employee_calibration_results[Widget Combination],employee_calibration_results[FBeta])</f>
        <v>0.51600000000000001</v>
      </c>
      <c r="F72">
        <f>_xlfn.XLOOKUP(Table4[[#This Row],[Combination]],employee_calibration_results[Widget Combination],employee_calibration_results[Precision])</f>
        <v>0.72199999999999998</v>
      </c>
      <c r="G72">
        <f>_xlfn.XLOOKUP(Table4[[#This Row],[Combination]],employee_calibration_results[Widget Combination],employee_calibration_results[Recall])</f>
        <v>0.124</v>
      </c>
      <c r="H72" s="1">
        <f>2/(1/Table4[[#This Row],[Conf F]]+1/Table4[[#This Row],[Emp F]])</f>
        <v>0.4796016597510373</v>
      </c>
      <c r="I72" s="2">
        <f>SQRT( (0.5*(B72/SQRT(SUMSQ($B$2:$B$129))) - 0.5*(MAX($B$2:$B$129)/SQRT(SUMSQ($B$2:$B$129))))^2
     + (0.5*(E72/SQRT(SUMSQ($E$2:$E$129))) - 0.5*(MAX($E$2:$E$129)/SQRT(SUMSQ($E$2:$E$129))))^2 )
/
(
  SQRT( (0.5*(B72/SQRT(SUMSQ($B$2:$B$129))) - 0.5*(MAX($B$2:$B$129)/SQRT(SUMSQ($B$2:$B$129))))^2
      + (0.5*(E72/SQRT(SUMSQ($E$2:$E$129))) - 0.5*(MAX($E$2:$E$129)/SQRT(SUMSQ($E$2:$E$129))))^2 )
+ SQRT( (0.5*(B72/SQRT(SUMSQ($B$2:$B$129))) - 0.5*(MIN($B$2:$B$129)/SQRT(SUMSQ($B$2:$B$129))))^2
      + (0.5*(E72/SQRT(SUMSQ($E$2:$E$129))) - 0.5*(MIN($E$2:$E$129)/SQRT(SUMSQ($E$2:$E$129))))^2 )
)</f>
        <v>0.49902562151943458</v>
      </c>
    </row>
    <row r="73" spans="1:9" x14ac:dyDescent="0.3">
      <c r="A73" t="s">
        <v>99</v>
      </c>
      <c r="B73">
        <f>_xlfn.XLOOKUP(Table4[[#This Row],[Combination]],conference_calibration_results[Widget Combination],conference_calibration_results[FBeta])</f>
        <v>0.44800000000000001</v>
      </c>
      <c r="C73">
        <f>_xlfn.XLOOKUP(Table4[[#This Row],[Combination]],conference_calibration_results[Widget Combination],conference_calibration_results[Precision])</f>
        <v>0.622</v>
      </c>
      <c r="D73">
        <f>_xlfn.XLOOKUP(Table4[[#This Row],[Combination]],conference_calibration_results[Widget Combination],conference_calibration_results[Recall])</f>
        <v>0.11</v>
      </c>
      <c r="E73">
        <f>_xlfn.XLOOKUP(Table4[[#This Row],[Combination]],employee_calibration_results[Widget Combination],employee_calibration_results[FBeta])</f>
        <v>0.51600000000000001</v>
      </c>
      <c r="F73">
        <f>_xlfn.XLOOKUP(Table4[[#This Row],[Combination]],employee_calibration_results[Widget Combination],employee_calibration_results[Precision])</f>
        <v>0.72199999999999998</v>
      </c>
      <c r="G73">
        <f>_xlfn.XLOOKUP(Table4[[#This Row],[Combination]],employee_calibration_results[Widget Combination],employee_calibration_results[Recall])</f>
        <v>0.124</v>
      </c>
      <c r="H73" s="1">
        <f>2/(1/Table4[[#This Row],[Conf F]]+1/Table4[[#This Row],[Emp F]])</f>
        <v>0.4796016597510373</v>
      </c>
      <c r="I73" s="2">
        <f>SQRT( (0.5*(B73/SQRT(SUMSQ($B$2:$B$129))) - 0.5*(MAX($B$2:$B$129)/SQRT(SUMSQ($B$2:$B$129))))^2
     + (0.5*(E73/SQRT(SUMSQ($E$2:$E$129))) - 0.5*(MAX($E$2:$E$129)/SQRT(SUMSQ($E$2:$E$129))))^2 )
/
(
  SQRT( (0.5*(B73/SQRT(SUMSQ($B$2:$B$129))) - 0.5*(MAX($B$2:$B$129)/SQRT(SUMSQ($B$2:$B$129))))^2
      + (0.5*(E73/SQRT(SUMSQ($E$2:$E$129))) - 0.5*(MAX($E$2:$E$129)/SQRT(SUMSQ($E$2:$E$129))))^2 )
+ SQRT( (0.5*(B73/SQRT(SUMSQ($B$2:$B$129))) - 0.5*(MIN($B$2:$B$129)/SQRT(SUMSQ($B$2:$B$129))))^2
      + (0.5*(E73/SQRT(SUMSQ($E$2:$E$129))) - 0.5*(MIN($E$2:$E$129)/SQRT(SUMSQ($E$2:$E$129))))^2 )
)</f>
        <v>0.49902562151943458</v>
      </c>
    </row>
    <row r="74" spans="1:9" x14ac:dyDescent="0.3">
      <c r="A74" t="s">
        <v>16</v>
      </c>
      <c r="B74">
        <f>_xlfn.XLOOKUP(Table4[[#This Row],[Combination]],conference_calibration_results[Widget Combination],conference_calibration_results[FBeta])</f>
        <v>0.52600000000000002</v>
      </c>
      <c r="C74">
        <f>_xlfn.XLOOKUP(Table4[[#This Row],[Combination]],conference_calibration_results[Widget Combination],conference_calibration_results[Precision])</f>
        <v>0.73</v>
      </c>
      <c r="D74">
        <f>_xlfn.XLOOKUP(Table4[[#This Row],[Combination]],conference_calibration_results[Widget Combination],conference_calibration_results[Recall])</f>
        <v>0.129</v>
      </c>
      <c r="E74">
        <f>_xlfn.XLOOKUP(Table4[[#This Row],[Combination]],employee_calibration_results[Widget Combination],employee_calibration_results[FBeta])</f>
        <v>0.437</v>
      </c>
      <c r="F74">
        <f>_xlfn.XLOOKUP(Table4[[#This Row],[Combination]],employee_calibration_results[Widget Combination],employee_calibration_results[Precision])</f>
        <v>0.61099999999999999</v>
      </c>
      <c r="G74">
        <f>_xlfn.XLOOKUP(Table4[[#This Row],[Combination]],employee_calibration_results[Widget Combination],employee_calibration_results[Recall])</f>
        <v>0.105</v>
      </c>
      <c r="H74" s="1">
        <f>2/(1/Table4[[#This Row],[Conf F]]+1/Table4[[#This Row],[Emp F]])</f>
        <v>0.47738733125649019</v>
      </c>
      <c r="I74" s="2">
        <f>SQRT( (0.5*(B74/SQRT(SUMSQ($B$2:$B$129))) - 0.5*(MAX($B$2:$B$129)/SQRT(SUMSQ($B$2:$B$129))))^2
     + (0.5*(E74/SQRT(SUMSQ($E$2:$E$129))) - 0.5*(MAX($E$2:$E$129)/SQRT(SUMSQ($E$2:$E$129))))^2 )
/
(
  SQRT( (0.5*(B74/SQRT(SUMSQ($B$2:$B$129))) - 0.5*(MAX($B$2:$B$129)/SQRT(SUMSQ($B$2:$B$129))))^2
      + (0.5*(E74/SQRT(SUMSQ($E$2:$E$129))) - 0.5*(MAX($E$2:$E$129)/SQRT(SUMSQ($E$2:$E$129))))^2 )
+ SQRT( (0.5*(B74/SQRT(SUMSQ($B$2:$B$129))) - 0.5*(MIN($B$2:$B$129)/SQRT(SUMSQ($B$2:$B$129))))^2
      + (0.5*(E74/SQRT(SUMSQ($E$2:$E$129))) - 0.5*(MIN($E$2:$E$129)/SQRT(SUMSQ($E$2:$E$129))))^2 )
)</f>
        <v>0.50315949438782603</v>
      </c>
    </row>
    <row r="75" spans="1:9" x14ac:dyDescent="0.3">
      <c r="A75" t="s">
        <v>132</v>
      </c>
      <c r="B75">
        <f>_xlfn.XLOOKUP(Table4[[#This Row],[Combination]],conference_calibration_results[Widget Combination],conference_calibration_results[FBeta])</f>
        <v>0.52600000000000002</v>
      </c>
      <c r="C75">
        <f>_xlfn.XLOOKUP(Table4[[#This Row],[Combination]],conference_calibration_results[Widget Combination],conference_calibration_results[Precision])</f>
        <v>0.73</v>
      </c>
      <c r="D75">
        <f>_xlfn.XLOOKUP(Table4[[#This Row],[Combination]],conference_calibration_results[Widget Combination],conference_calibration_results[Recall])</f>
        <v>0.129</v>
      </c>
      <c r="E75">
        <f>_xlfn.XLOOKUP(Table4[[#This Row],[Combination]],employee_calibration_results[Widget Combination],employee_calibration_results[FBeta])</f>
        <v>0.437</v>
      </c>
      <c r="F75">
        <f>_xlfn.XLOOKUP(Table4[[#This Row],[Combination]],employee_calibration_results[Widget Combination],employee_calibration_results[Precision])</f>
        <v>0.61099999999999999</v>
      </c>
      <c r="G75">
        <f>_xlfn.XLOOKUP(Table4[[#This Row],[Combination]],employee_calibration_results[Widget Combination],employee_calibration_results[Recall])</f>
        <v>0.105</v>
      </c>
      <c r="H75" s="1">
        <f>2/(1/Table4[[#This Row],[Conf F]]+1/Table4[[#This Row],[Emp F]])</f>
        <v>0.47738733125649019</v>
      </c>
      <c r="I75" s="2">
        <f>SQRT( (0.5*(B75/SQRT(SUMSQ($B$2:$B$129))) - 0.5*(MAX($B$2:$B$129)/SQRT(SUMSQ($B$2:$B$129))))^2
     + (0.5*(E75/SQRT(SUMSQ($E$2:$E$129))) - 0.5*(MAX($E$2:$E$129)/SQRT(SUMSQ($E$2:$E$129))))^2 )
/
(
  SQRT( (0.5*(B75/SQRT(SUMSQ($B$2:$B$129))) - 0.5*(MAX($B$2:$B$129)/SQRT(SUMSQ($B$2:$B$129))))^2
      + (0.5*(E75/SQRT(SUMSQ($E$2:$E$129))) - 0.5*(MAX($E$2:$E$129)/SQRT(SUMSQ($E$2:$E$129))))^2 )
+ SQRT( (0.5*(B75/SQRT(SUMSQ($B$2:$B$129))) - 0.5*(MIN($B$2:$B$129)/SQRT(SUMSQ($B$2:$B$129))))^2
      + (0.5*(E75/SQRT(SUMSQ($E$2:$E$129))) - 0.5*(MIN($E$2:$E$129)/SQRT(SUMSQ($E$2:$E$129))))^2 )
)</f>
        <v>0.50315949438782603</v>
      </c>
    </row>
    <row r="76" spans="1:9" x14ac:dyDescent="0.3">
      <c r="A76" t="s">
        <v>137</v>
      </c>
      <c r="B76">
        <f>_xlfn.XLOOKUP(Table4[[#This Row],[Combination]],conference_calibration_results[Widget Combination],conference_calibration_results[FBeta])</f>
        <v>0.42899999999999999</v>
      </c>
      <c r="C76">
        <f>_xlfn.XLOOKUP(Table4[[#This Row],[Combination]],conference_calibration_results[Widget Combination],conference_calibration_results[Precision])</f>
        <v>0.59499999999999997</v>
      </c>
      <c r="D76">
        <f>_xlfn.XLOOKUP(Table4[[#This Row],[Combination]],conference_calibration_results[Widget Combination],conference_calibration_results[Recall])</f>
        <v>0.105</v>
      </c>
      <c r="E76">
        <f>_xlfn.XLOOKUP(Table4[[#This Row],[Combination]],employee_calibration_results[Widget Combination],employee_calibration_results[FBeta])</f>
        <v>0.53600000000000003</v>
      </c>
      <c r="F76">
        <f>_xlfn.XLOOKUP(Table4[[#This Row],[Combination]],employee_calibration_results[Widget Combination],employee_calibration_results[Precision])</f>
        <v>0.75</v>
      </c>
      <c r="G76">
        <f>_xlfn.XLOOKUP(Table4[[#This Row],[Combination]],employee_calibration_results[Widget Combination],employee_calibration_results[Recall])</f>
        <v>0.129</v>
      </c>
      <c r="H76" s="1">
        <f>2/(1/Table4[[#This Row],[Conf F]]+1/Table4[[#This Row],[Emp F]])</f>
        <v>0.47656787564766845</v>
      </c>
      <c r="I76" s="2">
        <f>SQRT( (0.5*(B76/SQRT(SUMSQ($B$2:$B$129))) - 0.5*(MAX($B$2:$B$129)/SQRT(SUMSQ($B$2:$B$129))))^2
     + (0.5*(E76/SQRT(SUMSQ($E$2:$E$129))) - 0.5*(MAX($E$2:$E$129)/SQRT(SUMSQ($E$2:$E$129))))^2 )
/
(
  SQRT( (0.5*(B76/SQRT(SUMSQ($B$2:$B$129))) - 0.5*(MAX($B$2:$B$129)/SQRT(SUMSQ($B$2:$B$129))))^2
      + (0.5*(E76/SQRT(SUMSQ($E$2:$E$129))) - 0.5*(MAX($E$2:$E$129)/SQRT(SUMSQ($E$2:$E$129))))^2 )
+ SQRT( (0.5*(B76/SQRT(SUMSQ($B$2:$B$129))) - 0.5*(MIN($B$2:$B$129)/SQRT(SUMSQ($B$2:$B$129))))^2
      + (0.5*(E76/SQRT(SUMSQ($E$2:$E$129))) - 0.5*(MIN($E$2:$E$129)/SQRT(SUMSQ($E$2:$E$129))))^2 )
)</f>
        <v>0.49688872506986892</v>
      </c>
    </row>
    <row r="77" spans="1:9" x14ac:dyDescent="0.3">
      <c r="A77" t="s">
        <v>36</v>
      </c>
      <c r="B77">
        <f>_xlfn.XLOOKUP(Table4[[#This Row],[Combination]],conference_calibration_results[Widget Combination],conference_calibration_results[FBeta])</f>
        <v>0.46800000000000003</v>
      </c>
      <c r="C77">
        <f>_xlfn.XLOOKUP(Table4[[#This Row],[Combination]],conference_calibration_results[Widget Combination],conference_calibration_results[Precision])</f>
        <v>0.64900000000000002</v>
      </c>
      <c r="D77">
        <f>_xlfn.XLOOKUP(Table4[[#This Row],[Combination]],conference_calibration_results[Widget Combination],conference_calibration_results[Recall])</f>
        <v>0.114</v>
      </c>
      <c r="E77">
        <f>_xlfn.XLOOKUP(Table4[[#This Row],[Combination]],employee_calibration_results[Widget Combination],employee_calibration_results[FBeta])</f>
        <v>0.47699999999999998</v>
      </c>
      <c r="F77">
        <f>_xlfn.XLOOKUP(Table4[[#This Row],[Combination]],employee_calibration_results[Widget Combination],employee_calibration_results[Precision])</f>
        <v>0.66700000000000004</v>
      </c>
      <c r="G77">
        <f>_xlfn.XLOOKUP(Table4[[#This Row],[Combination]],employee_calibration_results[Widget Combination],employee_calibration_results[Recall])</f>
        <v>0.114</v>
      </c>
      <c r="H77" s="1">
        <f>2/(1/Table4[[#This Row],[Conf F]]+1/Table4[[#This Row],[Emp F]])</f>
        <v>0.47245714285714291</v>
      </c>
      <c r="I77" s="2">
        <f>SQRT( (0.5*(B77/SQRT(SUMSQ($B$2:$B$129))) - 0.5*(MAX($B$2:$B$129)/SQRT(SUMSQ($B$2:$B$129))))^2
     + (0.5*(E77/SQRT(SUMSQ($E$2:$E$129))) - 0.5*(MAX($E$2:$E$129)/SQRT(SUMSQ($E$2:$E$129))))^2 )
/
(
  SQRT( (0.5*(B77/SQRT(SUMSQ($B$2:$B$129))) - 0.5*(MAX($B$2:$B$129)/SQRT(SUMSQ($B$2:$B$129))))^2
      + (0.5*(E77/SQRT(SUMSQ($E$2:$E$129))) - 0.5*(MAX($E$2:$E$129)/SQRT(SUMSQ($E$2:$E$129))))^2 )
+ SQRT( (0.5*(B77/SQRT(SUMSQ($B$2:$B$129))) - 0.5*(MIN($B$2:$B$129)/SQRT(SUMSQ($B$2:$B$129))))^2
      + (0.5*(E77/SQRT(SUMSQ($E$2:$E$129))) - 0.5*(MIN($E$2:$E$129)/SQRT(SUMSQ($E$2:$E$129))))^2 )
)</f>
        <v>0.54743134595439624</v>
      </c>
    </row>
    <row r="78" spans="1:9" x14ac:dyDescent="0.3">
      <c r="A78" t="s">
        <v>108</v>
      </c>
      <c r="B78">
        <f>_xlfn.XLOOKUP(Table4[[#This Row],[Combination]],conference_calibration_results[Widget Combination],conference_calibration_results[FBeta])</f>
        <v>0.46800000000000003</v>
      </c>
      <c r="C78">
        <f>_xlfn.XLOOKUP(Table4[[#This Row],[Combination]],conference_calibration_results[Widget Combination],conference_calibration_results[Precision])</f>
        <v>0.64900000000000002</v>
      </c>
      <c r="D78">
        <f>_xlfn.XLOOKUP(Table4[[#This Row],[Combination]],conference_calibration_results[Widget Combination],conference_calibration_results[Recall])</f>
        <v>0.114</v>
      </c>
      <c r="E78">
        <f>_xlfn.XLOOKUP(Table4[[#This Row],[Combination]],employee_calibration_results[Widget Combination],employee_calibration_results[FBeta])</f>
        <v>0.47699999999999998</v>
      </c>
      <c r="F78">
        <f>_xlfn.XLOOKUP(Table4[[#This Row],[Combination]],employee_calibration_results[Widget Combination],employee_calibration_results[Precision])</f>
        <v>0.66700000000000004</v>
      </c>
      <c r="G78">
        <f>_xlfn.XLOOKUP(Table4[[#This Row],[Combination]],employee_calibration_results[Widget Combination],employee_calibration_results[Recall])</f>
        <v>0.114</v>
      </c>
      <c r="H78" s="1">
        <f>2/(1/Table4[[#This Row],[Conf F]]+1/Table4[[#This Row],[Emp F]])</f>
        <v>0.47245714285714291</v>
      </c>
      <c r="I78" s="2">
        <f>SQRT( (0.5*(B78/SQRT(SUMSQ($B$2:$B$129))) - 0.5*(MAX($B$2:$B$129)/SQRT(SUMSQ($B$2:$B$129))))^2
     + (0.5*(E78/SQRT(SUMSQ($E$2:$E$129))) - 0.5*(MAX($E$2:$E$129)/SQRT(SUMSQ($E$2:$E$129))))^2 )
/
(
  SQRT( (0.5*(B78/SQRT(SUMSQ($B$2:$B$129))) - 0.5*(MAX($B$2:$B$129)/SQRT(SUMSQ($B$2:$B$129))))^2
      + (0.5*(E78/SQRT(SUMSQ($E$2:$E$129))) - 0.5*(MAX($E$2:$E$129)/SQRT(SUMSQ($E$2:$E$129))))^2 )
+ SQRT( (0.5*(B78/SQRT(SUMSQ($B$2:$B$129))) - 0.5*(MIN($B$2:$B$129)/SQRT(SUMSQ($B$2:$B$129))))^2
      + (0.5*(E78/SQRT(SUMSQ($E$2:$E$129))) - 0.5*(MIN($E$2:$E$129)/SQRT(SUMSQ($E$2:$E$129))))^2 )
)</f>
        <v>0.54743134595439624</v>
      </c>
    </row>
    <row r="79" spans="1:9" x14ac:dyDescent="0.3">
      <c r="A79" t="s">
        <v>56</v>
      </c>
      <c r="B79">
        <f>_xlfn.XLOOKUP(Table4[[#This Row],[Combination]],conference_calibration_results[Widget Combination],conference_calibration_results[FBeta])</f>
        <v>0.46800000000000003</v>
      </c>
      <c r="C79">
        <f>_xlfn.XLOOKUP(Table4[[#This Row],[Combination]],conference_calibration_results[Widget Combination],conference_calibration_results[Precision])</f>
        <v>0.64900000000000002</v>
      </c>
      <c r="D79">
        <f>_xlfn.XLOOKUP(Table4[[#This Row],[Combination]],conference_calibration_results[Widget Combination],conference_calibration_results[Recall])</f>
        <v>0.114</v>
      </c>
      <c r="E79">
        <f>_xlfn.XLOOKUP(Table4[[#This Row],[Combination]],employee_calibration_results[Widget Combination],employee_calibration_results[FBeta])</f>
        <v>0.47699999999999998</v>
      </c>
      <c r="F79">
        <f>_xlfn.XLOOKUP(Table4[[#This Row],[Combination]],employee_calibration_results[Widget Combination],employee_calibration_results[Precision])</f>
        <v>0.66700000000000004</v>
      </c>
      <c r="G79">
        <f>_xlfn.XLOOKUP(Table4[[#This Row],[Combination]],employee_calibration_results[Widget Combination],employee_calibration_results[Recall])</f>
        <v>0.114</v>
      </c>
      <c r="H79" s="1">
        <f>2/(1/Table4[[#This Row],[Conf F]]+1/Table4[[#This Row],[Emp F]])</f>
        <v>0.47245714285714291</v>
      </c>
      <c r="I79" s="2">
        <f>SQRT( (0.5*(B79/SQRT(SUMSQ($B$2:$B$129))) - 0.5*(MAX($B$2:$B$129)/SQRT(SUMSQ($B$2:$B$129))))^2
     + (0.5*(E79/SQRT(SUMSQ($E$2:$E$129))) - 0.5*(MAX($E$2:$E$129)/SQRT(SUMSQ($E$2:$E$129))))^2 )
/
(
  SQRT( (0.5*(B79/SQRT(SUMSQ($B$2:$B$129))) - 0.5*(MAX($B$2:$B$129)/SQRT(SUMSQ($B$2:$B$129))))^2
      + (0.5*(E79/SQRT(SUMSQ($E$2:$E$129))) - 0.5*(MAX($E$2:$E$129)/SQRT(SUMSQ($E$2:$E$129))))^2 )
+ SQRT( (0.5*(B79/SQRT(SUMSQ($B$2:$B$129))) - 0.5*(MIN($B$2:$B$129)/SQRT(SUMSQ($B$2:$B$129))))^2
      + (0.5*(E79/SQRT(SUMSQ($E$2:$E$129))) - 0.5*(MIN($E$2:$E$129)/SQRT(SUMSQ($E$2:$E$129))))^2 )
)</f>
        <v>0.54743134595439624</v>
      </c>
    </row>
    <row r="80" spans="1:9" x14ac:dyDescent="0.3">
      <c r="A80" t="s">
        <v>123</v>
      </c>
      <c r="B80">
        <f>_xlfn.XLOOKUP(Table4[[#This Row],[Combination]],conference_calibration_results[Widget Combination],conference_calibration_results[FBeta])</f>
        <v>0.46800000000000003</v>
      </c>
      <c r="C80">
        <f>_xlfn.XLOOKUP(Table4[[#This Row],[Combination]],conference_calibration_results[Widget Combination],conference_calibration_results[Precision])</f>
        <v>0.64900000000000002</v>
      </c>
      <c r="D80">
        <f>_xlfn.XLOOKUP(Table4[[#This Row],[Combination]],conference_calibration_results[Widget Combination],conference_calibration_results[Recall])</f>
        <v>0.114</v>
      </c>
      <c r="E80">
        <f>_xlfn.XLOOKUP(Table4[[#This Row],[Combination]],employee_calibration_results[Widget Combination],employee_calibration_results[FBeta])</f>
        <v>0.47699999999999998</v>
      </c>
      <c r="F80">
        <f>_xlfn.XLOOKUP(Table4[[#This Row],[Combination]],employee_calibration_results[Widget Combination],employee_calibration_results[Precision])</f>
        <v>0.66700000000000004</v>
      </c>
      <c r="G80">
        <f>_xlfn.XLOOKUP(Table4[[#This Row],[Combination]],employee_calibration_results[Widget Combination],employee_calibration_results[Recall])</f>
        <v>0.114</v>
      </c>
      <c r="H80" s="1">
        <f>2/(1/Table4[[#This Row],[Conf F]]+1/Table4[[#This Row],[Emp F]])</f>
        <v>0.47245714285714291</v>
      </c>
      <c r="I80" s="2">
        <f>SQRT( (0.5*(B80/SQRT(SUMSQ($B$2:$B$129))) - 0.5*(MAX($B$2:$B$129)/SQRT(SUMSQ($B$2:$B$129))))^2
     + (0.5*(E80/SQRT(SUMSQ($E$2:$E$129))) - 0.5*(MAX($E$2:$E$129)/SQRT(SUMSQ($E$2:$E$129))))^2 )
/
(
  SQRT( (0.5*(B80/SQRT(SUMSQ($B$2:$B$129))) - 0.5*(MAX($B$2:$B$129)/SQRT(SUMSQ($B$2:$B$129))))^2
      + (0.5*(E80/SQRT(SUMSQ($E$2:$E$129))) - 0.5*(MAX($E$2:$E$129)/SQRT(SUMSQ($E$2:$E$129))))^2 )
+ SQRT( (0.5*(B80/SQRT(SUMSQ($B$2:$B$129))) - 0.5*(MIN($B$2:$B$129)/SQRT(SUMSQ($B$2:$B$129))))^2
      + (0.5*(E80/SQRT(SUMSQ($E$2:$E$129))) - 0.5*(MIN($E$2:$E$129)/SQRT(SUMSQ($E$2:$E$129))))^2 )
)</f>
        <v>0.54743134595439624</v>
      </c>
    </row>
    <row r="81" spans="1:9" x14ac:dyDescent="0.3">
      <c r="A81" t="s">
        <v>101</v>
      </c>
      <c r="B81">
        <f>_xlfn.XLOOKUP(Table4[[#This Row],[Combination]],conference_calibration_results[Widget Combination],conference_calibration_results[FBeta])</f>
        <v>0.48699999999999999</v>
      </c>
      <c r="C81">
        <f>_xlfn.XLOOKUP(Table4[[#This Row],[Combination]],conference_calibration_results[Widget Combination],conference_calibration_results[Precision])</f>
        <v>0.67600000000000005</v>
      </c>
      <c r="D81">
        <f>_xlfn.XLOOKUP(Table4[[#This Row],[Combination]],conference_calibration_results[Widget Combination],conference_calibration_results[Recall])</f>
        <v>0.11899999999999999</v>
      </c>
      <c r="E81">
        <f>_xlfn.XLOOKUP(Table4[[#This Row],[Combination]],employee_calibration_results[Widget Combination],employee_calibration_results[FBeta])</f>
        <v>0.45700000000000002</v>
      </c>
      <c r="F81">
        <f>_xlfn.XLOOKUP(Table4[[#This Row],[Combination]],employee_calibration_results[Widget Combination],employee_calibration_results[Precision])</f>
        <v>0.63900000000000001</v>
      </c>
      <c r="G81">
        <f>_xlfn.XLOOKUP(Table4[[#This Row],[Combination]],employee_calibration_results[Widget Combination],employee_calibration_results[Recall])</f>
        <v>0.11</v>
      </c>
      <c r="H81" s="1">
        <f>2/(1/Table4[[#This Row],[Conf F]]+1/Table4[[#This Row],[Emp F]])</f>
        <v>0.47152330508474571</v>
      </c>
      <c r="I81" s="2">
        <f>SQRT( (0.5*(B81/SQRT(SUMSQ($B$2:$B$129))) - 0.5*(MAX($B$2:$B$129)/SQRT(SUMSQ($B$2:$B$129))))^2
     + (0.5*(E81/SQRT(SUMSQ($E$2:$E$129))) - 0.5*(MAX($E$2:$E$129)/SQRT(SUMSQ($E$2:$E$129))))^2 )
/
(
  SQRT( (0.5*(B81/SQRT(SUMSQ($B$2:$B$129))) - 0.5*(MAX($B$2:$B$129)/SQRT(SUMSQ($B$2:$B$129))))^2
      + (0.5*(E81/SQRT(SUMSQ($E$2:$E$129))) - 0.5*(MAX($E$2:$E$129)/SQRT(SUMSQ($E$2:$E$129))))^2 )
+ SQRT( (0.5*(B81/SQRT(SUMSQ($B$2:$B$129))) - 0.5*(MIN($B$2:$B$129)/SQRT(SUMSQ($B$2:$B$129))))^2
      + (0.5*(E81/SQRT(SUMSQ($E$2:$E$129))) - 0.5*(MIN($E$2:$E$129)/SQRT(SUMSQ($E$2:$E$129))))^2 )
)</f>
        <v>0.55056540329255388</v>
      </c>
    </row>
    <row r="82" spans="1:9" x14ac:dyDescent="0.3">
      <c r="A82" t="s">
        <v>91</v>
      </c>
      <c r="B82">
        <f>_xlfn.XLOOKUP(Table4[[#This Row],[Combination]],conference_calibration_results[Widget Combination],conference_calibration_results[FBeta])</f>
        <v>0.48699999999999999</v>
      </c>
      <c r="C82">
        <f>_xlfn.XLOOKUP(Table4[[#This Row],[Combination]],conference_calibration_results[Widget Combination],conference_calibration_results[Precision])</f>
        <v>0.67600000000000005</v>
      </c>
      <c r="D82">
        <f>_xlfn.XLOOKUP(Table4[[#This Row],[Combination]],conference_calibration_results[Widget Combination],conference_calibration_results[Recall])</f>
        <v>0.11899999999999999</v>
      </c>
      <c r="E82">
        <f>_xlfn.XLOOKUP(Table4[[#This Row],[Combination]],employee_calibration_results[Widget Combination],employee_calibration_results[FBeta])</f>
        <v>0.45700000000000002</v>
      </c>
      <c r="F82">
        <f>_xlfn.XLOOKUP(Table4[[#This Row],[Combination]],employee_calibration_results[Widget Combination],employee_calibration_results[Precision])</f>
        <v>0.63900000000000001</v>
      </c>
      <c r="G82">
        <f>_xlfn.XLOOKUP(Table4[[#This Row],[Combination]],employee_calibration_results[Widget Combination],employee_calibration_results[Recall])</f>
        <v>0.11</v>
      </c>
      <c r="H82" s="1">
        <f>2/(1/Table4[[#This Row],[Conf F]]+1/Table4[[#This Row],[Emp F]])</f>
        <v>0.47152330508474571</v>
      </c>
      <c r="I82" s="2">
        <f>SQRT( (0.5*(B82/SQRT(SUMSQ($B$2:$B$129))) - 0.5*(MAX($B$2:$B$129)/SQRT(SUMSQ($B$2:$B$129))))^2
     + (0.5*(E82/SQRT(SUMSQ($E$2:$E$129))) - 0.5*(MAX($E$2:$E$129)/SQRT(SUMSQ($E$2:$E$129))))^2 )
/
(
  SQRT( (0.5*(B82/SQRT(SUMSQ($B$2:$B$129))) - 0.5*(MAX($B$2:$B$129)/SQRT(SUMSQ($B$2:$B$129))))^2
      + (0.5*(E82/SQRT(SUMSQ($E$2:$E$129))) - 0.5*(MAX($E$2:$E$129)/SQRT(SUMSQ($E$2:$E$129))))^2 )
+ SQRT( (0.5*(B82/SQRT(SUMSQ($B$2:$B$129))) - 0.5*(MIN($B$2:$B$129)/SQRT(SUMSQ($B$2:$B$129))))^2
      + (0.5*(E82/SQRT(SUMSQ($E$2:$E$129))) - 0.5*(MIN($E$2:$E$129)/SQRT(SUMSQ($E$2:$E$129))))^2 )
)</f>
        <v>0.55056540329255388</v>
      </c>
    </row>
    <row r="83" spans="1:9" x14ac:dyDescent="0.3">
      <c r="A83" t="s">
        <v>86</v>
      </c>
      <c r="B83">
        <f>_xlfn.XLOOKUP(Table4[[#This Row],[Combination]],conference_calibration_results[Widget Combination],conference_calibration_results[FBeta])</f>
        <v>0.40899999999999997</v>
      </c>
      <c r="C83">
        <f>_xlfn.XLOOKUP(Table4[[#This Row],[Combination]],conference_calibration_results[Widget Combination],conference_calibration_results[Precision])</f>
        <v>0.56799999999999995</v>
      </c>
      <c r="D83">
        <f>_xlfn.XLOOKUP(Table4[[#This Row],[Combination]],conference_calibration_results[Widget Combination],conference_calibration_results[Recall])</f>
        <v>0.1</v>
      </c>
      <c r="E83">
        <f>_xlfn.XLOOKUP(Table4[[#This Row],[Combination]],employee_calibration_results[Widget Combination],employee_calibration_results[FBeta])</f>
        <v>0.55600000000000005</v>
      </c>
      <c r="F83">
        <f>_xlfn.XLOOKUP(Table4[[#This Row],[Combination]],employee_calibration_results[Widget Combination],employee_calibration_results[Precision])</f>
        <v>0.77800000000000002</v>
      </c>
      <c r="G83">
        <f>_xlfn.XLOOKUP(Table4[[#This Row],[Combination]],employee_calibration_results[Widget Combination],employee_calibration_results[Recall])</f>
        <v>0.13300000000000001</v>
      </c>
      <c r="H83" s="1">
        <f>2/(1/Table4[[#This Row],[Conf F]]+1/Table4[[#This Row],[Emp F]])</f>
        <v>0.47130362694300515</v>
      </c>
      <c r="I83" s="2">
        <f>SQRT( (0.5*(B83/SQRT(SUMSQ($B$2:$B$129))) - 0.5*(MAX($B$2:$B$129)/SQRT(SUMSQ($B$2:$B$129))))^2
     + (0.5*(E83/SQRT(SUMSQ($E$2:$E$129))) - 0.5*(MAX($E$2:$E$129)/SQRT(SUMSQ($E$2:$E$129))))^2 )
/
(
  SQRT( (0.5*(B83/SQRT(SUMSQ($B$2:$B$129))) - 0.5*(MAX($B$2:$B$129)/SQRT(SUMSQ($B$2:$B$129))))^2
      + (0.5*(E83/SQRT(SUMSQ($E$2:$E$129))) - 0.5*(MAX($E$2:$E$129)/SQRT(SUMSQ($E$2:$E$129))))^2 )
+ SQRT( (0.5*(B83/SQRT(SUMSQ($B$2:$B$129))) - 0.5*(MIN($B$2:$B$129)/SQRT(SUMSQ($B$2:$B$129))))^2
      + (0.5*(E83/SQRT(SUMSQ($E$2:$E$129))) - 0.5*(MIN($E$2:$E$129)/SQRT(SUMSQ($E$2:$E$129))))^2 )
)</f>
        <v>0.49707879783982506</v>
      </c>
    </row>
    <row r="84" spans="1:9" x14ac:dyDescent="0.3">
      <c r="A84" t="s">
        <v>71</v>
      </c>
      <c r="B84">
        <f>_xlfn.XLOOKUP(Table4[[#This Row],[Combination]],conference_calibration_results[Widget Combination],conference_calibration_results[FBeta])</f>
        <v>0.44800000000000001</v>
      </c>
      <c r="C84">
        <f>_xlfn.XLOOKUP(Table4[[#This Row],[Combination]],conference_calibration_results[Widget Combination],conference_calibration_results[Precision])</f>
        <v>0.622</v>
      </c>
      <c r="D84">
        <f>_xlfn.XLOOKUP(Table4[[#This Row],[Combination]],conference_calibration_results[Widget Combination],conference_calibration_results[Recall])</f>
        <v>0.11</v>
      </c>
      <c r="E84">
        <f>_xlfn.XLOOKUP(Table4[[#This Row],[Combination]],employee_calibration_results[Widget Combination],employee_calibration_results[FBeta])</f>
        <v>0.496</v>
      </c>
      <c r="F84">
        <f>_xlfn.XLOOKUP(Table4[[#This Row],[Combination]],employee_calibration_results[Widget Combination],employee_calibration_results[Precision])</f>
        <v>0.69399999999999995</v>
      </c>
      <c r="G84">
        <f>_xlfn.XLOOKUP(Table4[[#This Row],[Combination]],employee_calibration_results[Widget Combination],employee_calibration_results[Recall])</f>
        <v>0.11899999999999999</v>
      </c>
      <c r="H84" s="1">
        <f>2/(1/Table4[[#This Row],[Conf F]]+1/Table4[[#This Row],[Emp F]])</f>
        <v>0.47077966101694912</v>
      </c>
      <c r="I84" s="2">
        <f>SQRT( (0.5*(B84/SQRT(SUMSQ($B$2:$B$129))) - 0.5*(MAX($B$2:$B$129)/SQRT(SUMSQ($B$2:$B$129))))^2
     + (0.5*(E84/SQRT(SUMSQ($E$2:$E$129))) - 0.5*(MAX($E$2:$E$129)/SQRT(SUMSQ($E$2:$E$129))))^2 )
/
(
  SQRT( (0.5*(B84/SQRT(SUMSQ($B$2:$B$129))) - 0.5*(MAX($B$2:$B$129)/SQRT(SUMSQ($B$2:$B$129))))^2
      + (0.5*(E84/SQRT(SUMSQ($E$2:$E$129))) - 0.5*(MAX($E$2:$E$129)/SQRT(SUMSQ($E$2:$E$129))))^2 )
+ SQRT( (0.5*(B84/SQRT(SUMSQ($B$2:$B$129))) - 0.5*(MIN($B$2:$B$129)/SQRT(SUMSQ($B$2:$B$129))))^2
      + (0.5*(E84/SQRT(SUMSQ($E$2:$E$129))) - 0.5*(MIN($E$2:$E$129)/SQRT(SUMSQ($E$2:$E$129))))^2 )
)</f>
        <v>0.54574451900134602</v>
      </c>
    </row>
    <row r="85" spans="1:9" x14ac:dyDescent="0.3">
      <c r="A85" t="s">
        <v>52</v>
      </c>
      <c r="B85">
        <f>_xlfn.XLOOKUP(Table4[[#This Row],[Combination]],conference_calibration_results[Widget Combination],conference_calibration_results[FBeta])</f>
        <v>0.44800000000000001</v>
      </c>
      <c r="C85">
        <f>_xlfn.XLOOKUP(Table4[[#This Row],[Combination]],conference_calibration_results[Widget Combination],conference_calibration_results[Precision])</f>
        <v>0.622</v>
      </c>
      <c r="D85">
        <f>_xlfn.XLOOKUP(Table4[[#This Row],[Combination]],conference_calibration_results[Widget Combination],conference_calibration_results[Recall])</f>
        <v>0.11</v>
      </c>
      <c r="E85">
        <f>_xlfn.XLOOKUP(Table4[[#This Row],[Combination]],employee_calibration_results[Widget Combination],employee_calibration_results[FBeta])</f>
        <v>0.496</v>
      </c>
      <c r="F85">
        <f>_xlfn.XLOOKUP(Table4[[#This Row],[Combination]],employee_calibration_results[Widget Combination],employee_calibration_results[Precision])</f>
        <v>0.69399999999999995</v>
      </c>
      <c r="G85">
        <f>_xlfn.XLOOKUP(Table4[[#This Row],[Combination]],employee_calibration_results[Widget Combination],employee_calibration_results[Recall])</f>
        <v>0.11899999999999999</v>
      </c>
      <c r="H85" s="1">
        <f>2/(1/Table4[[#This Row],[Conf F]]+1/Table4[[#This Row],[Emp F]])</f>
        <v>0.47077966101694912</v>
      </c>
      <c r="I85" s="2">
        <f>SQRT( (0.5*(B85/SQRT(SUMSQ($B$2:$B$129))) - 0.5*(MAX($B$2:$B$129)/SQRT(SUMSQ($B$2:$B$129))))^2
     + (0.5*(E85/SQRT(SUMSQ($E$2:$E$129))) - 0.5*(MAX($E$2:$E$129)/SQRT(SUMSQ($E$2:$E$129))))^2 )
/
(
  SQRT( (0.5*(B85/SQRT(SUMSQ($B$2:$B$129))) - 0.5*(MAX($B$2:$B$129)/SQRT(SUMSQ($B$2:$B$129))))^2
      + (0.5*(E85/SQRT(SUMSQ($E$2:$E$129))) - 0.5*(MAX($E$2:$E$129)/SQRT(SUMSQ($E$2:$E$129))))^2 )
+ SQRT( (0.5*(B85/SQRT(SUMSQ($B$2:$B$129))) - 0.5*(MIN($B$2:$B$129)/SQRT(SUMSQ($B$2:$B$129))))^2
      + (0.5*(E85/SQRT(SUMSQ($E$2:$E$129))) - 0.5*(MIN($E$2:$E$129)/SQRT(SUMSQ($E$2:$E$129))))^2 )
)</f>
        <v>0.54574451900134602</v>
      </c>
    </row>
    <row r="86" spans="1:9" x14ac:dyDescent="0.3">
      <c r="A86" t="s">
        <v>75</v>
      </c>
      <c r="B86">
        <f>_xlfn.XLOOKUP(Table4[[#This Row],[Combination]],conference_calibration_results[Widget Combination],conference_calibration_results[FBeta])</f>
        <v>0.50700000000000001</v>
      </c>
      <c r="C86">
        <f>_xlfn.XLOOKUP(Table4[[#This Row],[Combination]],conference_calibration_results[Widget Combination],conference_calibration_results[Precision])</f>
        <v>0.70299999999999996</v>
      </c>
      <c r="D86">
        <f>_xlfn.XLOOKUP(Table4[[#This Row],[Combination]],conference_calibration_results[Widget Combination],conference_calibration_results[Recall])</f>
        <v>0.124</v>
      </c>
      <c r="E86">
        <f>_xlfn.XLOOKUP(Table4[[#This Row],[Combination]],employee_calibration_results[Widget Combination],employee_calibration_results[FBeta])</f>
        <v>0.437</v>
      </c>
      <c r="F86">
        <f>_xlfn.XLOOKUP(Table4[[#This Row],[Combination]],employee_calibration_results[Widget Combination],employee_calibration_results[Precision])</f>
        <v>0.61099999999999999</v>
      </c>
      <c r="G86">
        <f>_xlfn.XLOOKUP(Table4[[#This Row],[Combination]],employee_calibration_results[Widget Combination],employee_calibration_results[Recall])</f>
        <v>0.105</v>
      </c>
      <c r="H86" s="1">
        <f>2/(1/Table4[[#This Row],[Conf F]]+1/Table4[[#This Row],[Emp F]])</f>
        <v>0.46940466101694917</v>
      </c>
      <c r="I86" s="2">
        <f>SQRT( (0.5*(B86/SQRT(SUMSQ($B$2:$B$129))) - 0.5*(MAX($B$2:$B$129)/SQRT(SUMSQ($B$2:$B$129))))^2
     + (0.5*(E86/SQRT(SUMSQ($E$2:$E$129))) - 0.5*(MAX($E$2:$E$129)/SQRT(SUMSQ($E$2:$E$129))))^2 )
/
(
  SQRT( (0.5*(B86/SQRT(SUMSQ($B$2:$B$129))) - 0.5*(MAX($B$2:$B$129)/SQRT(SUMSQ($B$2:$B$129))))^2
      + (0.5*(E86/SQRT(SUMSQ($E$2:$E$129))) - 0.5*(MAX($E$2:$E$129)/SQRT(SUMSQ($E$2:$E$129))))^2 )
+ SQRT( (0.5*(B86/SQRT(SUMSQ($B$2:$B$129))) - 0.5*(MIN($B$2:$B$129)/SQRT(SUMSQ($B$2:$B$129))))^2
      + (0.5*(E86/SQRT(SUMSQ($E$2:$E$129))) - 0.5*(MIN($E$2:$E$129)/SQRT(SUMSQ($E$2:$E$129))))^2 )
)</f>
        <v>0.54734438801193852</v>
      </c>
    </row>
    <row r="87" spans="1:9" x14ac:dyDescent="0.3">
      <c r="A87" t="s">
        <v>126</v>
      </c>
      <c r="B87">
        <f>_xlfn.XLOOKUP(Table4[[#This Row],[Combination]],conference_calibration_results[Widget Combination],conference_calibration_results[FBeta])</f>
        <v>0.50700000000000001</v>
      </c>
      <c r="C87">
        <f>_xlfn.XLOOKUP(Table4[[#This Row],[Combination]],conference_calibration_results[Widget Combination],conference_calibration_results[Precision])</f>
        <v>0.70299999999999996</v>
      </c>
      <c r="D87">
        <f>_xlfn.XLOOKUP(Table4[[#This Row],[Combination]],conference_calibration_results[Widget Combination],conference_calibration_results[Recall])</f>
        <v>0.124</v>
      </c>
      <c r="E87">
        <f>_xlfn.XLOOKUP(Table4[[#This Row],[Combination]],employee_calibration_results[Widget Combination],employee_calibration_results[FBeta])</f>
        <v>0.437</v>
      </c>
      <c r="F87">
        <f>_xlfn.XLOOKUP(Table4[[#This Row],[Combination]],employee_calibration_results[Widget Combination],employee_calibration_results[Precision])</f>
        <v>0.61099999999999999</v>
      </c>
      <c r="G87">
        <f>_xlfn.XLOOKUP(Table4[[#This Row],[Combination]],employee_calibration_results[Widget Combination],employee_calibration_results[Recall])</f>
        <v>0.105</v>
      </c>
      <c r="H87" s="1">
        <f>2/(1/Table4[[#This Row],[Conf F]]+1/Table4[[#This Row],[Emp F]])</f>
        <v>0.46940466101694917</v>
      </c>
      <c r="I87" s="2">
        <f>SQRT( (0.5*(B87/SQRT(SUMSQ($B$2:$B$129))) - 0.5*(MAX($B$2:$B$129)/SQRT(SUMSQ($B$2:$B$129))))^2
     + (0.5*(E87/SQRT(SUMSQ($E$2:$E$129))) - 0.5*(MAX($E$2:$E$129)/SQRT(SUMSQ($E$2:$E$129))))^2 )
/
(
  SQRT( (0.5*(B87/SQRT(SUMSQ($B$2:$B$129))) - 0.5*(MAX($B$2:$B$129)/SQRT(SUMSQ($B$2:$B$129))))^2
      + (0.5*(E87/SQRT(SUMSQ($E$2:$E$129))) - 0.5*(MAX($E$2:$E$129)/SQRT(SUMSQ($E$2:$E$129))))^2 )
+ SQRT( (0.5*(B87/SQRT(SUMSQ($B$2:$B$129))) - 0.5*(MIN($B$2:$B$129)/SQRT(SUMSQ($B$2:$B$129))))^2
      + (0.5*(E87/SQRT(SUMSQ($E$2:$E$129))) - 0.5*(MIN($E$2:$E$129)/SQRT(SUMSQ($E$2:$E$129))))^2 )
)</f>
        <v>0.54734438801193852</v>
      </c>
    </row>
    <row r="88" spans="1:9" x14ac:dyDescent="0.3">
      <c r="A88" t="s">
        <v>103</v>
      </c>
      <c r="B88">
        <f>_xlfn.XLOOKUP(Table4[[#This Row],[Combination]],conference_calibration_results[Widget Combination],conference_calibration_results[FBeta])</f>
        <v>0.50700000000000001</v>
      </c>
      <c r="C88">
        <f>_xlfn.XLOOKUP(Table4[[#This Row],[Combination]],conference_calibration_results[Widget Combination],conference_calibration_results[Precision])</f>
        <v>0.70299999999999996</v>
      </c>
      <c r="D88">
        <f>_xlfn.XLOOKUP(Table4[[#This Row],[Combination]],conference_calibration_results[Widget Combination],conference_calibration_results[Recall])</f>
        <v>0.124</v>
      </c>
      <c r="E88">
        <f>_xlfn.XLOOKUP(Table4[[#This Row],[Combination]],employee_calibration_results[Widget Combination],employee_calibration_results[FBeta])</f>
        <v>0.437</v>
      </c>
      <c r="F88">
        <f>_xlfn.XLOOKUP(Table4[[#This Row],[Combination]],employee_calibration_results[Widget Combination],employee_calibration_results[Precision])</f>
        <v>0.61099999999999999</v>
      </c>
      <c r="G88">
        <f>_xlfn.XLOOKUP(Table4[[#This Row],[Combination]],employee_calibration_results[Widget Combination],employee_calibration_results[Recall])</f>
        <v>0.105</v>
      </c>
      <c r="H88" s="1">
        <f>2/(1/Table4[[#This Row],[Conf F]]+1/Table4[[#This Row],[Emp F]])</f>
        <v>0.46940466101694917</v>
      </c>
      <c r="I88" s="2">
        <f>SQRT( (0.5*(B88/SQRT(SUMSQ($B$2:$B$129))) - 0.5*(MAX($B$2:$B$129)/SQRT(SUMSQ($B$2:$B$129))))^2
     + (0.5*(E88/SQRT(SUMSQ($E$2:$E$129))) - 0.5*(MAX($E$2:$E$129)/SQRT(SUMSQ($E$2:$E$129))))^2 )
/
(
  SQRT( (0.5*(B88/SQRT(SUMSQ($B$2:$B$129))) - 0.5*(MAX($B$2:$B$129)/SQRT(SUMSQ($B$2:$B$129))))^2
      + (0.5*(E88/SQRT(SUMSQ($E$2:$E$129))) - 0.5*(MAX($E$2:$E$129)/SQRT(SUMSQ($E$2:$E$129))))^2 )
+ SQRT( (0.5*(B88/SQRT(SUMSQ($B$2:$B$129))) - 0.5*(MIN($B$2:$B$129)/SQRT(SUMSQ($B$2:$B$129))))^2
      + (0.5*(E88/SQRT(SUMSQ($E$2:$E$129))) - 0.5*(MIN($E$2:$E$129)/SQRT(SUMSQ($E$2:$E$129))))^2 )
)</f>
        <v>0.54734438801193852</v>
      </c>
    </row>
    <row r="89" spans="1:9" x14ac:dyDescent="0.3">
      <c r="A89" t="s">
        <v>67</v>
      </c>
      <c r="B89">
        <f>_xlfn.XLOOKUP(Table4[[#This Row],[Combination]],conference_calibration_results[Widget Combination],conference_calibration_results[FBeta])</f>
        <v>0.42899999999999999</v>
      </c>
      <c r="C89">
        <f>_xlfn.XLOOKUP(Table4[[#This Row],[Combination]],conference_calibration_results[Widget Combination],conference_calibration_results[Precision])</f>
        <v>0.59499999999999997</v>
      </c>
      <c r="D89">
        <f>_xlfn.XLOOKUP(Table4[[#This Row],[Combination]],conference_calibration_results[Widget Combination],conference_calibration_results[Recall])</f>
        <v>0.105</v>
      </c>
      <c r="E89">
        <f>_xlfn.XLOOKUP(Table4[[#This Row],[Combination]],employee_calibration_results[Widget Combination],employee_calibration_results[FBeta])</f>
        <v>0.51600000000000001</v>
      </c>
      <c r="F89">
        <f>_xlfn.XLOOKUP(Table4[[#This Row],[Combination]],employee_calibration_results[Widget Combination],employee_calibration_results[Precision])</f>
        <v>0.72199999999999998</v>
      </c>
      <c r="G89">
        <f>_xlfn.XLOOKUP(Table4[[#This Row],[Combination]],employee_calibration_results[Widget Combination],employee_calibration_results[Recall])</f>
        <v>0.124</v>
      </c>
      <c r="H89" s="1">
        <f>2/(1/Table4[[#This Row],[Conf F]]+1/Table4[[#This Row],[Emp F]])</f>
        <v>0.46849523809523808</v>
      </c>
      <c r="I89" s="2">
        <f>SQRT( (0.5*(B89/SQRT(SUMSQ($B$2:$B$129))) - 0.5*(MAX($B$2:$B$129)/SQRT(SUMSQ($B$2:$B$129))))^2
     + (0.5*(E89/SQRT(SUMSQ($E$2:$E$129))) - 0.5*(MAX($E$2:$E$129)/SQRT(SUMSQ($E$2:$E$129))))^2 )
/
(
  SQRT( (0.5*(B89/SQRT(SUMSQ($B$2:$B$129))) - 0.5*(MAX($B$2:$B$129)/SQRT(SUMSQ($B$2:$B$129))))^2
      + (0.5*(E89/SQRT(SUMSQ($E$2:$E$129))) - 0.5*(MAX($E$2:$E$129)/SQRT(SUMSQ($E$2:$E$129))))^2 )
+ SQRT( (0.5*(B89/SQRT(SUMSQ($B$2:$B$129))) - 0.5*(MIN($B$2:$B$129)/SQRT(SUMSQ($B$2:$B$129))))^2
      + (0.5*(E89/SQRT(SUMSQ($E$2:$E$129))) - 0.5*(MIN($E$2:$E$129)/SQRT(SUMSQ($E$2:$E$129))))^2 )
)</f>
        <v>0.53744838428391239</v>
      </c>
    </row>
    <row r="90" spans="1:9" x14ac:dyDescent="0.3">
      <c r="A90" t="s">
        <v>63</v>
      </c>
      <c r="B90">
        <f>_xlfn.XLOOKUP(Table4[[#This Row],[Combination]],conference_calibration_results[Widget Combination],conference_calibration_results[FBeta])</f>
        <v>0.42899999999999999</v>
      </c>
      <c r="C90">
        <f>_xlfn.XLOOKUP(Table4[[#This Row],[Combination]],conference_calibration_results[Widget Combination],conference_calibration_results[Precision])</f>
        <v>0.59499999999999997</v>
      </c>
      <c r="D90">
        <f>_xlfn.XLOOKUP(Table4[[#This Row],[Combination]],conference_calibration_results[Widget Combination],conference_calibration_results[Recall])</f>
        <v>0.105</v>
      </c>
      <c r="E90">
        <f>_xlfn.XLOOKUP(Table4[[#This Row],[Combination]],employee_calibration_results[Widget Combination],employee_calibration_results[FBeta])</f>
        <v>0.51600000000000001</v>
      </c>
      <c r="F90">
        <f>_xlfn.XLOOKUP(Table4[[#This Row],[Combination]],employee_calibration_results[Widget Combination],employee_calibration_results[Precision])</f>
        <v>0.72199999999999998</v>
      </c>
      <c r="G90">
        <f>_xlfn.XLOOKUP(Table4[[#This Row],[Combination]],employee_calibration_results[Widget Combination],employee_calibration_results[Recall])</f>
        <v>0.124</v>
      </c>
      <c r="H90" s="1">
        <f>2/(1/Table4[[#This Row],[Conf F]]+1/Table4[[#This Row],[Emp F]])</f>
        <v>0.46849523809523808</v>
      </c>
      <c r="I90" s="2">
        <f>SQRT( (0.5*(B90/SQRT(SUMSQ($B$2:$B$129))) - 0.5*(MAX($B$2:$B$129)/SQRT(SUMSQ($B$2:$B$129))))^2
     + (0.5*(E90/SQRT(SUMSQ($E$2:$E$129))) - 0.5*(MAX($E$2:$E$129)/SQRT(SUMSQ($E$2:$E$129))))^2 )
/
(
  SQRT( (0.5*(B90/SQRT(SUMSQ($B$2:$B$129))) - 0.5*(MAX($B$2:$B$129)/SQRT(SUMSQ($B$2:$B$129))))^2
      + (0.5*(E90/SQRT(SUMSQ($E$2:$E$129))) - 0.5*(MAX($E$2:$E$129)/SQRT(SUMSQ($E$2:$E$129))))^2 )
+ SQRT( (0.5*(B90/SQRT(SUMSQ($B$2:$B$129))) - 0.5*(MIN($B$2:$B$129)/SQRT(SUMSQ($B$2:$B$129))))^2
      + (0.5*(E90/SQRT(SUMSQ($E$2:$E$129))) - 0.5*(MIN($E$2:$E$129)/SQRT(SUMSQ($E$2:$E$129))))^2 )
)</f>
        <v>0.53744838428391239</v>
      </c>
    </row>
    <row r="91" spans="1:9" x14ac:dyDescent="0.3">
      <c r="A91" t="s">
        <v>33</v>
      </c>
      <c r="B91">
        <f>_xlfn.XLOOKUP(Table4[[#This Row],[Combination]],conference_calibration_results[Widget Combination],conference_calibration_results[FBeta])</f>
        <v>0.42899999999999999</v>
      </c>
      <c r="C91">
        <f>_xlfn.XLOOKUP(Table4[[#This Row],[Combination]],conference_calibration_results[Widget Combination],conference_calibration_results[Precision])</f>
        <v>0.59499999999999997</v>
      </c>
      <c r="D91">
        <f>_xlfn.XLOOKUP(Table4[[#This Row],[Combination]],conference_calibration_results[Widget Combination],conference_calibration_results[Recall])</f>
        <v>0.105</v>
      </c>
      <c r="E91">
        <f>_xlfn.XLOOKUP(Table4[[#This Row],[Combination]],employee_calibration_results[Widget Combination],employee_calibration_results[FBeta])</f>
        <v>0.51600000000000001</v>
      </c>
      <c r="F91">
        <f>_xlfn.XLOOKUP(Table4[[#This Row],[Combination]],employee_calibration_results[Widget Combination],employee_calibration_results[Precision])</f>
        <v>0.72199999999999998</v>
      </c>
      <c r="G91">
        <f>_xlfn.XLOOKUP(Table4[[#This Row],[Combination]],employee_calibration_results[Widget Combination],employee_calibration_results[Recall])</f>
        <v>0.124</v>
      </c>
      <c r="H91" s="1">
        <f>2/(1/Table4[[#This Row],[Conf F]]+1/Table4[[#This Row],[Emp F]])</f>
        <v>0.46849523809523808</v>
      </c>
      <c r="I91" s="2">
        <f>SQRT( (0.5*(B91/SQRT(SUMSQ($B$2:$B$129))) - 0.5*(MAX($B$2:$B$129)/SQRT(SUMSQ($B$2:$B$129))))^2
     + (0.5*(E91/SQRT(SUMSQ($E$2:$E$129))) - 0.5*(MAX($E$2:$E$129)/SQRT(SUMSQ($E$2:$E$129))))^2 )
/
(
  SQRT( (0.5*(B91/SQRT(SUMSQ($B$2:$B$129))) - 0.5*(MAX($B$2:$B$129)/SQRT(SUMSQ($B$2:$B$129))))^2
      + (0.5*(E91/SQRT(SUMSQ($E$2:$E$129))) - 0.5*(MAX($E$2:$E$129)/SQRT(SUMSQ($E$2:$E$129))))^2 )
+ SQRT( (0.5*(B91/SQRT(SUMSQ($B$2:$B$129))) - 0.5*(MIN($B$2:$B$129)/SQRT(SUMSQ($B$2:$B$129))))^2
      + (0.5*(E91/SQRT(SUMSQ($E$2:$E$129))) - 0.5*(MIN($E$2:$E$129)/SQRT(SUMSQ($E$2:$E$129))))^2 )
)</f>
        <v>0.53744838428391239</v>
      </c>
    </row>
    <row r="92" spans="1:9" x14ac:dyDescent="0.3">
      <c r="A92" t="s">
        <v>128</v>
      </c>
      <c r="B92">
        <f>_xlfn.XLOOKUP(Table4[[#This Row],[Combination]],conference_calibration_results[Widget Combination],conference_calibration_results[FBeta])</f>
        <v>0.46800000000000003</v>
      </c>
      <c r="C92">
        <f>_xlfn.XLOOKUP(Table4[[#This Row],[Combination]],conference_calibration_results[Widget Combination],conference_calibration_results[Precision])</f>
        <v>0.64900000000000002</v>
      </c>
      <c r="D92">
        <f>_xlfn.XLOOKUP(Table4[[#This Row],[Combination]],conference_calibration_results[Widget Combination],conference_calibration_results[Recall])</f>
        <v>0.114</v>
      </c>
      <c r="E92">
        <f>_xlfn.XLOOKUP(Table4[[#This Row],[Combination]],employee_calibration_results[Widget Combination],employee_calibration_results[FBeta])</f>
        <v>0.45700000000000002</v>
      </c>
      <c r="F92">
        <f>_xlfn.XLOOKUP(Table4[[#This Row],[Combination]],employee_calibration_results[Widget Combination],employee_calibration_results[Precision])</f>
        <v>0.63900000000000001</v>
      </c>
      <c r="G92">
        <f>_xlfn.XLOOKUP(Table4[[#This Row],[Combination]],employee_calibration_results[Widget Combination],employee_calibration_results[Recall])</f>
        <v>0.11</v>
      </c>
      <c r="H92" s="1">
        <f>2/(1/Table4[[#This Row],[Conf F]]+1/Table4[[#This Row],[Emp F]])</f>
        <v>0.46243459459459457</v>
      </c>
      <c r="I92" s="2">
        <f>SQRT( (0.5*(B92/SQRT(SUMSQ($B$2:$B$129))) - 0.5*(MAX($B$2:$B$129)/SQRT(SUMSQ($B$2:$B$129))))^2
     + (0.5*(E92/SQRT(SUMSQ($E$2:$E$129))) - 0.5*(MAX($E$2:$E$129)/SQRT(SUMSQ($E$2:$E$129))))^2 )
/
(
  SQRT( (0.5*(B92/SQRT(SUMSQ($B$2:$B$129))) - 0.5*(MAX($B$2:$B$129)/SQRT(SUMSQ($B$2:$B$129))))^2
      + (0.5*(E92/SQRT(SUMSQ($E$2:$E$129))) - 0.5*(MAX($E$2:$E$129)/SQRT(SUMSQ($E$2:$E$129))))^2 )
+ SQRT( (0.5*(B92/SQRT(SUMSQ($B$2:$B$129))) - 0.5*(MIN($B$2:$B$129)/SQRT(SUMSQ($B$2:$B$129))))^2
      + (0.5*(E92/SQRT(SUMSQ($E$2:$E$129))) - 0.5*(MIN($E$2:$E$129)/SQRT(SUMSQ($E$2:$E$129))))^2 )
)</f>
        <v>0.5989786866915483</v>
      </c>
    </row>
    <row r="93" spans="1:9" x14ac:dyDescent="0.3">
      <c r="A93" t="s">
        <v>19</v>
      </c>
      <c r="B93">
        <f>_xlfn.XLOOKUP(Table4[[#This Row],[Combination]],conference_calibration_results[Widget Combination],conference_calibration_results[FBeta])</f>
        <v>0.46800000000000003</v>
      </c>
      <c r="C93">
        <f>_xlfn.XLOOKUP(Table4[[#This Row],[Combination]],conference_calibration_results[Widget Combination],conference_calibration_results[Precision])</f>
        <v>0.64900000000000002</v>
      </c>
      <c r="D93">
        <f>_xlfn.XLOOKUP(Table4[[#This Row],[Combination]],conference_calibration_results[Widget Combination],conference_calibration_results[Recall])</f>
        <v>0.114</v>
      </c>
      <c r="E93">
        <f>_xlfn.XLOOKUP(Table4[[#This Row],[Combination]],employee_calibration_results[Widget Combination],employee_calibration_results[FBeta])</f>
        <v>0.45700000000000002</v>
      </c>
      <c r="F93">
        <f>_xlfn.XLOOKUP(Table4[[#This Row],[Combination]],employee_calibration_results[Widget Combination],employee_calibration_results[Precision])</f>
        <v>0.63900000000000001</v>
      </c>
      <c r="G93">
        <f>_xlfn.XLOOKUP(Table4[[#This Row],[Combination]],employee_calibration_results[Widget Combination],employee_calibration_results[Recall])</f>
        <v>0.11</v>
      </c>
      <c r="H93" s="1">
        <f>2/(1/Table4[[#This Row],[Conf F]]+1/Table4[[#This Row],[Emp F]])</f>
        <v>0.46243459459459457</v>
      </c>
      <c r="I93" s="2">
        <f>SQRT( (0.5*(B93/SQRT(SUMSQ($B$2:$B$129))) - 0.5*(MAX($B$2:$B$129)/SQRT(SUMSQ($B$2:$B$129))))^2
     + (0.5*(E93/SQRT(SUMSQ($E$2:$E$129))) - 0.5*(MAX($E$2:$E$129)/SQRT(SUMSQ($E$2:$E$129))))^2 )
/
(
  SQRT( (0.5*(B93/SQRT(SUMSQ($B$2:$B$129))) - 0.5*(MAX($B$2:$B$129)/SQRT(SUMSQ($B$2:$B$129))))^2
      + (0.5*(E93/SQRT(SUMSQ($E$2:$E$129))) - 0.5*(MAX($E$2:$E$129)/SQRT(SUMSQ($E$2:$E$129))))^2 )
+ SQRT( (0.5*(B93/SQRT(SUMSQ($B$2:$B$129))) - 0.5*(MIN($B$2:$B$129)/SQRT(SUMSQ($B$2:$B$129))))^2
      + (0.5*(E93/SQRT(SUMSQ($E$2:$E$129))) - 0.5*(MIN($E$2:$E$129)/SQRT(SUMSQ($E$2:$E$129))))^2 )
)</f>
        <v>0.5989786866915483</v>
      </c>
    </row>
    <row r="94" spans="1:9" x14ac:dyDescent="0.3">
      <c r="A94" t="s">
        <v>40</v>
      </c>
      <c r="B94">
        <f>_xlfn.XLOOKUP(Table4[[#This Row],[Combination]],conference_calibration_results[Widget Combination],conference_calibration_results[FBeta])</f>
        <v>0.46800000000000003</v>
      </c>
      <c r="C94">
        <f>_xlfn.XLOOKUP(Table4[[#This Row],[Combination]],conference_calibration_results[Widget Combination],conference_calibration_results[Precision])</f>
        <v>0.64900000000000002</v>
      </c>
      <c r="D94">
        <f>_xlfn.XLOOKUP(Table4[[#This Row],[Combination]],conference_calibration_results[Widget Combination],conference_calibration_results[Recall])</f>
        <v>0.114</v>
      </c>
      <c r="E94">
        <f>_xlfn.XLOOKUP(Table4[[#This Row],[Combination]],employee_calibration_results[Widget Combination],employee_calibration_results[FBeta])</f>
        <v>0.45700000000000002</v>
      </c>
      <c r="F94">
        <f>_xlfn.XLOOKUP(Table4[[#This Row],[Combination]],employee_calibration_results[Widget Combination],employee_calibration_results[Precision])</f>
        <v>0.63900000000000001</v>
      </c>
      <c r="G94">
        <f>_xlfn.XLOOKUP(Table4[[#This Row],[Combination]],employee_calibration_results[Widget Combination],employee_calibration_results[Recall])</f>
        <v>0.11</v>
      </c>
      <c r="H94" s="1">
        <f>2/(1/Table4[[#This Row],[Conf F]]+1/Table4[[#This Row],[Emp F]])</f>
        <v>0.46243459459459457</v>
      </c>
      <c r="I94" s="2">
        <f>SQRT( (0.5*(B94/SQRT(SUMSQ($B$2:$B$129))) - 0.5*(MAX($B$2:$B$129)/SQRT(SUMSQ($B$2:$B$129))))^2
     + (0.5*(E94/SQRT(SUMSQ($E$2:$E$129))) - 0.5*(MAX($E$2:$E$129)/SQRT(SUMSQ($E$2:$E$129))))^2 )
/
(
  SQRT( (0.5*(B94/SQRT(SUMSQ($B$2:$B$129))) - 0.5*(MAX($B$2:$B$129)/SQRT(SUMSQ($B$2:$B$129))))^2
      + (0.5*(E94/SQRT(SUMSQ($E$2:$E$129))) - 0.5*(MAX($E$2:$E$129)/SQRT(SUMSQ($E$2:$E$129))))^2 )
+ SQRT( (0.5*(B94/SQRT(SUMSQ($B$2:$B$129))) - 0.5*(MIN($B$2:$B$129)/SQRT(SUMSQ($B$2:$B$129))))^2
      + (0.5*(E94/SQRT(SUMSQ($E$2:$E$129))) - 0.5*(MIN($E$2:$E$129)/SQRT(SUMSQ($E$2:$E$129))))^2 )
)</f>
        <v>0.5989786866915483</v>
      </c>
    </row>
    <row r="95" spans="1:9" x14ac:dyDescent="0.3">
      <c r="A95" t="s">
        <v>102</v>
      </c>
      <c r="B95">
        <f>_xlfn.XLOOKUP(Table4[[#This Row],[Combination]],conference_calibration_results[Widget Combination],conference_calibration_results[FBeta])</f>
        <v>0.44800000000000001</v>
      </c>
      <c r="C95">
        <f>_xlfn.XLOOKUP(Table4[[#This Row],[Combination]],conference_calibration_results[Widget Combination],conference_calibration_results[Precision])</f>
        <v>0.622</v>
      </c>
      <c r="D95">
        <f>_xlfn.XLOOKUP(Table4[[#This Row],[Combination]],conference_calibration_results[Widget Combination],conference_calibration_results[Recall])</f>
        <v>0.11</v>
      </c>
      <c r="E95">
        <f>_xlfn.XLOOKUP(Table4[[#This Row],[Combination]],employee_calibration_results[Widget Combination],employee_calibration_results[FBeta])</f>
        <v>0.47699999999999998</v>
      </c>
      <c r="F95">
        <f>_xlfn.XLOOKUP(Table4[[#This Row],[Combination]],employee_calibration_results[Widget Combination],employee_calibration_results[Precision])</f>
        <v>0.66700000000000004</v>
      </c>
      <c r="G95">
        <f>_xlfn.XLOOKUP(Table4[[#This Row],[Combination]],employee_calibration_results[Widget Combination],employee_calibration_results[Recall])</f>
        <v>0.114</v>
      </c>
      <c r="H95" s="1">
        <f>2/(1/Table4[[#This Row],[Conf F]]+1/Table4[[#This Row],[Emp F]])</f>
        <v>0.46204540540540534</v>
      </c>
      <c r="I95" s="2">
        <f>SQRT( (0.5*(B95/SQRT(SUMSQ($B$2:$B$129))) - 0.5*(MAX($B$2:$B$129)/SQRT(SUMSQ($B$2:$B$129))))^2
     + (0.5*(E95/SQRT(SUMSQ($E$2:$E$129))) - 0.5*(MAX($E$2:$E$129)/SQRT(SUMSQ($E$2:$E$129))))^2 )
/
(
  SQRT( (0.5*(B95/SQRT(SUMSQ($B$2:$B$129))) - 0.5*(MAX($B$2:$B$129)/SQRT(SUMSQ($B$2:$B$129))))^2
      + (0.5*(E95/SQRT(SUMSQ($E$2:$E$129))) - 0.5*(MAX($E$2:$E$129)/SQRT(SUMSQ($E$2:$E$129))))^2 )
+ SQRT( (0.5*(B95/SQRT(SUMSQ($B$2:$B$129))) - 0.5*(MIN($B$2:$B$129)/SQRT(SUMSQ($B$2:$B$129))))^2
      + (0.5*(E95/SQRT(SUMSQ($E$2:$E$129))) - 0.5*(MIN($E$2:$E$129)/SQRT(SUMSQ($E$2:$E$129))))^2 )
)</f>
        <v>0.59428912421159907</v>
      </c>
    </row>
    <row r="96" spans="1:9" x14ac:dyDescent="0.3">
      <c r="A96" t="s">
        <v>69</v>
      </c>
      <c r="B96">
        <f>_xlfn.XLOOKUP(Table4[[#This Row],[Combination]],conference_calibration_results[Widget Combination],conference_calibration_results[FBeta])</f>
        <v>0.44800000000000001</v>
      </c>
      <c r="C96">
        <f>_xlfn.XLOOKUP(Table4[[#This Row],[Combination]],conference_calibration_results[Widget Combination],conference_calibration_results[Precision])</f>
        <v>0.622</v>
      </c>
      <c r="D96">
        <f>_xlfn.XLOOKUP(Table4[[#This Row],[Combination]],conference_calibration_results[Widget Combination],conference_calibration_results[Recall])</f>
        <v>0.11</v>
      </c>
      <c r="E96">
        <f>_xlfn.XLOOKUP(Table4[[#This Row],[Combination]],employee_calibration_results[Widget Combination],employee_calibration_results[FBeta])</f>
        <v>0.47699999999999998</v>
      </c>
      <c r="F96">
        <f>_xlfn.XLOOKUP(Table4[[#This Row],[Combination]],employee_calibration_results[Widget Combination],employee_calibration_results[Precision])</f>
        <v>0.66700000000000004</v>
      </c>
      <c r="G96">
        <f>_xlfn.XLOOKUP(Table4[[#This Row],[Combination]],employee_calibration_results[Widget Combination],employee_calibration_results[Recall])</f>
        <v>0.114</v>
      </c>
      <c r="H96" s="1">
        <f>2/(1/Table4[[#This Row],[Conf F]]+1/Table4[[#This Row],[Emp F]])</f>
        <v>0.46204540540540534</v>
      </c>
      <c r="I96" s="2">
        <f>SQRT( (0.5*(B96/SQRT(SUMSQ($B$2:$B$129))) - 0.5*(MAX($B$2:$B$129)/SQRT(SUMSQ($B$2:$B$129))))^2
     + (0.5*(E96/SQRT(SUMSQ($E$2:$E$129))) - 0.5*(MAX($E$2:$E$129)/SQRT(SUMSQ($E$2:$E$129))))^2 )
/
(
  SQRT( (0.5*(B96/SQRT(SUMSQ($B$2:$B$129))) - 0.5*(MAX($B$2:$B$129)/SQRT(SUMSQ($B$2:$B$129))))^2
      + (0.5*(E96/SQRT(SUMSQ($E$2:$E$129))) - 0.5*(MAX($E$2:$E$129)/SQRT(SUMSQ($E$2:$E$129))))^2 )
+ SQRT( (0.5*(B96/SQRT(SUMSQ($B$2:$B$129))) - 0.5*(MIN($B$2:$B$129)/SQRT(SUMSQ($B$2:$B$129))))^2
      + (0.5*(E96/SQRT(SUMSQ($E$2:$E$129))) - 0.5*(MIN($E$2:$E$129)/SQRT(SUMSQ($E$2:$E$129))))^2 )
)</f>
        <v>0.59428912421159907</v>
      </c>
    </row>
    <row r="97" spans="1:9" x14ac:dyDescent="0.3">
      <c r="A97" t="s">
        <v>107</v>
      </c>
      <c r="B97">
        <f>_xlfn.XLOOKUP(Table4[[#This Row],[Combination]],conference_calibration_results[Widget Combination],conference_calibration_results[FBeta])</f>
        <v>0.44800000000000001</v>
      </c>
      <c r="C97">
        <f>_xlfn.XLOOKUP(Table4[[#This Row],[Combination]],conference_calibration_results[Widget Combination],conference_calibration_results[Precision])</f>
        <v>0.622</v>
      </c>
      <c r="D97">
        <f>_xlfn.XLOOKUP(Table4[[#This Row],[Combination]],conference_calibration_results[Widget Combination],conference_calibration_results[Recall])</f>
        <v>0.11</v>
      </c>
      <c r="E97">
        <f>_xlfn.XLOOKUP(Table4[[#This Row],[Combination]],employee_calibration_results[Widget Combination],employee_calibration_results[FBeta])</f>
        <v>0.47699999999999998</v>
      </c>
      <c r="F97">
        <f>_xlfn.XLOOKUP(Table4[[#This Row],[Combination]],employee_calibration_results[Widget Combination],employee_calibration_results[Precision])</f>
        <v>0.66700000000000004</v>
      </c>
      <c r="G97">
        <f>_xlfn.XLOOKUP(Table4[[#This Row],[Combination]],employee_calibration_results[Widget Combination],employee_calibration_results[Recall])</f>
        <v>0.114</v>
      </c>
      <c r="H97" s="1">
        <f>2/(1/Table4[[#This Row],[Conf F]]+1/Table4[[#This Row],[Emp F]])</f>
        <v>0.46204540540540534</v>
      </c>
      <c r="I97" s="2">
        <f>SQRT( (0.5*(B97/SQRT(SUMSQ($B$2:$B$129))) - 0.5*(MAX($B$2:$B$129)/SQRT(SUMSQ($B$2:$B$129))))^2
     + (0.5*(E97/SQRT(SUMSQ($E$2:$E$129))) - 0.5*(MAX($E$2:$E$129)/SQRT(SUMSQ($E$2:$E$129))))^2 )
/
(
  SQRT( (0.5*(B97/SQRT(SUMSQ($B$2:$B$129))) - 0.5*(MAX($B$2:$B$129)/SQRT(SUMSQ($B$2:$B$129))))^2
      + (0.5*(E97/SQRT(SUMSQ($E$2:$E$129))) - 0.5*(MAX($E$2:$E$129)/SQRT(SUMSQ($E$2:$E$129))))^2 )
+ SQRT( (0.5*(B97/SQRT(SUMSQ($B$2:$B$129))) - 0.5*(MIN($B$2:$B$129)/SQRT(SUMSQ($B$2:$B$129))))^2
      + (0.5*(E97/SQRT(SUMSQ($E$2:$E$129))) - 0.5*(MIN($E$2:$E$129)/SQRT(SUMSQ($E$2:$E$129))))^2 )
)</f>
        <v>0.59428912421159907</v>
      </c>
    </row>
    <row r="98" spans="1:9" x14ac:dyDescent="0.3">
      <c r="A98" t="s">
        <v>58</v>
      </c>
      <c r="B98">
        <f>_xlfn.XLOOKUP(Table4[[#This Row],[Combination]],conference_calibration_results[Widget Combination],conference_calibration_results[FBeta])</f>
        <v>0.44800000000000001</v>
      </c>
      <c r="C98">
        <f>_xlfn.XLOOKUP(Table4[[#This Row],[Combination]],conference_calibration_results[Widget Combination],conference_calibration_results[Precision])</f>
        <v>0.622</v>
      </c>
      <c r="D98">
        <f>_xlfn.XLOOKUP(Table4[[#This Row],[Combination]],conference_calibration_results[Widget Combination],conference_calibration_results[Recall])</f>
        <v>0.11</v>
      </c>
      <c r="E98">
        <f>_xlfn.XLOOKUP(Table4[[#This Row],[Combination]],employee_calibration_results[Widget Combination],employee_calibration_results[FBeta])</f>
        <v>0.47699999999999998</v>
      </c>
      <c r="F98">
        <f>_xlfn.XLOOKUP(Table4[[#This Row],[Combination]],employee_calibration_results[Widget Combination],employee_calibration_results[Precision])</f>
        <v>0.66700000000000004</v>
      </c>
      <c r="G98">
        <f>_xlfn.XLOOKUP(Table4[[#This Row],[Combination]],employee_calibration_results[Widget Combination],employee_calibration_results[Recall])</f>
        <v>0.114</v>
      </c>
      <c r="H98" s="1">
        <f>2/(1/Table4[[#This Row],[Conf F]]+1/Table4[[#This Row],[Emp F]])</f>
        <v>0.46204540540540534</v>
      </c>
      <c r="I98" s="2">
        <f>SQRT( (0.5*(B98/SQRT(SUMSQ($B$2:$B$129))) - 0.5*(MAX($B$2:$B$129)/SQRT(SUMSQ($B$2:$B$129))))^2
     + (0.5*(E98/SQRT(SUMSQ($E$2:$E$129))) - 0.5*(MAX($E$2:$E$129)/SQRT(SUMSQ($E$2:$E$129))))^2 )
/
(
  SQRT( (0.5*(B98/SQRT(SUMSQ($B$2:$B$129))) - 0.5*(MAX($B$2:$B$129)/SQRT(SUMSQ($B$2:$B$129))))^2
      + (0.5*(E98/SQRT(SUMSQ($E$2:$E$129))) - 0.5*(MAX($E$2:$E$129)/SQRT(SUMSQ($E$2:$E$129))))^2 )
+ SQRT( (0.5*(B98/SQRT(SUMSQ($B$2:$B$129))) - 0.5*(MIN($B$2:$B$129)/SQRT(SUMSQ($B$2:$B$129))))^2
      + (0.5*(E98/SQRT(SUMSQ($E$2:$E$129))) - 0.5*(MIN($E$2:$E$129)/SQRT(SUMSQ($E$2:$E$129))))^2 )
)</f>
        <v>0.59428912421159907</v>
      </c>
    </row>
    <row r="99" spans="1:9" x14ac:dyDescent="0.3">
      <c r="A99" t="s">
        <v>73</v>
      </c>
      <c r="B99">
        <f>_xlfn.XLOOKUP(Table4[[#This Row],[Combination]],conference_calibration_results[Widget Combination],conference_calibration_results[FBeta])</f>
        <v>0.44800000000000001</v>
      </c>
      <c r="C99">
        <f>_xlfn.XLOOKUP(Table4[[#This Row],[Combination]],conference_calibration_results[Widget Combination],conference_calibration_results[Precision])</f>
        <v>0.622</v>
      </c>
      <c r="D99">
        <f>_xlfn.XLOOKUP(Table4[[#This Row],[Combination]],conference_calibration_results[Widget Combination],conference_calibration_results[Recall])</f>
        <v>0.11</v>
      </c>
      <c r="E99">
        <f>_xlfn.XLOOKUP(Table4[[#This Row],[Combination]],employee_calibration_results[Widget Combination],employee_calibration_results[FBeta])</f>
        <v>0.47699999999999998</v>
      </c>
      <c r="F99">
        <f>_xlfn.XLOOKUP(Table4[[#This Row],[Combination]],employee_calibration_results[Widget Combination],employee_calibration_results[Precision])</f>
        <v>0.66700000000000004</v>
      </c>
      <c r="G99">
        <f>_xlfn.XLOOKUP(Table4[[#This Row],[Combination]],employee_calibration_results[Widget Combination],employee_calibration_results[Recall])</f>
        <v>0.114</v>
      </c>
      <c r="H99" s="1">
        <f>2/(1/Table4[[#This Row],[Conf F]]+1/Table4[[#This Row],[Emp F]])</f>
        <v>0.46204540540540534</v>
      </c>
      <c r="I99" s="2">
        <f>SQRT( (0.5*(B99/SQRT(SUMSQ($B$2:$B$129))) - 0.5*(MAX($B$2:$B$129)/SQRT(SUMSQ($B$2:$B$129))))^2
     + (0.5*(E99/SQRT(SUMSQ($E$2:$E$129))) - 0.5*(MAX($E$2:$E$129)/SQRT(SUMSQ($E$2:$E$129))))^2 )
/
(
  SQRT( (0.5*(B99/SQRT(SUMSQ($B$2:$B$129))) - 0.5*(MAX($B$2:$B$129)/SQRT(SUMSQ($B$2:$B$129))))^2
      + (0.5*(E99/SQRT(SUMSQ($E$2:$E$129))) - 0.5*(MAX($E$2:$E$129)/SQRT(SUMSQ($E$2:$E$129))))^2 )
+ SQRT( (0.5*(B99/SQRT(SUMSQ($B$2:$B$129))) - 0.5*(MIN($B$2:$B$129)/SQRT(SUMSQ($B$2:$B$129))))^2
      + (0.5*(E99/SQRT(SUMSQ($E$2:$E$129))) - 0.5*(MIN($E$2:$E$129)/SQRT(SUMSQ($E$2:$E$129))))^2 )
)</f>
        <v>0.59428912421159907</v>
      </c>
    </row>
    <row r="100" spans="1:9" x14ac:dyDescent="0.3">
      <c r="A100" t="s">
        <v>20</v>
      </c>
      <c r="B100">
        <f>_xlfn.XLOOKUP(Table4[[#This Row],[Combination]],conference_calibration_results[Widget Combination],conference_calibration_results[FBeta])</f>
        <v>0.44800000000000001</v>
      </c>
      <c r="C100">
        <f>_xlfn.XLOOKUP(Table4[[#This Row],[Combination]],conference_calibration_results[Widget Combination],conference_calibration_results[Precision])</f>
        <v>0.622</v>
      </c>
      <c r="D100">
        <f>_xlfn.XLOOKUP(Table4[[#This Row],[Combination]],conference_calibration_results[Widget Combination],conference_calibration_results[Recall])</f>
        <v>0.11</v>
      </c>
      <c r="E100">
        <f>_xlfn.XLOOKUP(Table4[[#This Row],[Combination]],employee_calibration_results[Widget Combination],employee_calibration_results[FBeta])</f>
        <v>0.47699999999999998</v>
      </c>
      <c r="F100">
        <f>_xlfn.XLOOKUP(Table4[[#This Row],[Combination]],employee_calibration_results[Widget Combination],employee_calibration_results[Precision])</f>
        <v>0.66700000000000004</v>
      </c>
      <c r="G100">
        <f>_xlfn.XLOOKUP(Table4[[#This Row],[Combination]],employee_calibration_results[Widget Combination],employee_calibration_results[Recall])</f>
        <v>0.114</v>
      </c>
      <c r="H100" s="1">
        <f>2/(1/Table4[[#This Row],[Conf F]]+1/Table4[[#This Row],[Emp F]])</f>
        <v>0.46204540540540534</v>
      </c>
      <c r="I100" s="2">
        <f>SQRT( (0.5*(B100/SQRT(SUMSQ($B$2:$B$129))) - 0.5*(MAX($B$2:$B$129)/SQRT(SUMSQ($B$2:$B$129))))^2
     + (0.5*(E100/SQRT(SUMSQ($E$2:$E$129))) - 0.5*(MAX($E$2:$E$129)/SQRT(SUMSQ($E$2:$E$129))))^2 )
/
(
  SQRT( (0.5*(B100/SQRT(SUMSQ($B$2:$B$129))) - 0.5*(MAX($B$2:$B$129)/SQRT(SUMSQ($B$2:$B$129))))^2
      + (0.5*(E100/SQRT(SUMSQ($E$2:$E$129))) - 0.5*(MAX($E$2:$E$129)/SQRT(SUMSQ($E$2:$E$129))))^2 )
+ SQRT( (0.5*(B100/SQRT(SUMSQ($B$2:$B$129))) - 0.5*(MIN($B$2:$B$129)/SQRT(SUMSQ($B$2:$B$129))))^2
      + (0.5*(E100/SQRT(SUMSQ($E$2:$E$129))) - 0.5*(MIN($E$2:$E$129)/SQRT(SUMSQ($E$2:$E$129))))^2 )
)</f>
        <v>0.59428912421159907</v>
      </c>
    </row>
    <row r="101" spans="1:9" x14ac:dyDescent="0.3">
      <c r="A101" t="s">
        <v>135</v>
      </c>
      <c r="B101">
        <f>_xlfn.XLOOKUP(Table4[[#This Row],[Combination]],conference_calibration_results[Widget Combination],conference_calibration_results[FBeta])</f>
        <v>0.44800000000000001</v>
      </c>
      <c r="C101">
        <f>_xlfn.XLOOKUP(Table4[[#This Row],[Combination]],conference_calibration_results[Widget Combination],conference_calibration_results[Precision])</f>
        <v>0.622</v>
      </c>
      <c r="D101">
        <f>_xlfn.XLOOKUP(Table4[[#This Row],[Combination]],conference_calibration_results[Widget Combination],conference_calibration_results[Recall])</f>
        <v>0.11</v>
      </c>
      <c r="E101">
        <f>_xlfn.XLOOKUP(Table4[[#This Row],[Combination]],employee_calibration_results[Widget Combination],employee_calibration_results[FBeta])</f>
        <v>0.47699999999999998</v>
      </c>
      <c r="F101">
        <f>_xlfn.XLOOKUP(Table4[[#This Row],[Combination]],employee_calibration_results[Widget Combination],employee_calibration_results[Precision])</f>
        <v>0.66700000000000004</v>
      </c>
      <c r="G101">
        <f>_xlfn.XLOOKUP(Table4[[#This Row],[Combination]],employee_calibration_results[Widget Combination],employee_calibration_results[Recall])</f>
        <v>0.114</v>
      </c>
      <c r="H101" s="1">
        <f>2/(1/Table4[[#This Row],[Conf F]]+1/Table4[[#This Row],[Emp F]])</f>
        <v>0.46204540540540534</v>
      </c>
      <c r="I101" s="2">
        <f>SQRT( (0.5*(B101/SQRT(SUMSQ($B$2:$B$129))) - 0.5*(MAX($B$2:$B$129)/SQRT(SUMSQ($B$2:$B$129))))^2
     + (0.5*(E101/SQRT(SUMSQ($E$2:$E$129))) - 0.5*(MAX($E$2:$E$129)/SQRT(SUMSQ($E$2:$E$129))))^2 )
/
(
  SQRT( (0.5*(B101/SQRT(SUMSQ($B$2:$B$129))) - 0.5*(MAX($B$2:$B$129)/SQRT(SUMSQ($B$2:$B$129))))^2
      + (0.5*(E101/SQRT(SUMSQ($E$2:$E$129))) - 0.5*(MAX($E$2:$E$129)/SQRT(SUMSQ($E$2:$E$129))))^2 )
+ SQRT( (0.5*(B101/SQRT(SUMSQ($B$2:$B$129))) - 0.5*(MIN($B$2:$B$129)/SQRT(SUMSQ($B$2:$B$129))))^2
      + (0.5*(E101/SQRT(SUMSQ($E$2:$E$129))) - 0.5*(MIN($E$2:$E$129)/SQRT(SUMSQ($E$2:$E$129))))^2 )
)</f>
        <v>0.59428912421159907</v>
      </c>
    </row>
    <row r="102" spans="1:9" x14ac:dyDescent="0.3">
      <c r="A102" t="s">
        <v>43</v>
      </c>
      <c r="B102">
        <f>_xlfn.XLOOKUP(Table4[[#This Row],[Combination]],conference_calibration_results[Widget Combination],conference_calibration_results[FBeta])</f>
        <v>0.48699999999999999</v>
      </c>
      <c r="C102">
        <f>_xlfn.XLOOKUP(Table4[[#This Row],[Combination]],conference_calibration_results[Widget Combination],conference_calibration_results[Precision])</f>
        <v>0.67600000000000005</v>
      </c>
      <c r="D102">
        <f>_xlfn.XLOOKUP(Table4[[#This Row],[Combination]],conference_calibration_results[Widget Combination],conference_calibration_results[Recall])</f>
        <v>0.11899999999999999</v>
      </c>
      <c r="E102">
        <f>_xlfn.XLOOKUP(Table4[[#This Row],[Combination]],employee_calibration_results[Widget Combination],employee_calibration_results[FBeta])</f>
        <v>0.437</v>
      </c>
      <c r="F102">
        <f>_xlfn.XLOOKUP(Table4[[#This Row],[Combination]],employee_calibration_results[Widget Combination],employee_calibration_results[Precision])</f>
        <v>0.61099999999999999</v>
      </c>
      <c r="G102">
        <f>_xlfn.XLOOKUP(Table4[[#This Row],[Combination]],employee_calibration_results[Widget Combination],employee_calibration_results[Recall])</f>
        <v>0.105</v>
      </c>
      <c r="H102" s="1">
        <f>2/(1/Table4[[#This Row],[Conf F]]+1/Table4[[#This Row],[Emp F]])</f>
        <v>0.46064718614718608</v>
      </c>
      <c r="I102" s="2">
        <f>SQRT( (0.5*(B102/SQRT(SUMSQ($B$2:$B$129))) - 0.5*(MAX($B$2:$B$129)/SQRT(SUMSQ($B$2:$B$129))))^2
     + (0.5*(E102/SQRT(SUMSQ($E$2:$E$129))) - 0.5*(MAX($E$2:$E$129)/SQRT(SUMSQ($E$2:$E$129))))^2 )
/
(
  SQRT( (0.5*(B102/SQRT(SUMSQ($B$2:$B$129))) - 0.5*(MAX($B$2:$B$129)/SQRT(SUMSQ($B$2:$B$129))))^2
      + (0.5*(E102/SQRT(SUMSQ($E$2:$E$129))) - 0.5*(MAX($E$2:$E$129)/SQRT(SUMSQ($E$2:$E$129))))^2 )
+ SQRT( (0.5*(B102/SQRT(SUMSQ($B$2:$B$129))) - 0.5*(MIN($B$2:$B$129)/SQRT(SUMSQ($B$2:$B$129))))^2
      + (0.5*(E102/SQRT(SUMSQ($E$2:$E$129))) - 0.5*(MIN($E$2:$E$129)/SQRT(SUMSQ($E$2:$E$129))))^2 )
)</f>
        <v>0.59815125808012193</v>
      </c>
    </row>
    <row r="103" spans="1:9" x14ac:dyDescent="0.3">
      <c r="A103" t="s">
        <v>119</v>
      </c>
      <c r="B103">
        <f>_xlfn.XLOOKUP(Table4[[#This Row],[Combination]],conference_calibration_results[Widget Combination],conference_calibration_results[FBeta])</f>
        <v>0.48699999999999999</v>
      </c>
      <c r="C103">
        <f>_xlfn.XLOOKUP(Table4[[#This Row],[Combination]],conference_calibration_results[Widget Combination],conference_calibration_results[Precision])</f>
        <v>0.67600000000000005</v>
      </c>
      <c r="D103">
        <f>_xlfn.XLOOKUP(Table4[[#This Row],[Combination]],conference_calibration_results[Widget Combination],conference_calibration_results[Recall])</f>
        <v>0.11899999999999999</v>
      </c>
      <c r="E103">
        <f>_xlfn.XLOOKUP(Table4[[#This Row],[Combination]],employee_calibration_results[Widget Combination],employee_calibration_results[FBeta])</f>
        <v>0.437</v>
      </c>
      <c r="F103">
        <f>_xlfn.XLOOKUP(Table4[[#This Row],[Combination]],employee_calibration_results[Widget Combination],employee_calibration_results[Precision])</f>
        <v>0.61099999999999999</v>
      </c>
      <c r="G103">
        <f>_xlfn.XLOOKUP(Table4[[#This Row],[Combination]],employee_calibration_results[Widget Combination],employee_calibration_results[Recall])</f>
        <v>0.105</v>
      </c>
      <c r="H103" s="1">
        <f>2/(1/Table4[[#This Row],[Conf F]]+1/Table4[[#This Row],[Emp F]])</f>
        <v>0.46064718614718608</v>
      </c>
      <c r="I103" s="2">
        <f>SQRT( (0.5*(B103/SQRT(SUMSQ($B$2:$B$129))) - 0.5*(MAX($B$2:$B$129)/SQRT(SUMSQ($B$2:$B$129))))^2
     + (0.5*(E103/SQRT(SUMSQ($E$2:$E$129))) - 0.5*(MAX($E$2:$E$129)/SQRT(SUMSQ($E$2:$E$129))))^2 )
/
(
  SQRT( (0.5*(B103/SQRT(SUMSQ($B$2:$B$129))) - 0.5*(MAX($B$2:$B$129)/SQRT(SUMSQ($B$2:$B$129))))^2
      + (0.5*(E103/SQRT(SUMSQ($E$2:$E$129))) - 0.5*(MAX($E$2:$E$129)/SQRT(SUMSQ($E$2:$E$129))))^2 )
+ SQRT( (0.5*(B103/SQRT(SUMSQ($B$2:$B$129))) - 0.5*(MIN($B$2:$B$129)/SQRT(SUMSQ($B$2:$B$129))))^2
      + (0.5*(E103/SQRT(SUMSQ($E$2:$E$129))) - 0.5*(MIN($E$2:$E$129)/SQRT(SUMSQ($E$2:$E$129))))^2 )
)</f>
        <v>0.59815125808012193</v>
      </c>
    </row>
    <row r="104" spans="1:9" x14ac:dyDescent="0.3">
      <c r="A104" t="s">
        <v>74</v>
      </c>
      <c r="B104">
        <f>_xlfn.XLOOKUP(Table4[[#This Row],[Combination]],conference_calibration_results[Widget Combination],conference_calibration_results[FBeta])</f>
        <v>0.50700000000000001</v>
      </c>
      <c r="C104">
        <f>_xlfn.XLOOKUP(Table4[[#This Row],[Combination]],conference_calibration_results[Widget Combination],conference_calibration_results[Precision])</f>
        <v>0.70299999999999996</v>
      </c>
      <c r="D104">
        <f>_xlfn.XLOOKUP(Table4[[#This Row],[Combination]],conference_calibration_results[Widget Combination],conference_calibration_results[Recall])</f>
        <v>0.124</v>
      </c>
      <c r="E104">
        <f>_xlfn.XLOOKUP(Table4[[#This Row],[Combination]],employee_calibration_results[Widget Combination],employee_calibration_results[FBeta])</f>
        <v>0.41699999999999998</v>
      </c>
      <c r="F104">
        <f>_xlfn.XLOOKUP(Table4[[#This Row],[Combination]],employee_calibration_results[Widget Combination],employee_calibration_results[Precision])</f>
        <v>0.58299999999999996</v>
      </c>
      <c r="G104">
        <f>_xlfn.XLOOKUP(Table4[[#This Row],[Combination]],employee_calibration_results[Widget Combination],employee_calibration_results[Recall])</f>
        <v>0.1</v>
      </c>
      <c r="H104" s="1">
        <f>2/(1/Table4[[#This Row],[Conf F]]+1/Table4[[#This Row],[Emp F]])</f>
        <v>0.45761688311688309</v>
      </c>
      <c r="I104" s="2">
        <f>SQRT( (0.5*(B104/SQRT(SUMSQ($B$2:$B$129))) - 0.5*(MAX($B$2:$B$129)/SQRT(SUMSQ($B$2:$B$129))))^2
     + (0.5*(E104/SQRT(SUMSQ($E$2:$E$129))) - 0.5*(MAX($E$2:$E$129)/SQRT(SUMSQ($E$2:$E$129))))^2 )
/
(
  SQRT( (0.5*(B104/SQRT(SUMSQ($B$2:$B$129))) - 0.5*(MAX($B$2:$B$129)/SQRT(SUMSQ($B$2:$B$129))))^2
      + (0.5*(E104/SQRT(SUMSQ($E$2:$E$129))) - 0.5*(MAX($E$2:$E$129)/SQRT(SUMSQ($E$2:$E$129))))^2 )
+ SQRT( (0.5*(B104/SQRT(SUMSQ($B$2:$B$129))) - 0.5*(MIN($B$2:$B$129)/SQRT(SUMSQ($B$2:$B$129))))^2
      + (0.5*(E104/SQRT(SUMSQ($E$2:$E$129))) - 0.5*(MIN($E$2:$E$129)/SQRT(SUMSQ($E$2:$E$129))))^2 )
)</f>
        <v>0.58810007628132599</v>
      </c>
    </row>
    <row r="105" spans="1:9" x14ac:dyDescent="0.3">
      <c r="A105" t="s">
        <v>127</v>
      </c>
      <c r="B105">
        <f>_xlfn.XLOOKUP(Table4[[#This Row],[Combination]],conference_calibration_results[Widget Combination],conference_calibration_results[FBeta])</f>
        <v>0.44800000000000001</v>
      </c>
      <c r="C105">
        <f>_xlfn.XLOOKUP(Table4[[#This Row],[Combination]],conference_calibration_results[Widget Combination],conference_calibration_results[Precision])</f>
        <v>0.622</v>
      </c>
      <c r="D105">
        <f>_xlfn.XLOOKUP(Table4[[#This Row],[Combination]],conference_calibration_results[Widget Combination],conference_calibration_results[Recall])</f>
        <v>0.11</v>
      </c>
      <c r="E105">
        <f>_xlfn.XLOOKUP(Table4[[#This Row],[Combination]],employee_calibration_results[Widget Combination],employee_calibration_results[FBeta])</f>
        <v>0.45700000000000002</v>
      </c>
      <c r="F105">
        <f>_xlfn.XLOOKUP(Table4[[#This Row],[Combination]],employee_calibration_results[Widget Combination],employee_calibration_results[Precision])</f>
        <v>0.63900000000000001</v>
      </c>
      <c r="G105">
        <f>_xlfn.XLOOKUP(Table4[[#This Row],[Combination]],employee_calibration_results[Widget Combination],employee_calibration_results[Recall])</f>
        <v>0.11</v>
      </c>
      <c r="H105" s="1">
        <f>2/(1/Table4[[#This Row],[Conf F]]+1/Table4[[#This Row],[Emp F]])</f>
        <v>0.45245524861878461</v>
      </c>
      <c r="I105" s="2">
        <f>SQRT( (0.5*(B105/SQRT(SUMSQ($B$2:$B$129))) - 0.5*(MAX($B$2:$B$129)/SQRT(SUMSQ($B$2:$B$129))))^2
     + (0.5*(E105/SQRT(SUMSQ($E$2:$E$129))) - 0.5*(MAX($E$2:$E$129)/SQRT(SUMSQ($E$2:$E$129))))^2 )
/
(
  SQRT( (0.5*(B105/SQRT(SUMSQ($B$2:$B$129))) - 0.5*(MAX($B$2:$B$129)/SQRT(SUMSQ($B$2:$B$129))))^2
      + (0.5*(E105/SQRT(SUMSQ($E$2:$E$129))) - 0.5*(MAX($E$2:$E$129)/SQRT(SUMSQ($E$2:$E$129))))^2 )
+ SQRT( (0.5*(B105/SQRT(SUMSQ($B$2:$B$129))) - 0.5*(MIN($B$2:$B$129)/SQRT(SUMSQ($B$2:$B$129))))^2
      + (0.5*(E105/SQRT(SUMSQ($E$2:$E$129))) - 0.5*(MIN($E$2:$E$129)/SQRT(SUMSQ($E$2:$E$129))))^2 )
)</f>
        <v>0.64768033286164561</v>
      </c>
    </row>
    <row r="106" spans="1:9" x14ac:dyDescent="0.3">
      <c r="A106" t="s">
        <v>79</v>
      </c>
      <c r="B106">
        <f>_xlfn.XLOOKUP(Table4[[#This Row],[Combination]],conference_calibration_results[Widget Combination],conference_calibration_results[FBeta])</f>
        <v>0.44800000000000001</v>
      </c>
      <c r="C106">
        <f>_xlfn.XLOOKUP(Table4[[#This Row],[Combination]],conference_calibration_results[Widget Combination],conference_calibration_results[Precision])</f>
        <v>0.622</v>
      </c>
      <c r="D106">
        <f>_xlfn.XLOOKUP(Table4[[#This Row],[Combination]],conference_calibration_results[Widget Combination],conference_calibration_results[Recall])</f>
        <v>0.11</v>
      </c>
      <c r="E106">
        <f>_xlfn.XLOOKUP(Table4[[#This Row],[Combination]],employee_calibration_results[Widget Combination],employee_calibration_results[FBeta])</f>
        <v>0.45700000000000002</v>
      </c>
      <c r="F106">
        <f>_xlfn.XLOOKUP(Table4[[#This Row],[Combination]],employee_calibration_results[Widget Combination],employee_calibration_results[Precision])</f>
        <v>0.63900000000000001</v>
      </c>
      <c r="G106">
        <f>_xlfn.XLOOKUP(Table4[[#This Row],[Combination]],employee_calibration_results[Widget Combination],employee_calibration_results[Recall])</f>
        <v>0.11</v>
      </c>
      <c r="H106" s="1">
        <f>2/(1/Table4[[#This Row],[Conf F]]+1/Table4[[#This Row],[Emp F]])</f>
        <v>0.45245524861878461</v>
      </c>
      <c r="I106" s="2">
        <f>SQRT( (0.5*(B106/SQRT(SUMSQ($B$2:$B$129))) - 0.5*(MAX($B$2:$B$129)/SQRT(SUMSQ($B$2:$B$129))))^2
     + (0.5*(E106/SQRT(SUMSQ($E$2:$E$129))) - 0.5*(MAX($E$2:$E$129)/SQRT(SUMSQ($E$2:$E$129))))^2 )
/
(
  SQRT( (0.5*(B106/SQRT(SUMSQ($B$2:$B$129))) - 0.5*(MAX($B$2:$B$129)/SQRT(SUMSQ($B$2:$B$129))))^2
      + (0.5*(E106/SQRT(SUMSQ($E$2:$E$129))) - 0.5*(MAX($E$2:$E$129)/SQRT(SUMSQ($E$2:$E$129))))^2 )
+ SQRT( (0.5*(B106/SQRT(SUMSQ($B$2:$B$129))) - 0.5*(MIN($B$2:$B$129)/SQRT(SUMSQ($B$2:$B$129))))^2
      + (0.5*(E106/SQRT(SUMSQ($E$2:$E$129))) - 0.5*(MIN($E$2:$E$129)/SQRT(SUMSQ($E$2:$E$129))))^2 )
)</f>
        <v>0.64768033286164561</v>
      </c>
    </row>
    <row r="107" spans="1:9" x14ac:dyDescent="0.3">
      <c r="A107" t="s">
        <v>133</v>
      </c>
      <c r="B107">
        <f>_xlfn.XLOOKUP(Table4[[#This Row],[Combination]],conference_calibration_results[Widget Combination],conference_calibration_results[FBeta])</f>
        <v>0.44800000000000001</v>
      </c>
      <c r="C107">
        <f>_xlfn.XLOOKUP(Table4[[#This Row],[Combination]],conference_calibration_results[Widget Combination],conference_calibration_results[Precision])</f>
        <v>0.622</v>
      </c>
      <c r="D107">
        <f>_xlfn.XLOOKUP(Table4[[#This Row],[Combination]],conference_calibration_results[Widget Combination],conference_calibration_results[Recall])</f>
        <v>0.11</v>
      </c>
      <c r="E107">
        <f>_xlfn.XLOOKUP(Table4[[#This Row],[Combination]],employee_calibration_results[Widget Combination],employee_calibration_results[FBeta])</f>
        <v>0.45700000000000002</v>
      </c>
      <c r="F107">
        <f>_xlfn.XLOOKUP(Table4[[#This Row],[Combination]],employee_calibration_results[Widget Combination],employee_calibration_results[Precision])</f>
        <v>0.63900000000000001</v>
      </c>
      <c r="G107">
        <f>_xlfn.XLOOKUP(Table4[[#This Row],[Combination]],employee_calibration_results[Widget Combination],employee_calibration_results[Recall])</f>
        <v>0.11</v>
      </c>
      <c r="H107" s="1">
        <f>2/(1/Table4[[#This Row],[Conf F]]+1/Table4[[#This Row],[Emp F]])</f>
        <v>0.45245524861878461</v>
      </c>
      <c r="I107" s="2">
        <f>SQRT( (0.5*(B107/SQRT(SUMSQ($B$2:$B$129))) - 0.5*(MAX($B$2:$B$129)/SQRT(SUMSQ($B$2:$B$129))))^2
     + (0.5*(E107/SQRT(SUMSQ($E$2:$E$129))) - 0.5*(MAX($E$2:$E$129)/SQRT(SUMSQ($E$2:$E$129))))^2 )
/
(
  SQRT( (0.5*(B107/SQRT(SUMSQ($B$2:$B$129))) - 0.5*(MAX($B$2:$B$129)/SQRT(SUMSQ($B$2:$B$129))))^2
      + (0.5*(E107/SQRT(SUMSQ($E$2:$E$129))) - 0.5*(MAX($E$2:$E$129)/SQRT(SUMSQ($E$2:$E$129))))^2 )
+ SQRT( (0.5*(B107/SQRT(SUMSQ($B$2:$B$129))) - 0.5*(MIN($B$2:$B$129)/SQRT(SUMSQ($B$2:$B$129))))^2
      + (0.5*(E107/SQRT(SUMSQ($E$2:$E$129))) - 0.5*(MIN($E$2:$E$129)/SQRT(SUMSQ($E$2:$E$129))))^2 )
)</f>
        <v>0.64768033286164561</v>
      </c>
    </row>
    <row r="108" spans="1:9" x14ac:dyDescent="0.3">
      <c r="A108" t="s">
        <v>105</v>
      </c>
      <c r="B108">
        <f>_xlfn.XLOOKUP(Table4[[#This Row],[Combination]],conference_calibration_results[Widget Combination],conference_calibration_results[FBeta])</f>
        <v>0.46800000000000003</v>
      </c>
      <c r="C108">
        <f>_xlfn.XLOOKUP(Table4[[#This Row],[Combination]],conference_calibration_results[Widget Combination],conference_calibration_results[Precision])</f>
        <v>0.64900000000000002</v>
      </c>
      <c r="D108">
        <f>_xlfn.XLOOKUP(Table4[[#This Row],[Combination]],conference_calibration_results[Widget Combination],conference_calibration_results[Recall])</f>
        <v>0.114</v>
      </c>
      <c r="E108">
        <f>_xlfn.XLOOKUP(Table4[[#This Row],[Combination]],employee_calibration_results[Widget Combination],employee_calibration_results[FBeta])</f>
        <v>0.437</v>
      </c>
      <c r="F108">
        <f>_xlfn.XLOOKUP(Table4[[#This Row],[Combination]],employee_calibration_results[Widget Combination],employee_calibration_results[Precision])</f>
        <v>0.61099999999999999</v>
      </c>
      <c r="G108">
        <f>_xlfn.XLOOKUP(Table4[[#This Row],[Combination]],employee_calibration_results[Widget Combination],employee_calibration_results[Recall])</f>
        <v>0.105</v>
      </c>
      <c r="H108" s="1">
        <f>2/(1/Table4[[#This Row],[Conf F]]+1/Table4[[#This Row],[Emp F]])</f>
        <v>0.45196906077348065</v>
      </c>
      <c r="I108" s="2">
        <f>SQRT( (0.5*(B108/SQRT(SUMSQ($B$2:$B$129))) - 0.5*(MAX($B$2:$B$129)/SQRT(SUMSQ($B$2:$B$129))))^2
     + (0.5*(E108/SQRT(SUMSQ($E$2:$E$129))) - 0.5*(MAX($E$2:$E$129)/SQRT(SUMSQ($E$2:$E$129))))^2 )
/
(
  SQRT( (0.5*(B108/SQRT(SUMSQ($B$2:$B$129))) - 0.5*(MAX($B$2:$B$129)/SQRT(SUMSQ($B$2:$B$129))))^2
      + (0.5*(E108/SQRT(SUMSQ($E$2:$E$129))) - 0.5*(MAX($E$2:$E$129)/SQRT(SUMSQ($E$2:$E$129))))^2 )
+ SQRT( (0.5*(B108/SQRT(SUMSQ($B$2:$B$129))) - 0.5*(MIN($B$2:$B$129)/SQRT(SUMSQ($B$2:$B$129))))^2
      + (0.5*(E108/SQRT(SUMSQ($E$2:$E$129))) - 0.5*(MIN($E$2:$E$129)/SQRT(SUMSQ($E$2:$E$129))))^2 )
)</f>
        <v>0.64844351974693393</v>
      </c>
    </row>
    <row r="109" spans="1:9" x14ac:dyDescent="0.3">
      <c r="A109" t="s">
        <v>120</v>
      </c>
      <c r="B109">
        <f>_xlfn.XLOOKUP(Table4[[#This Row],[Combination]],conference_calibration_results[Widget Combination],conference_calibration_results[FBeta])</f>
        <v>0.39</v>
      </c>
      <c r="C109">
        <f>_xlfn.XLOOKUP(Table4[[#This Row],[Combination]],conference_calibration_results[Widget Combination],conference_calibration_results[Precision])</f>
        <v>0.54100000000000004</v>
      </c>
      <c r="D109">
        <f>_xlfn.XLOOKUP(Table4[[#This Row],[Combination]],conference_calibration_results[Widget Combination],conference_calibration_results[Recall])</f>
        <v>9.5000000000000001E-2</v>
      </c>
      <c r="E109">
        <f>_xlfn.XLOOKUP(Table4[[#This Row],[Combination]],employee_calibration_results[Widget Combination],employee_calibration_results[FBeta])</f>
        <v>0.53600000000000003</v>
      </c>
      <c r="F109">
        <f>_xlfn.XLOOKUP(Table4[[#This Row],[Combination]],employee_calibration_results[Widget Combination],employee_calibration_results[Precision])</f>
        <v>0.75</v>
      </c>
      <c r="G109">
        <f>_xlfn.XLOOKUP(Table4[[#This Row],[Combination]],employee_calibration_results[Widget Combination],employee_calibration_results[Recall])</f>
        <v>0.129</v>
      </c>
      <c r="H109" s="1">
        <f>2/(1/Table4[[#This Row],[Conf F]]+1/Table4[[#This Row],[Emp F]])</f>
        <v>0.45149028077753789</v>
      </c>
      <c r="I109" s="2">
        <f>SQRT( (0.5*(B109/SQRT(SUMSQ($B$2:$B$129))) - 0.5*(MAX($B$2:$B$129)/SQRT(SUMSQ($B$2:$B$129))))^2
     + (0.5*(E109/SQRT(SUMSQ($E$2:$E$129))) - 0.5*(MAX($E$2:$E$129)/SQRT(SUMSQ($E$2:$E$129))))^2 )
/
(
  SQRT( (0.5*(B109/SQRT(SUMSQ($B$2:$B$129))) - 0.5*(MAX($B$2:$B$129)/SQRT(SUMSQ($B$2:$B$129))))^2
      + (0.5*(E109/SQRT(SUMSQ($E$2:$E$129))) - 0.5*(MAX($E$2:$E$129)/SQRT(SUMSQ($E$2:$E$129))))^2 )
+ SQRT( (0.5*(B109/SQRT(SUMSQ($B$2:$B$129))) - 0.5*(MIN($B$2:$B$129)/SQRT(SUMSQ($B$2:$B$129))))^2
      + (0.5*(E109/SQRT(SUMSQ($E$2:$E$129))) - 0.5*(MIN($E$2:$E$129)/SQRT(SUMSQ($E$2:$E$129))))^2 )
)</f>
        <v>0.55700936500893306</v>
      </c>
    </row>
    <row r="110" spans="1:9" x14ac:dyDescent="0.3">
      <c r="A110" t="s">
        <v>48</v>
      </c>
      <c r="B110">
        <f>_xlfn.XLOOKUP(Table4[[#This Row],[Combination]],conference_calibration_results[Widget Combination],conference_calibration_results[FBeta])</f>
        <v>0.48699999999999999</v>
      </c>
      <c r="C110">
        <f>_xlfn.XLOOKUP(Table4[[#This Row],[Combination]],conference_calibration_results[Widget Combination],conference_calibration_results[Precision])</f>
        <v>0.67600000000000005</v>
      </c>
      <c r="D110">
        <f>_xlfn.XLOOKUP(Table4[[#This Row],[Combination]],conference_calibration_results[Widget Combination],conference_calibration_results[Recall])</f>
        <v>0.11899999999999999</v>
      </c>
      <c r="E110">
        <f>_xlfn.XLOOKUP(Table4[[#This Row],[Combination]],employee_calibration_results[Widget Combination],employee_calibration_results[FBeta])</f>
        <v>0.41699999999999998</v>
      </c>
      <c r="F110">
        <f>_xlfn.XLOOKUP(Table4[[#This Row],[Combination]],employee_calibration_results[Widget Combination],employee_calibration_results[Precision])</f>
        <v>0.58299999999999996</v>
      </c>
      <c r="G110">
        <f>_xlfn.XLOOKUP(Table4[[#This Row],[Combination]],employee_calibration_results[Widget Combination],employee_calibration_results[Recall])</f>
        <v>0.1</v>
      </c>
      <c r="H110" s="1">
        <f>2/(1/Table4[[#This Row],[Conf F]]+1/Table4[[#This Row],[Emp F]])</f>
        <v>0.44928982300884945</v>
      </c>
      <c r="I110" s="2">
        <f>SQRT( (0.5*(B110/SQRT(SUMSQ($B$2:$B$129))) - 0.5*(MAX($B$2:$B$129)/SQRT(SUMSQ($B$2:$B$129))))^2
     + (0.5*(E110/SQRT(SUMSQ($E$2:$E$129))) - 0.5*(MAX($E$2:$E$129)/SQRT(SUMSQ($E$2:$E$129))))^2 )
/
(
  SQRT( (0.5*(B110/SQRT(SUMSQ($B$2:$B$129))) - 0.5*(MAX($B$2:$B$129)/SQRT(SUMSQ($B$2:$B$129))))^2
      + (0.5*(E110/SQRT(SUMSQ($E$2:$E$129))) - 0.5*(MAX($E$2:$E$129)/SQRT(SUMSQ($E$2:$E$129))))^2 )
+ SQRT( (0.5*(B110/SQRT(SUMSQ($B$2:$B$129))) - 0.5*(MIN($B$2:$B$129)/SQRT(SUMSQ($B$2:$B$129))))^2
      + (0.5*(E110/SQRT(SUMSQ($E$2:$E$129))) - 0.5*(MIN($E$2:$E$129)/SQRT(SUMSQ($E$2:$E$129))))^2 )
)</f>
        <v>0.63969942878963748</v>
      </c>
    </row>
    <row r="111" spans="1:9" x14ac:dyDescent="0.3">
      <c r="A111" t="s">
        <v>84</v>
      </c>
      <c r="B111">
        <f>_xlfn.XLOOKUP(Table4[[#This Row],[Combination]],conference_calibration_results[Widget Combination],conference_calibration_results[FBeta])</f>
        <v>0.50700000000000001</v>
      </c>
      <c r="C111">
        <f>_xlfn.XLOOKUP(Table4[[#This Row],[Combination]],conference_calibration_results[Widget Combination],conference_calibration_results[Precision])</f>
        <v>0.70299999999999996</v>
      </c>
      <c r="D111">
        <f>_xlfn.XLOOKUP(Table4[[#This Row],[Combination]],conference_calibration_results[Widget Combination],conference_calibration_results[Recall])</f>
        <v>0.124</v>
      </c>
      <c r="E111">
        <f>_xlfn.XLOOKUP(Table4[[#This Row],[Combination]],employee_calibration_results[Widget Combination],employee_calibration_results[FBeta])</f>
        <v>0.39700000000000002</v>
      </c>
      <c r="F111">
        <f>_xlfn.XLOOKUP(Table4[[#This Row],[Combination]],employee_calibration_results[Widget Combination],employee_calibration_results[Precision])</f>
        <v>0.55600000000000005</v>
      </c>
      <c r="G111">
        <f>_xlfn.XLOOKUP(Table4[[#This Row],[Combination]],employee_calibration_results[Widget Combination],employee_calibration_results[Recall])</f>
        <v>9.5000000000000001E-2</v>
      </c>
      <c r="H111" s="1">
        <f>2/(1/Table4[[#This Row],[Conf F]]+1/Table4[[#This Row],[Emp F]])</f>
        <v>0.4453075221238938</v>
      </c>
      <c r="I111" s="2">
        <f>SQRT( (0.5*(B111/SQRT(SUMSQ($B$2:$B$129))) - 0.5*(MAX($B$2:$B$129)/SQRT(SUMSQ($B$2:$B$129))))^2
     + (0.5*(E111/SQRT(SUMSQ($E$2:$E$129))) - 0.5*(MAX($E$2:$E$129)/SQRT(SUMSQ($E$2:$E$129))))^2 )
/
(
  SQRT( (0.5*(B111/SQRT(SUMSQ($B$2:$B$129))) - 0.5*(MAX($B$2:$B$129)/SQRT(SUMSQ($B$2:$B$129))))^2
      + (0.5*(E111/SQRT(SUMSQ($E$2:$E$129))) - 0.5*(MAX($E$2:$E$129)/SQRT(SUMSQ($E$2:$E$129))))^2 )
+ SQRT( (0.5*(B111/SQRT(SUMSQ($B$2:$B$129))) - 0.5*(MIN($B$2:$B$129)/SQRT(SUMSQ($B$2:$B$129))))^2
      + (0.5*(E111/SQRT(SUMSQ($E$2:$E$129))) - 0.5*(MIN($E$2:$E$129)/SQRT(SUMSQ($E$2:$E$129))))^2 )
)</f>
        <v>0.62106636499922241</v>
      </c>
    </row>
    <row r="112" spans="1:9" x14ac:dyDescent="0.3">
      <c r="A112" t="s">
        <v>117</v>
      </c>
      <c r="B112">
        <f>_xlfn.XLOOKUP(Table4[[#This Row],[Combination]],conference_calibration_results[Widget Combination],conference_calibration_results[FBeta])</f>
        <v>0.42899999999999999</v>
      </c>
      <c r="C112">
        <f>_xlfn.XLOOKUP(Table4[[#This Row],[Combination]],conference_calibration_results[Widget Combination],conference_calibration_results[Precision])</f>
        <v>0.59499999999999997</v>
      </c>
      <c r="D112">
        <f>_xlfn.XLOOKUP(Table4[[#This Row],[Combination]],conference_calibration_results[Widget Combination],conference_calibration_results[Recall])</f>
        <v>0.105</v>
      </c>
      <c r="E112">
        <f>_xlfn.XLOOKUP(Table4[[#This Row],[Combination]],employee_calibration_results[Widget Combination],employee_calibration_results[FBeta])</f>
        <v>0.45700000000000002</v>
      </c>
      <c r="F112">
        <f>_xlfn.XLOOKUP(Table4[[#This Row],[Combination]],employee_calibration_results[Widget Combination],employee_calibration_results[Precision])</f>
        <v>0.63900000000000001</v>
      </c>
      <c r="G112">
        <f>_xlfn.XLOOKUP(Table4[[#This Row],[Combination]],employee_calibration_results[Widget Combination],employee_calibration_results[Recall])</f>
        <v>0.11</v>
      </c>
      <c r="H112" s="1">
        <f>2/(1/Table4[[#This Row],[Conf F]]+1/Table4[[#This Row],[Emp F]])</f>
        <v>0.44255756207674946</v>
      </c>
      <c r="I112" s="2">
        <f>SQRT( (0.5*(B112/SQRT(SUMSQ($B$2:$B$129))) - 0.5*(MAX($B$2:$B$129)/SQRT(SUMSQ($B$2:$B$129))))^2
     + (0.5*(E112/SQRT(SUMSQ($E$2:$E$129))) - 0.5*(MAX($E$2:$E$129)/SQRT(SUMSQ($E$2:$E$129))))^2 )
/
(
  SQRT( (0.5*(B112/SQRT(SUMSQ($B$2:$B$129))) - 0.5*(MAX($B$2:$B$129)/SQRT(SUMSQ($B$2:$B$129))))^2
      + (0.5*(E112/SQRT(SUMSQ($E$2:$E$129))) - 0.5*(MAX($E$2:$E$129)/SQRT(SUMSQ($E$2:$E$129))))^2 )
+ SQRT( (0.5*(B112/SQRT(SUMSQ($B$2:$B$129))) - 0.5*(MIN($B$2:$B$129)/SQRT(SUMSQ($B$2:$B$129))))^2
      + (0.5*(E112/SQRT(SUMSQ($E$2:$E$129))) - 0.5*(MIN($E$2:$E$129)/SQRT(SUMSQ($E$2:$E$129))))^2 )
)</f>
        <v>0.68837185275858459</v>
      </c>
    </row>
    <row r="113" spans="1:9" x14ac:dyDescent="0.3">
      <c r="A113" t="s">
        <v>31</v>
      </c>
      <c r="B113">
        <f>_xlfn.XLOOKUP(Table4[[#This Row],[Combination]],conference_calibration_results[Widget Combination],conference_calibration_results[FBeta])</f>
        <v>0.42899999999999999</v>
      </c>
      <c r="C113">
        <f>_xlfn.XLOOKUP(Table4[[#This Row],[Combination]],conference_calibration_results[Widget Combination],conference_calibration_results[Precision])</f>
        <v>0.59499999999999997</v>
      </c>
      <c r="D113">
        <f>_xlfn.XLOOKUP(Table4[[#This Row],[Combination]],conference_calibration_results[Widget Combination],conference_calibration_results[Recall])</f>
        <v>0.105</v>
      </c>
      <c r="E113">
        <f>_xlfn.XLOOKUP(Table4[[#This Row],[Combination]],employee_calibration_results[Widget Combination],employee_calibration_results[FBeta])</f>
        <v>0.45700000000000002</v>
      </c>
      <c r="F113">
        <f>_xlfn.XLOOKUP(Table4[[#This Row],[Combination]],employee_calibration_results[Widget Combination],employee_calibration_results[Precision])</f>
        <v>0.63900000000000001</v>
      </c>
      <c r="G113">
        <f>_xlfn.XLOOKUP(Table4[[#This Row],[Combination]],employee_calibration_results[Widget Combination],employee_calibration_results[Recall])</f>
        <v>0.11</v>
      </c>
      <c r="H113" s="1">
        <f>2/(1/Table4[[#This Row],[Conf F]]+1/Table4[[#This Row],[Emp F]])</f>
        <v>0.44255756207674946</v>
      </c>
      <c r="I113" s="2">
        <f>SQRT( (0.5*(B113/SQRT(SUMSQ($B$2:$B$129))) - 0.5*(MAX($B$2:$B$129)/SQRT(SUMSQ($B$2:$B$129))))^2
     + (0.5*(E113/SQRT(SUMSQ($E$2:$E$129))) - 0.5*(MAX($E$2:$E$129)/SQRT(SUMSQ($E$2:$E$129))))^2 )
/
(
  SQRT( (0.5*(B113/SQRT(SUMSQ($B$2:$B$129))) - 0.5*(MAX($B$2:$B$129)/SQRT(SUMSQ($B$2:$B$129))))^2
      + (0.5*(E113/SQRT(SUMSQ($E$2:$E$129))) - 0.5*(MAX($E$2:$E$129)/SQRT(SUMSQ($E$2:$E$129))))^2 )
+ SQRT( (0.5*(B113/SQRT(SUMSQ($B$2:$B$129))) - 0.5*(MIN($B$2:$B$129)/SQRT(SUMSQ($B$2:$B$129))))^2
      + (0.5*(E113/SQRT(SUMSQ($E$2:$E$129))) - 0.5*(MIN($E$2:$E$129)/SQRT(SUMSQ($E$2:$E$129))))^2 )
)</f>
        <v>0.68837185275858459</v>
      </c>
    </row>
    <row r="114" spans="1:9" x14ac:dyDescent="0.3">
      <c r="A114" t="s">
        <v>38</v>
      </c>
      <c r="B114">
        <f>_xlfn.XLOOKUP(Table4[[#This Row],[Combination]],conference_calibration_results[Widget Combination],conference_calibration_results[FBeta])</f>
        <v>0.42899999999999999</v>
      </c>
      <c r="C114">
        <f>_xlfn.XLOOKUP(Table4[[#This Row],[Combination]],conference_calibration_results[Widget Combination],conference_calibration_results[Precision])</f>
        <v>0.59499999999999997</v>
      </c>
      <c r="D114">
        <f>_xlfn.XLOOKUP(Table4[[#This Row],[Combination]],conference_calibration_results[Widget Combination],conference_calibration_results[Recall])</f>
        <v>0.105</v>
      </c>
      <c r="E114">
        <f>_xlfn.XLOOKUP(Table4[[#This Row],[Combination]],employee_calibration_results[Widget Combination],employee_calibration_results[FBeta])</f>
        <v>0.45700000000000002</v>
      </c>
      <c r="F114">
        <f>_xlfn.XLOOKUP(Table4[[#This Row],[Combination]],employee_calibration_results[Widget Combination],employee_calibration_results[Precision])</f>
        <v>0.63900000000000001</v>
      </c>
      <c r="G114">
        <f>_xlfn.XLOOKUP(Table4[[#This Row],[Combination]],employee_calibration_results[Widget Combination],employee_calibration_results[Recall])</f>
        <v>0.11</v>
      </c>
      <c r="H114" s="1">
        <f>2/(1/Table4[[#This Row],[Conf F]]+1/Table4[[#This Row],[Emp F]])</f>
        <v>0.44255756207674946</v>
      </c>
      <c r="I114" s="2">
        <f>SQRT( (0.5*(B114/SQRT(SUMSQ($B$2:$B$129))) - 0.5*(MAX($B$2:$B$129)/SQRT(SUMSQ($B$2:$B$129))))^2
     + (0.5*(E114/SQRT(SUMSQ($E$2:$E$129))) - 0.5*(MAX($E$2:$E$129)/SQRT(SUMSQ($E$2:$E$129))))^2 )
/
(
  SQRT( (0.5*(B114/SQRT(SUMSQ($B$2:$B$129))) - 0.5*(MAX($B$2:$B$129)/SQRT(SUMSQ($B$2:$B$129))))^2
      + (0.5*(E114/SQRT(SUMSQ($E$2:$E$129))) - 0.5*(MAX($E$2:$E$129)/SQRT(SUMSQ($E$2:$E$129))))^2 )
+ SQRT( (0.5*(B114/SQRT(SUMSQ($B$2:$B$129))) - 0.5*(MIN($B$2:$B$129)/SQRT(SUMSQ($B$2:$B$129))))^2
      + (0.5*(E114/SQRT(SUMSQ($E$2:$E$129))) - 0.5*(MIN($E$2:$E$129)/SQRT(SUMSQ($E$2:$E$129))))^2 )
)</f>
        <v>0.68837185275858459</v>
      </c>
    </row>
    <row r="115" spans="1:9" x14ac:dyDescent="0.3">
      <c r="A115" t="s">
        <v>57</v>
      </c>
      <c r="B115">
        <f>_xlfn.XLOOKUP(Table4[[#This Row],[Combination]],conference_calibration_results[Widget Combination],conference_calibration_results[FBeta])</f>
        <v>0.42899999999999999</v>
      </c>
      <c r="C115">
        <f>_xlfn.XLOOKUP(Table4[[#This Row],[Combination]],conference_calibration_results[Widget Combination],conference_calibration_results[Precision])</f>
        <v>0.59499999999999997</v>
      </c>
      <c r="D115">
        <f>_xlfn.XLOOKUP(Table4[[#This Row],[Combination]],conference_calibration_results[Widget Combination],conference_calibration_results[Recall])</f>
        <v>0.105</v>
      </c>
      <c r="E115">
        <f>_xlfn.XLOOKUP(Table4[[#This Row],[Combination]],employee_calibration_results[Widget Combination],employee_calibration_results[FBeta])</f>
        <v>0.45700000000000002</v>
      </c>
      <c r="F115">
        <f>_xlfn.XLOOKUP(Table4[[#This Row],[Combination]],employee_calibration_results[Widget Combination],employee_calibration_results[Precision])</f>
        <v>0.63900000000000001</v>
      </c>
      <c r="G115">
        <f>_xlfn.XLOOKUP(Table4[[#This Row],[Combination]],employee_calibration_results[Widget Combination],employee_calibration_results[Recall])</f>
        <v>0.11</v>
      </c>
      <c r="H115" s="1">
        <f>2/(1/Table4[[#This Row],[Conf F]]+1/Table4[[#This Row],[Emp F]])</f>
        <v>0.44255756207674946</v>
      </c>
      <c r="I115" s="2">
        <f>SQRT( (0.5*(B115/SQRT(SUMSQ($B$2:$B$129))) - 0.5*(MAX($B$2:$B$129)/SQRT(SUMSQ($B$2:$B$129))))^2
     + (0.5*(E115/SQRT(SUMSQ($E$2:$E$129))) - 0.5*(MAX($E$2:$E$129)/SQRT(SUMSQ($E$2:$E$129))))^2 )
/
(
  SQRT( (0.5*(B115/SQRT(SUMSQ($B$2:$B$129))) - 0.5*(MAX($B$2:$B$129)/SQRT(SUMSQ($B$2:$B$129))))^2
      + (0.5*(E115/SQRT(SUMSQ($E$2:$E$129))) - 0.5*(MAX($E$2:$E$129)/SQRT(SUMSQ($E$2:$E$129))))^2 )
+ SQRT( (0.5*(B115/SQRT(SUMSQ($B$2:$B$129))) - 0.5*(MIN($B$2:$B$129)/SQRT(SUMSQ($B$2:$B$129))))^2
      + (0.5*(E115/SQRT(SUMSQ($E$2:$E$129))) - 0.5*(MIN($E$2:$E$129)/SQRT(SUMSQ($E$2:$E$129))))^2 )
)</f>
        <v>0.68837185275858459</v>
      </c>
    </row>
    <row r="116" spans="1:9" x14ac:dyDescent="0.3">
      <c r="A116" t="s">
        <v>64</v>
      </c>
      <c r="B116">
        <f>_xlfn.XLOOKUP(Table4[[#This Row],[Combination]],conference_calibration_results[Widget Combination],conference_calibration_results[FBeta])</f>
        <v>0.44800000000000001</v>
      </c>
      <c r="C116">
        <f>_xlfn.XLOOKUP(Table4[[#This Row],[Combination]],conference_calibration_results[Widget Combination],conference_calibration_results[Precision])</f>
        <v>0.622</v>
      </c>
      <c r="D116">
        <f>_xlfn.XLOOKUP(Table4[[#This Row],[Combination]],conference_calibration_results[Widget Combination],conference_calibration_results[Recall])</f>
        <v>0.11</v>
      </c>
      <c r="E116">
        <f>_xlfn.XLOOKUP(Table4[[#This Row],[Combination]],employee_calibration_results[Widget Combination],employee_calibration_results[FBeta])</f>
        <v>0.437</v>
      </c>
      <c r="F116">
        <f>_xlfn.XLOOKUP(Table4[[#This Row],[Combination]],employee_calibration_results[Widget Combination],employee_calibration_results[Precision])</f>
        <v>0.61099999999999999</v>
      </c>
      <c r="G116">
        <f>_xlfn.XLOOKUP(Table4[[#This Row],[Combination]],employee_calibration_results[Widget Combination],employee_calibration_results[Recall])</f>
        <v>0.105</v>
      </c>
      <c r="H116" s="1">
        <f>2/(1/Table4[[#This Row],[Conf F]]+1/Table4[[#This Row],[Emp F]])</f>
        <v>0.44243163841807909</v>
      </c>
      <c r="I116" s="2">
        <f>SQRT( (0.5*(B116/SQRT(SUMSQ($B$2:$B$129))) - 0.5*(MAX($B$2:$B$129)/SQRT(SUMSQ($B$2:$B$129))))^2
     + (0.5*(E116/SQRT(SUMSQ($E$2:$E$129))) - 0.5*(MAX($E$2:$E$129)/SQRT(SUMSQ($E$2:$E$129))))^2 )
/
(
  SQRT( (0.5*(B116/SQRT(SUMSQ($B$2:$B$129))) - 0.5*(MAX($B$2:$B$129)/SQRT(SUMSQ($B$2:$B$129))))^2
      + (0.5*(E116/SQRT(SUMSQ($E$2:$E$129))) - 0.5*(MAX($E$2:$E$129)/SQRT(SUMSQ($E$2:$E$129))))^2 )
+ SQRT( (0.5*(B116/SQRT(SUMSQ($B$2:$B$129))) - 0.5*(MIN($B$2:$B$129)/SQRT(SUMSQ($B$2:$B$129))))^2
      + (0.5*(E116/SQRT(SUMSQ($E$2:$E$129))) - 0.5*(MIN($E$2:$E$129)/SQRT(SUMSQ($E$2:$E$129))))^2 )
)</f>
        <v>0.70049217165489397</v>
      </c>
    </row>
    <row r="117" spans="1:9" x14ac:dyDescent="0.3">
      <c r="A117" t="s">
        <v>134</v>
      </c>
      <c r="B117">
        <f>_xlfn.XLOOKUP(Table4[[#This Row],[Combination]],conference_calibration_results[Widget Combination],conference_calibration_results[FBeta])</f>
        <v>0.46800000000000003</v>
      </c>
      <c r="C117">
        <f>_xlfn.XLOOKUP(Table4[[#This Row],[Combination]],conference_calibration_results[Widget Combination],conference_calibration_results[Precision])</f>
        <v>0.64900000000000002</v>
      </c>
      <c r="D117">
        <f>_xlfn.XLOOKUP(Table4[[#This Row],[Combination]],conference_calibration_results[Widget Combination],conference_calibration_results[Recall])</f>
        <v>0.114</v>
      </c>
      <c r="E117">
        <f>_xlfn.XLOOKUP(Table4[[#This Row],[Combination]],employee_calibration_results[Widget Combination],employee_calibration_results[FBeta])</f>
        <v>0.41699999999999998</v>
      </c>
      <c r="F117">
        <f>_xlfn.XLOOKUP(Table4[[#This Row],[Combination]],employee_calibration_results[Widget Combination],employee_calibration_results[Precision])</f>
        <v>0.58299999999999996</v>
      </c>
      <c r="G117">
        <f>_xlfn.XLOOKUP(Table4[[#This Row],[Combination]],employee_calibration_results[Widget Combination],employee_calibration_results[Recall])</f>
        <v>0.1</v>
      </c>
      <c r="H117" s="1">
        <f>2/(1/Table4[[#This Row],[Conf F]]+1/Table4[[#This Row],[Emp F]])</f>
        <v>0.4410305084745762</v>
      </c>
      <c r="I117" s="2">
        <f>SQRT( (0.5*(B117/SQRT(SUMSQ($B$2:$B$129))) - 0.5*(MAX($B$2:$B$129)/SQRT(SUMSQ($B$2:$B$129))))^2
     + (0.5*(E117/SQRT(SUMSQ($E$2:$E$129))) - 0.5*(MAX($E$2:$E$129)/SQRT(SUMSQ($E$2:$E$129))))^2 )
/
(
  SQRT( (0.5*(B117/SQRT(SUMSQ($B$2:$B$129))) - 0.5*(MAX($B$2:$B$129)/SQRT(SUMSQ($B$2:$B$129))))^2
      + (0.5*(E117/SQRT(SUMSQ($E$2:$E$129))) - 0.5*(MAX($E$2:$E$129)/SQRT(SUMSQ($E$2:$E$129))))^2 )
+ SQRT( (0.5*(B117/SQRT(SUMSQ($B$2:$B$129))) - 0.5*(MIN($B$2:$B$129)/SQRT(SUMSQ($B$2:$B$129))))^2
      + (0.5*(E117/SQRT(SUMSQ($E$2:$E$129))) - 0.5*(MIN($E$2:$E$129)/SQRT(SUMSQ($E$2:$E$129))))^2 )
)</f>
        <v>0.69207540947969992</v>
      </c>
    </row>
    <row r="118" spans="1:9" x14ac:dyDescent="0.3">
      <c r="A118" t="s">
        <v>90</v>
      </c>
      <c r="B118">
        <f>_xlfn.XLOOKUP(Table4[[#This Row],[Combination]],conference_calibration_results[Widget Combination],conference_calibration_results[FBeta])</f>
        <v>0.40899999999999997</v>
      </c>
      <c r="C118">
        <f>_xlfn.XLOOKUP(Table4[[#This Row],[Combination]],conference_calibration_results[Widget Combination],conference_calibration_results[Precision])</f>
        <v>0.56799999999999995</v>
      </c>
      <c r="D118">
        <f>_xlfn.XLOOKUP(Table4[[#This Row],[Combination]],conference_calibration_results[Widget Combination],conference_calibration_results[Recall])</f>
        <v>0.1</v>
      </c>
      <c r="E118">
        <f>_xlfn.XLOOKUP(Table4[[#This Row],[Combination]],employee_calibration_results[Widget Combination],employee_calibration_results[FBeta])</f>
        <v>0.47699999999999998</v>
      </c>
      <c r="F118">
        <f>_xlfn.XLOOKUP(Table4[[#This Row],[Combination]],employee_calibration_results[Widget Combination],employee_calibration_results[Precision])</f>
        <v>0.66700000000000004</v>
      </c>
      <c r="G118">
        <f>_xlfn.XLOOKUP(Table4[[#This Row],[Combination]],employee_calibration_results[Widget Combination],employee_calibration_results[Recall])</f>
        <v>0.114</v>
      </c>
      <c r="H118" s="1">
        <f>2/(1/Table4[[#This Row],[Conf F]]+1/Table4[[#This Row],[Emp F]])</f>
        <v>0.44039051918735889</v>
      </c>
      <c r="I118" s="2">
        <f>SQRT( (0.5*(B118/SQRT(SUMSQ($B$2:$B$129))) - 0.5*(MAX($B$2:$B$129)/SQRT(SUMSQ($B$2:$B$129))))^2
     + (0.5*(E118/SQRT(SUMSQ($E$2:$E$129))) - 0.5*(MAX($E$2:$E$129)/SQRT(SUMSQ($E$2:$E$129))))^2 )
/
(
  SQRT( (0.5*(B118/SQRT(SUMSQ($B$2:$B$129))) - 0.5*(MAX($B$2:$B$129)/SQRT(SUMSQ($B$2:$B$129))))^2
      + (0.5*(E118/SQRT(SUMSQ($E$2:$E$129))) - 0.5*(MAX($E$2:$E$129)/SQRT(SUMSQ($E$2:$E$129))))^2 )
+ SQRT( (0.5*(B118/SQRT(SUMSQ($B$2:$B$129))) - 0.5*(MIN($B$2:$B$129)/SQRT(SUMSQ($B$2:$B$129))))^2
      + (0.5*(E118/SQRT(SUMSQ($E$2:$E$129))) - 0.5*(MIN($E$2:$E$129)/SQRT(SUMSQ($E$2:$E$129))))^2 )
)</f>
        <v>0.66559031571117833</v>
      </c>
    </row>
    <row r="119" spans="1:9" x14ac:dyDescent="0.3">
      <c r="A119" t="s">
        <v>39</v>
      </c>
      <c r="B119">
        <f>_xlfn.XLOOKUP(Table4[[#This Row],[Combination]],conference_calibration_results[Widget Combination],conference_calibration_results[FBeta])</f>
        <v>0.48699999999999999</v>
      </c>
      <c r="C119">
        <f>_xlfn.XLOOKUP(Table4[[#This Row],[Combination]],conference_calibration_results[Widget Combination],conference_calibration_results[Precision])</f>
        <v>0.67600000000000005</v>
      </c>
      <c r="D119">
        <f>_xlfn.XLOOKUP(Table4[[#This Row],[Combination]],conference_calibration_results[Widget Combination],conference_calibration_results[Recall])</f>
        <v>0.11899999999999999</v>
      </c>
      <c r="E119">
        <f>_xlfn.XLOOKUP(Table4[[#This Row],[Combination]],employee_calibration_results[Widget Combination],employee_calibration_results[FBeta])</f>
        <v>0.39700000000000002</v>
      </c>
      <c r="F119">
        <f>_xlfn.XLOOKUP(Table4[[#This Row],[Combination]],employee_calibration_results[Widget Combination],employee_calibration_results[Precision])</f>
        <v>0.55600000000000005</v>
      </c>
      <c r="G119">
        <f>_xlfn.XLOOKUP(Table4[[#This Row],[Combination]],employee_calibration_results[Widget Combination],employee_calibration_results[Recall])</f>
        <v>9.5000000000000001E-2</v>
      </c>
      <c r="H119" s="1">
        <f>2/(1/Table4[[#This Row],[Conf F]]+1/Table4[[#This Row],[Emp F]])</f>
        <v>0.43741855203619906</v>
      </c>
      <c r="I119" s="2">
        <f>SQRT( (0.5*(B119/SQRT(SUMSQ($B$2:$B$129))) - 0.5*(MAX($B$2:$B$129)/SQRT(SUMSQ($B$2:$B$129))))^2
     + (0.5*(E119/SQRT(SUMSQ($E$2:$E$129))) - 0.5*(MAX($E$2:$E$129)/SQRT(SUMSQ($E$2:$E$129))))^2 )
/
(
  SQRT( (0.5*(B119/SQRT(SUMSQ($B$2:$B$129))) - 0.5*(MAX($B$2:$B$129)/SQRT(SUMSQ($B$2:$B$129))))^2
      + (0.5*(E119/SQRT(SUMSQ($E$2:$E$129))) - 0.5*(MAX($E$2:$E$129)/SQRT(SUMSQ($E$2:$E$129))))^2 )
+ SQRT( (0.5*(B119/SQRT(SUMSQ($B$2:$B$129))) - 0.5*(MIN($B$2:$B$129)/SQRT(SUMSQ($B$2:$B$129))))^2
      + (0.5*(E119/SQRT(SUMSQ($E$2:$E$129))) - 0.5*(MIN($E$2:$E$129)/SQRT(SUMSQ($E$2:$E$129))))^2 )
)</f>
        <v>0.67253134958854943</v>
      </c>
    </row>
    <row r="120" spans="1:9" x14ac:dyDescent="0.3">
      <c r="A120" t="s">
        <v>121</v>
      </c>
      <c r="B120">
        <f>_xlfn.XLOOKUP(Table4[[#This Row],[Combination]],conference_calibration_results[Widget Combination],conference_calibration_results[FBeta])</f>
        <v>0.42899999999999999</v>
      </c>
      <c r="C120">
        <f>_xlfn.XLOOKUP(Table4[[#This Row],[Combination]],conference_calibration_results[Widget Combination],conference_calibration_results[Precision])</f>
        <v>0.59499999999999997</v>
      </c>
      <c r="D120">
        <f>_xlfn.XLOOKUP(Table4[[#This Row],[Combination]],conference_calibration_results[Widget Combination],conference_calibration_results[Recall])</f>
        <v>0.105</v>
      </c>
      <c r="E120">
        <f>_xlfn.XLOOKUP(Table4[[#This Row],[Combination]],employee_calibration_results[Widget Combination],employee_calibration_results[FBeta])</f>
        <v>0.437</v>
      </c>
      <c r="F120">
        <f>_xlfn.XLOOKUP(Table4[[#This Row],[Combination]],employee_calibration_results[Widget Combination],employee_calibration_results[Precision])</f>
        <v>0.61099999999999999</v>
      </c>
      <c r="G120">
        <f>_xlfn.XLOOKUP(Table4[[#This Row],[Combination]],employee_calibration_results[Widget Combination],employee_calibration_results[Recall])</f>
        <v>0.105</v>
      </c>
      <c r="H120" s="1">
        <f>2/(1/Table4[[#This Row],[Conf F]]+1/Table4[[#This Row],[Emp F]])</f>
        <v>0.4329630484988452</v>
      </c>
      <c r="I120" s="2">
        <f>SQRT( (0.5*(B120/SQRT(SUMSQ($B$2:$B$129))) - 0.5*(MAX($B$2:$B$129)/SQRT(SUMSQ($B$2:$B$129))))^2
     + (0.5*(E120/SQRT(SUMSQ($E$2:$E$129))) - 0.5*(MAX($E$2:$E$129)/SQRT(SUMSQ($E$2:$E$129))))^2 )
/
(
  SQRT( (0.5*(B120/SQRT(SUMSQ($B$2:$B$129))) - 0.5*(MAX($B$2:$B$129)/SQRT(SUMSQ($B$2:$B$129))))^2
      + (0.5*(E120/SQRT(SUMSQ($E$2:$E$129))) - 0.5*(MAX($E$2:$E$129)/SQRT(SUMSQ($E$2:$E$129))))^2 )
+ SQRT( (0.5*(B120/SQRT(SUMSQ($B$2:$B$129))) - 0.5*(MIN($B$2:$B$129)/SQRT(SUMSQ($B$2:$B$129))))^2
      + (0.5*(E120/SQRT(SUMSQ($E$2:$E$129))) - 0.5*(MIN($E$2:$E$129)/SQRT(SUMSQ($E$2:$E$129))))^2 )
)</f>
        <v>0.74510672821911317</v>
      </c>
    </row>
    <row r="121" spans="1:9" x14ac:dyDescent="0.3">
      <c r="A121" t="s">
        <v>28</v>
      </c>
      <c r="B121">
        <f>_xlfn.XLOOKUP(Table4[[#This Row],[Combination]],conference_calibration_results[Widget Combination],conference_calibration_results[FBeta])</f>
        <v>0.50700000000000001</v>
      </c>
      <c r="C121">
        <f>_xlfn.XLOOKUP(Table4[[#This Row],[Combination]],conference_calibration_results[Widget Combination],conference_calibration_results[Precision])</f>
        <v>0.70299999999999996</v>
      </c>
      <c r="D121">
        <f>_xlfn.XLOOKUP(Table4[[#This Row],[Combination]],conference_calibration_results[Widget Combination],conference_calibration_results[Recall])</f>
        <v>0.124</v>
      </c>
      <c r="E121">
        <f>_xlfn.XLOOKUP(Table4[[#This Row],[Combination]],employee_calibration_results[Widget Combination],employee_calibration_results[FBeta])</f>
        <v>0.377</v>
      </c>
      <c r="F121">
        <f>_xlfn.XLOOKUP(Table4[[#This Row],[Combination]],employee_calibration_results[Widget Combination],employee_calibration_results[Precision])</f>
        <v>0.52800000000000002</v>
      </c>
      <c r="G121">
        <f>_xlfn.XLOOKUP(Table4[[#This Row],[Combination]],employee_calibration_results[Widget Combination],employee_calibration_results[Recall])</f>
        <v>0.09</v>
      </c>
      <c r="H121" s="1">
        <f>2/(1/Table4[[#This Row],[Conf F]]+1/Table4[[#This Row],[Emp F]])</f>
        <v>0.43244117647058822</v>
      </c>
      <c r="I121" s="2">
        <f>SQRT( (0.5*(B121/SQRT(SUMSQ($B$2:$B$129))) - 0.5*(MAX($B$2:$B$129)/SQRT(SUMSQ($B$2:$B$129))))^2
     + (0.5*(E121/SQRT(SUMSQ($E$2:$E$129))) - 0.5*(MAX($E$2:$E$129)/SQRT(SUMSQ($E$2:$E$129))))^2 )
/
(
  SQRT( (0.5*(B121/SQRT(SUMSQ($B$2:$B$129))) - 0.5*(MAX($B$2:$B$129)/SQRT(SUMSQ($B$2:$B$129))))^2
      + (0.5*(E121/SQRT(SUMSQ($E$2:$E$129))) - 0.5*(MAX($E$2:$E$129)/SQRT(SUMSQ($E$2:$E$129))))^2 )
+ SQRT( (0.5*(B121/SQRT(SUMSQ($B$2:$B$129))) - 0.5*(MIN($B$2:$B$129)/SQRT(SUMSQ($B$2:$B$129))))^2
      + (0.5*(E121/SQRT(SUMSQ($E$2:$E$129))) - 0.5*(MIN($E$2:$E$129)/SQRT(SUMSQ($E$2:$E$129))))^2 )
)</f>
        <v>0.6453543906001169</v>
      </c>
    </row>
    <row r="122" spans="1:9" x14ac:dyDescent="0.3">
      <c r="A122" t="s">
        <v>97</v>
      </c>
      <c r="B122">
        <f>_xlfn.XLOOKUP(Table4[[#This Row],[Combination]],conference_calibration_results[Widget Combination],conference_calibration_results[FBeta])</f>
        <v>0.44800000000000001</v>
      </c>
      <c r="C122">
        <f>_xlfn.XLOOKUP(Table4[[#This Row],[Combination]],conference_calibration_results[Widget Combination],conference_calibration_results[Precision])</f>
        <v>0.622</v>
      </c>
      <c r="D122">
        <f>_xlfn.XLOOKUP(Table4[[#This Row],[Combination]],conference_calibration_results[Widget Combination],conference_calibration_results[Recall])</f>
        <v>0.11</v>
      </c>
      <c r="E122">
        <f>_xlfn.XLOOKUP(Table4[[#This Row],[Combination]],employee_calibration_results[Widget Combination],employee_calibration_results[FBeta])</f>
        <v>0.41699999999999998</v>
      </c>
      <c r="F122">
        <f>_xlfn.XLOOKUP(Table4[[#This Row],[Combination]],employee_calibration_results[Widget Combination],employee_calibration_results[Precision])</f>
        <v>0.58299999999999996</v>
      </c>
      <c r="G122">
        <f>_xlfn.XLOOKUP(Table4[[#This Row],[Combination]],employee_calibration_results[Widget Combination],employee_calibration_results[Recall])</f>
        <v>0.1</v>
      </c>
      <c r="H122" s="1">
        <f>2/(1/Table4[[#This Row],[Conf F]]+1/Table4[[#This Row],[Emp F]])</f>
        <v>0.43194450867052026</v>
      </c>
      <c r="I122" s="2">
        <f>SQRT( (0.5*(B122/SQRT(SUMSQ($B$2:$B$129))) - 0.5*(MAX($B$2:$B$129)/SQRT(SUMSQ($B$2:$B$129))))^2
     + (0.5*(E122/SQRT(SUMSQ($E$2:$E$129))) - 0.5*(MAX($E$2:$E$129)/SQRT(SUMSQ($E$2:$E$129))))^2 )
/
(
  SQRT( (0.5*(B122/SQRT(SUMSQ($B$2:$B$129))) - 0.5*(MAX($B$2:$B$129)/SQRT(SUMSQ($B$2:$B$129))))^2
      + (0.5*(E122/SQRT(SUMSQ($E$2:$E$129))) - 0.5*(MAX($E$2:$E$129)/SQRT(SUMSQ($E$2:$E$129))))^2 )
+ SQRT( (0.5*(B122/SQRT(SUMSQ($B$2:$B$129))) - 0.5*(MIN($B$2:$B$129)/SQRT(SUMSQ($B$2:$B$129))))^2
      + (0.5*(E122/SQRT(SUMSQ($E$2:$E$129))) - 0.5*(MIN($E$2:$E$129)/SQRT(SUMSQ($E$2:$E$129))))^2 )
)</f>
        <v>0.74846123017754951</v>
      </c>
    </row>
    <row r="123" spans="1:9" x14ac:dyDescent="0.3">
      <c r="A123" t="s">
        <v>110</v>
      </c>
      <c r="B123">
        <f>_xlfn.XLOOKUP(Table4[[#This Row],[Combination]],conference_calibration_results[Widget Combination],conference_calibration_results[FBeta])</f>
        <v>0.44800000000000001</v>
      </c>
      <c r="C123">
        <f>_xlfn.XLOOKUP(Table4[[#This Row],[Combination]],conference_calibration_results[Widget Combination],conference_calibration_results[Precision])</f>
        <v>0.622</v>
      </c>
      <c r="D123">
        <f>_xlfn.XLOOKUP(Table4[[#This Row],[Combination]],conference_calibration_results[Widget Combination],conference_calibration_results[Recall])</f>
        <v>0.11</v>
      </c>
      <c r="E123">
        <f>_xlfn.XLOOKUP(Table4[[#This Row],[Combination]],employee_calibration_results[Widget Combination],employee_calibration_results[FBeta])</f>
        <v>0.41699999999999998</v>
      </c>
      <c r="F123">
        <f>_xlfn.XLOOKUP(Table4[[#This Row],[Combination]],employee_calibration_results[Widget Combination],employee_calibration_results[Precision])</f>
        <v>0.58299999999999996</v>
      </c>
      <c r="G123">
        <f>_xlfn.XLOOKUP(Table4[[#This Row],[Combination]],employee_calibration_results[Widget Combination],employee_calibration_results[Recall])</f>
        <v>0.1</v>
      </c>
      <c r="H123" s="1">
        <f>2/(1/Table4[[#This Row],[Conf F]]+1/Table4[[#This Row],[Emp F]])</f>
        <v>0.43194450867052026</v>
      </c>
      <c r="I123" s="2">
        <f>SQRT( (0.5*(B123/SQRT(SUMSQ($B$2:$B$129))) - 0.5*(MAX($B$2:$B$129)/SQRT(SUMSQ($B$2:$B$129))))^2
     + (0.5*(E123/SQRT(SUMSQ($E$2:$E$129))) - 0.5*(MAX($E$2:$E$129)/SQRT(SUMSQ($E$2:$E$129))))^2 )
/
(
  SQRT( (0.5*(B123/SQRT(SUMSQ($B$2:$B$129))) - 0.5*(MAX($B$2:$B$129)/SQRT(SUMSQ($B$2:$B$129))))^2
      + (0.5*(E123/SQRT(SUMSQ($E$2:$E$129))) - 0.5*(MAX($E$2:$E$129)/SQRT(SUMSQ($E$2:$E$129))))^2 )
+ SQRT( (0.5*(B123/SQRT(SUMSQ($B$2:$B$129))) - 0.5*(MIN($B$2:$B$129)/SQRT(SUMSQ($B$2:$B$129))))^2
      + (0.5*(E123/SQRT(SUMSQ($E$2:$E$129))) - 0.5*(MIN($E$2:$E$129)/SQRT(SUMSQ($E$2:$E$129))))^2 )
)</f>
        <v>0.74846123017754951</v>
      </c>
    </row>
    <row r="124" spans="1:9" x14ac:dyDescent="0.3">
      <c r="A124" t="s">
        <v>111</v>
      </c>
      <c r="B124">
        <f>_xlfn.XLOOKUP(Table4[[#This Row],[Combination]],conference_calibration_results[Widget Combination],conference_calibration_results[FBeta])</f>
        <v>0.40899999999999997</v>
      </c>
      <c r="C124">
        <f>_xlfn.XLOOKUP(Table4[[#This Row],[Combination]],conference_calibration_results[Widget Combination],conference_calibration_results[Precision])</f>
        <v>0.56799999999999995</v>
      </c>
      <c r="D124">
        <f>_xlfn.XLOOKUP(Table4[[#This Row],[Combination]],conference_calibration_results[Widget Combination],conference_calibration_results[Recall])</f>
        <v>0.1</v>
      </c>
      <c r="E124">
        <f>_xlfn.XLOOKUP(Table4[[#This Row],[Combination]],employee_calibration_results[Widget Combination],employee_calibration_results[FBeta])</f>
        <v>0.45700000000000002</v>
      </c>
      <c r="F124">
        <f>_xlfn.XLOOKUP(Table4[[#This Row],[Combination]],employee_calibration_results[Widget Combination],employee_calibration_results[Precision])</f>
        <v>0.63900000000000001</v>
      </c>
      <c r="G124">
        <f>_xlfn.XLOOKUP(Table4[[#This Row],[Combination]],employee_calibration_results[Widget Combination],employee_calibration_results[Recall])</f>
        <v>0.11</v>
      </c>
      <c r="H124" s="1">
        <f>2/(1/Table4[[#This Row],[Conf F]]+1/Table4[[#This Row],[Emp F]])</f>
        <v>0.43166974595842955</v>
      </c>
      <c r="I124" s="2">
        <f>SQRT( (0.5*(B124/SQRT(SUMSQ($B$2:$B$129))) - 0.5*(MAX($B$2:$B$129)/SQRT(SUMSQ($B$2:$B$129))))^2
     + (0.5*(E124/SQRT(SUMSQ($E$2:$E$129))) - 0.5*(MAX($E$2:$E$129)/SQRT(SUMSQ($E$2:$E$129))))^2 )
/
(
  SQRT( (0.5*(B124/SQRT(SUMSQ($B$2:$B$129))) - 0.5*(MAX($B$2:$B$129)/SQRT(SUMSQ($B$2:$B$129))))^2
      + (0.5*(E124/SQRT(SUMSQ($E$2:$E$129))) - 0.5*(MAX($E$2:$E$129)/SQRT(SUMSQ($E$2:$E$129))))^2 )
+ SQRT( (0.5*(B124/SQRT(SUMSQ($B$2:$B$129))) - 0.5*(MIN($B$2:$B$129)/SQRT(SUMSQ($B$2:$B$129))))^2
      + (0.5*(E124/SQRT(SUMSQ($E$2:$E$129))) - 0.5*(MIN($E$2:$E$129)/SQRT(SUMSQ($E$2:$E$129))))^2 )
)</f>
        <v>0.72154215763583074</v>
      </c>
    </row>
    <row r="125" spans="1:9" x14ac:dyDescent="0.3">
      <c r="A125" t="s">
        <v>139</v>
      </c>
      <c r="B125">
        <f>_xlfn.XLOOKUP(Table4[[#This Row],[Combination]],conference_calibration_results[Widget Combination],conference_calibration_results[FBeta])</f>
        <v>0.40899999999999997</v>
      </c>
      <c r="C125">
        <f>_xlfn.XLOOKUP(Table4[[#This Row],[Combination]],conference_calibration_results[Widget Combination],conference_calibration_results[Precision])</f>
        <v>0.56799999999999995</v>
      </c>
      <c r="D125">
        <f>_xlfn.XLOOKUP(Table4[[#This Row],[Combination]],conference_calibration_results[Widget Combination],conference_calibration_results[Recall])</f>
        <v>0.1</v>
      </c>
      <c r="E125">
        <f>_xlfn.XLOOKUP(Table4[[#This Row],[Combination]],employee_calibration_results[Widget Combination],employee_calibration_results[FBeta])</f>
        <v>0.45700000000000002</v>
      </c>
      <c r="F125">
        <f>_xlfn.XLOOKUP(Table4[[#This Row],[Combination]],employee_calibration_results[Widget Combination],employee_calibration_results[Precision])</f>
        <v>0.63900000000000001</v>
      </c>
      <c r="G125">
        <f>_xlfn.XLOOKUP(Table4[[#This Row],[Combination]],employee_calibration_results[Widget Combination],employee_calibration_results[Recall])</f>
        <v>0.11</v>
      </c>
      <c r="H125" s="1">
        <f>2/(1/Table4[[#This Row],[Conf F]]+1/Table4[[#This Row],[Emp F]])</f>
        <v>0.43166974595842955</v>
      </c>
      <c r="I125" s="2">
        <f>SQRT( (0.5*(B125/SQRT(SUMSQ($B$2:$B$129))) - 0.5*(MAX($B$2:$B$129)/SQRT(SUMSQ($B$2:$B$129))))^2
     + (0.5*(E125/SQRT(SUMSQ($E$2:$E$129))) - 0.5*(MAX($E$2:$E$129)/SQRT(SUMSQ($E$2:$E$129))))^2 )
/
(
  SQRT( (0.5*(B125/SQRT(SUMSQ($B$2:$B$129))) - 0.5*(MAX($B$2:$B$129)/SQRT(SUMSQ($B$2:$B$129))))^2
      + (0.5*(E125/SQRT(SUMSQ($E$2:$E$129))) - 0.5*(MAX($E$2:$E$129)/SQRT(SUMSQ($E$2:$E$129))))^2 )
+ SQRT( (0.5*(B125/SQRT(SUMSQ($B$2:$B$129))) - 0.5*(MIN($B$2:$B$129)/SQRT(SUMSQ($B$2:$B$129))))^2
      + (0.5*(E125/SQRT(SUMSQ($E$2:$E$129))) - 0.5*(MIN($E$2:$E$129)/SQRT(SUMSQ($E$2:$E$129))))^2 )
)</f>
        <v>0.72154215763583074</v>
      </c>
    </row>
    <row r="126" spans="1:9" x14ac:dyDescent="0.3">
      <c r="A126" t="s">
        <v>35</v>
      </c>
      <c r="B126">
        <f>_xlfn.XLOOKUP(Table4[[#This Row],[Combination]],conference_calibration_results[Widget Combination],conference_calibration_results[FBeta])</f>
        <v>0.46800000000000003</v>
      </c>
      <c r="C126">
        <f>_xlfn.XLOOKUP(Table4[[#This Row],[Combination]],conference_calibration_results[Widget Combination],conference_calibration_results[Precision])</f>
        <v>0.64900000000000002</v>
      </c>
      <c r="D126">
        <f>_xlfn.XLOOKUP(Table4[[#This Row],[Combination]],conference_calibration_results[Widget Combination],conference_calibration_results[Recall])</f>
        <v>0.114</v>
      </c>
      <c r="E126">
        <f>_xlfn.XLOOKUP(Table4[[#This Row],[Combination]],employee_calibration_results[Widget Combination],employee_calibration_results[FBeta])</f>
        <v>0.39700000000000002</v>
      </c>
      <c r="F126">
        <f>_xlfn.XLOOKUP(Table4[[#This Row],[Combination]],employee_calibration_results[Widget Combination],employee_calibration_results[Precision])</f>
        <v>0.55600000000000005</v>
      </c>
      <c r="G126">
        <f>_xlfn.XLOOKUP(Table4[[#This Row],[Combination]],employee_calibration_results[Widget Combination],employee_calibration_results[Recall])</f>
        <v>9.5000000000000001E-2</v>
      </c>
      <c r="H126" s="1">
        <f>2/(1/Table4[[#This Row],[Conf F]]+1/Table4[[#This Row],[Emp F]])</f>
        <v>0.42958612716763006</v>
      </c>
      <c r="I126" s="2">
        <f>SQRT( (0.5*(B126/SQRT(SUMSQ($B$2:$B$129))) - 0.5*(MAX($B$2:$B$129)/SQRT(SUMSQ($B$2:$B$129))))^2
     + (0.5*(E126/SQRT(SUMSQ($E$2:$E$129))) - 0.5*(MAX($E$2:$E$129)/SQRT(SUMSQ($E$2:$E$129))))^2 )
/
(
  SQRT( (0.5*(B126/SQRT(SUMSQ($B$2:$B$129))) - 0.5*(MAX($B$2:$B$129)/SQRT(SUMSQ($B$2:$B$129))))^2
      + (0.5*(E126/SQRT(SUMSQ($E$2:$E$129))) - 0.5*(MAX($E$2:$E$129)/SQRT(SUMSQ($E$2:$E$129))))^2 )
+ SQRT( (0.5*(B126/SQRT(SUMSQ($B$2:$B$129))) - 0.5*(MIN($B$2:$B$129)/SQRT(SUMSQ($B$2:$B$129))))^2
      + (0.5*(E126/SQRT(SUMSQ($E$2:$E$129))) - 0.5*(MIN($E$2:$E$129)/SQRT(SUMSQ($E$2:$E$129))))^2 )
)</f>
        <v>0.72588204790885669</v>
      </c>
    </row>
    <row r="127" spans="1:9" x14ac:dyDescent="0.3">
      <c r="A127" t="s">
        <v>141</v>
      </c>
      <c r="B127">
        <f>_xlfn.XLOOKUP(Table4[[#This Row],[Combination]],conference_calibration_results[Widget Combination],conference_calibration_results[FBeta])</f>
        <v>0.46800000000000003</v>
      </c>
      <c r="C127">
        <f>_xlfn.XLOOKUP(Table4[[#This Row],[Combination]],conference_calibration_results[Widget Combination],conference_calibration_results[Precision])</f>
        <v>0.64900000000000002</v>
      </c>
      <c r="D127">
        <f>_xlfn.XLOOKUP(Table4[[#This Row],[Combination]],conference_calibration_results[Widget Combination],conference_calibration_results[Recall])</f>
        <v>0.114</v>
      </c>
      <c r="E127">
        <f>_xlfn.XLOOKUP(Table4[[#This Row],[Combination]],employee_calibration_results[Widget Combination],employee_calibration_results[FBeta])</f>
        <v>0.39700000000000002</v>
      </c>
      <c r="F127">
        <f>_xlfn.XLOOKUP(Table4[[#This Row],[Combination]],employee_calibration_results[Widget Combination],employee_calibration_results[Precision])</f>
        <v>0.55600000000000005</v>
      </c>
      <c r="G127">
        <f>_xlfn.XLOOKUP(Table4[[#This Row],[Combination]],employee_calibration_results[Widget Combination],employee_calibration_results[Recall])</f>
        <v>9.5000000000000001E-2</v>
      </c>
      <c r="H127" s="1">
        <f>2/(1/Table4[[#This Row],[Conf F]]+1/Table4[[#This Row],[Emp F]])</f>
        <v>0.42958612716763006</v>
      </c>
      <c r="I127" s="2">
        <f>SQRT( (0.5*(B127/SQRT(SUMSQ($B$2:$B$129))) - 0.5*(MAX($B$2:$B$129)/SQRT(SUMSQ($B$2:$B$129))))^2
     + (0.5*(E127/SQRT(SUMSQ($E$2:$E$129))) - 0.5*(MAX($E$2:$E$129)/SQRT(SUMSQ($E$2:$E$129))))^2 )
/
(
  SQRT( (0.5*(B127/SQRT(SUMSQ($B$2:$B$129))) - 0.5*(MAX($B$2:$B$129)/SQRT(SUMSQ($B$2:$B$129))))^2
      + (0.5*(E127/SQRT(SUMSQ($E$2:$E$129))) - 0.5*(MAX($E$2:$E$129)/SQRT(SUMSQ($E$2:$E$129))))^2 )
+ SQRT( (0.5*(B127/SQRT(SUMSQ($B$2:$B$129))) - 0.5*(MIN($B$2:$B$129)/SQRT(SUMSQ($B$2:$B$129))))^2
      + (0.5*(E127/SQRT(SUMSQ($E$2:$E$129))) - 0.5*(MIN($E$2:$E$129)/SQRT(SUMSQ($E$2:$E$129))))^2 )
)</f>
        <v>0.72588204790885669</v>
      </c>
    </row>
    <row r="128" spans="1:9" x14ac:dyDescent="0.3">
      <c r="A128" t="s">
        <v>130</v>
      </c>
      <c r="B128">
        <f>_xlfn.XLOOKUP(Table4[[#This Row],[Combination]],conference_calibration_results[Widget Combination],conference_calibration_results[FBeta])</f>
        <v>0.39</v>
      </c>
      <c r="C128">
        <f>_xlfn.XLOOKUP(Table4[[#This Row],[Combination]],conference_calibration_results[Widget Combination],conference_calibration_results[Precision])</f>
        <v>0.54100000000000004</v>
      </c>
      <c r="D128">
        <f>_xlfn.XLOOKUP(Table4[[#This Row],[Combination]],conference_calibration_results[Widget Combination],conference_calibration_results[Recall])</f>
        <v>9.5000000000000001E-2</v>
      </c>
      <c r="E128">
        <f>_xlfn.XLOOKUP(Table4[[#This Row],[Combination]],employee_calibration_results[Widget Combination],employee_calibration_results[FBeta])</f>
        <v>0.45700000000000002</v>
      </c>
      <c r="F128">
        <f>_xlfn.XLOOKUP(Table4[[#This Row],[Combination]],employee_calibration_results[Widget Combination],employee_calibration_results[Precision])</f>
        <v>0.63900000000000001</v>
      </c>
      <c r="G128">
        <f>_xlfn.XLOOKUP(Table4[[#This Row],[Combination]],employee_calibration_results[Widget Combination],employee_calibration_results[Recall])</f>
        <v>0.11</v>
      </c>
      <c r="H128" s="1">
        <f>2/(1/Table4[[#This Row],[Conf F]]+1/Table4[[#This Row],[Emp F]])</f>
        <v>0.42085005903187728</v>
      </c>
      <c r="I128" s="2">
        <f>SQRT( (0.5*(B128/SQRT(SUMSQ($B$2:$B$129))) - 0.5*(MAX($B$2:$B$129)/SQRT(SUMSQ($B$2:$B$129))))^2
     + (0.5*(E128/SQRT(SUMSQ($E$2:$E$129))) - 0.5*(MAX($E$2:$E$129)/SQRT(SUMSQ($E$2:$E$129))))^2 )
/
(
  SQRT( (0.5*(B128/SQRT(SUMSQ($B$2:$B$129))) - 0.5*(MAX($B$2:$B$129)/SQRT(SUMSQ($B$2:$B$129))))^2
      + (0.5*(E128/SQRT(SUMSQ($E$2:$E$129))) - 0.5*(MAX($E$2:$E$129)/SQRT(SUMSQ($E$2:$E$129))))^2 )
+ SQRT( (0.5*(B128/SQRT(SUMSQ($B$2:$B$129))) - 0.5*(MIN($B$2:$B$129)/SQRT(SUMSQ($B$2:$B$129))))^2
      + (0.5*(E128/SQRT(SUMSQ($E$2:$E$129))) - 0.5*(MIN($E$2:$E$129)/SQRT(SUMSQ($E$2:$E$129))))^2 )
)</f>
        <v>0.74126412272863151</v>
      </c>
    </row>
    <row r="129" spans="1:9" x14ac:dyDescent="0.3">
      <c r="A129" t="s">
        <v>24</v>
      </c>
      <c r="B129">
        <f>_xlfn.XLOOKUP(Table4[[#This Row],[Combination]],conference_calibration_results[Widget Combination],conference_calibration_results[FBeta])</f>
        <v>0.42899999999999999</v>
      </c>
      <c r="C129">
        <f>_xlfn.XLOOKUP(Table4[[#This Row],[Combination]],conference_calibration_results[Widget Combination],conference_calibration_results[Precision])</f>
        <v>0.59499999999999997</v>
      </c>
      <c r="D129">
        <f>_xlfn.XLOOKUP(Table4[[#This Row],[Combination]],conference_calibration_results[Widget Combination],conference_calibration_results[Recall])</f>
        <v>0.105</v>
      </c>
      <c r="E129">
        <f>_xlfn.XLOOKUP(Table4[[#This Row],[Combination]],employee_calibration_results[Widget Combination],employee_calibration_results[FBeta])</f>
        <v>0.39700000000000002</v>
      </c>
      <c r="F129">
        <f>_xlfn.XLOOKUP(Table4[[#This Row],[Combination]],employee_calibration_results[Widget Combination],employee_calibration_results[Precision])</f>
        <v>0.55600000000000005</v>
      </c>
      <c r="G129">
        <f>_xlfn.XLOOKUP(Table4[[#This Row],[Combination]],employee_calibration_results[Widget Combination],employee_calibration_results[Recall])</f>
        <v>9.5000000000000001E-2</v>
      </c>
      <c r="H129" s="1">
        <f>2/(1/Table4[[#This Row],[Conf F]]+1/Table4[[#This Row],[Emp F]])</f>
        <v>0.41238014527845035</v>
      </c>
      <c r="I129" s="2">
        <f>SQRT( (0.5*(B129/SQRT(SUMSQ($B$2:$B$129))) - 0.5*(MAX($B$2:$B$129)/SQRT(SUMSQ($B$2:$B$129))))^2
     + (0.5*(E129/SQRT(SUMSQ($E$2:$E$129))) - 0.5*(MAX($E$2:$E$129)/SQRT(SUMSQ($E$2:$E$129))))^2 )
/
(
  SQRT( (0.5*(B129/SQRT(SUMSQ($B$2:$B$129))) - 0.5*(MAX($B$2:$B$129)/SQRT(SUMSQ($B$2:$B$129))))^2
      + (0.5*(E129/SQRT(SUMSQ($E$2:$E$129))) - 0.5*(MAX($E$2:$E$129)/SQRT(SUMSQ($E$2:$E$129))))^2 )
+ SQRT( (0.5*(B129/SQRT(SUMSQ($B$2:$B$129))) - 0.5*(MIN($B$2:$B$129)/SQRT(SUMSQ($B$2:$B$129))))^2
      + (0.5*(E129/SQRT(SUMSQ($E$2:$E$129))) - 0.5*(MIN($E$2:$E$129)/SQRT(SUMSQ($E$2:$E$129))))^2 )
)</f>
        <v>0.84395895744359306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W l y 1 W n L n H 4 i k A A A A 9 g A A A B I A H A B D b 2 5 m a W c v U G F j a 2 F n Z S 5 4 b W w g o h g A K K A U A A A A A A A A A A A A A A A A A A A A A A A A A A A A h Y 9 B D o I w F E S v Q r q n h a q J I Z 8 S w 1 Y S E x P j t q k V G u F j a L H c z Y V H 8 g p i F H X n c t 6 8 x c z 9 e o N s a O r g o j t r W k x J T C M S a F T t w W C Z k t 4 d w y X J B G y k O s l S B 6 O M N h n s I S W V c + e E M e 8 9 9 T P a d i X j U R S z f b H e q k o 3 k n x k 8 1 8 O D V o n U W k i Y P c a I z i N 5 5 z y x b g J 2 A S h M P g V + N g 9 2 x 8 I e V + 7 v t N C Y 5 i v g E 0 R 2 P u D e A B Q S w M E F A A C A A g A W l y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c t V o e X V e Y Z w E A A L s E A A A T A B w A R m 9 y b X V s Y X M v U 2 V j d G l v b j E u b S C i G A A o o B Q A A A A A A A A A A A A A A A A A A A A A A A A A A A D t k k 9 r w k A Q x e + B f I c l v U R Y A g r t o S W H N l Z 6 E W x j 6 U G L r J s x L m x 2 Z W d j K + J 3 7 / i n a D F 4 6 6 H Q X J K d 9 2 P m 7 c s g S K + s Y f n + 3 b 4 L g z D A u X B Q M G n N D B w Y C R M p t J o 6 s U U m D r D W H l n K N P g w Y P T k t n Y S q J L h M u l a W V d g f N x T G p L M G k 8 H j K P s d v y K 4 H C M K 6 e E U e O u / T D a i g L H l y c l E p d R i 4 + 6 o F W l P L g 0 4 h F n m d V 1 Z T C 9 4 e z R S F s o U 6 b t z n W H s + f a e s j 9 S k N 6 / E z I 2 3 u L 7 w 1 f R Q N n K 5 I K 9 g S i I F c R u R + K K X E H 5 V C P 9 3 f j b H S o 3 2 u d k 0 n h M P W u h p O W 2 V y Y k j o O V w s 4 t h s 6 Y X B m X b X 3 u x U x b p j P 1 + u o 9 w B e 0 N U 8 Q c z U 1 R T c h r M 1 w S A V U i Q N 2 g u Q G 9 0 g v K m i B E 8 x V V N l d o F + Q x 4 + / Q 7 p K 6 S 4 S 7 P 9 X T v b e I a w A T h 2 x r E + e K f k T 3 z T C g N l G t M 4 X S u o F t q u 4 N e X 6 t K c / 5 X 6 + y v 1 B V B L A Q I t A B Q A A g A I A F p c t V p y 5 x + I p A A A A P Y A A A A S A A A A A A A A A A A A A A A A A A A A A A B D b 2 5 m a W c v U G F j a 2 F n Z S 5 4 b W x Q S w E C L Q A U A A I A C A B a X L V a D 8 r p q 6 Q A A A D p A A A A E w A A A A A A A A A A A A A A A A D w A A A A W 0 N v b n R l b n R f V H l w Z X N d L n h t b F B L A Q I t A B Q A A g A I A F p c t V o e X V e Y Z w E A A L s E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J j Y j A 2 M y 0 4 N T g 2 L T Q 1 M j M t Y W Z i M C 0 x O W I 1 N G U 2 M j Y y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m V y Z W 5 j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0 M C 4 4 O T M 1 O T g 2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Z X J l b m N l X 2 N h b G l i c m F 0 a W 9 u X 3 J l c 3 V s d H M v Q X V 0 b 1 J l b W 9 2 Z W R D b 2 x 1 b W 5 z M S 5 7 R k J l d G E s M H 0 m c X V v d D s s J n F 1 b 3 Q 7 U 2 V j d G l v b j E v Y 2 9 u Z m V y Z W 5 j Z V 9 j Y W x p Y n J h d G l v b l 9 y Z X N 1 b H R z L 0 F 1 d G 9 S Z W 1 v d m V k Q 2 9 s d W 1 u c z E u e 1 B y Z W N p c 2 l v b i w x f S Z x d W 9 0 O y w m c X V v d D t T Z W N 0 a W 9 u M S 9 j b 2 5 m Z X J l b m N l X 2 N h b G l i c m F 0 a W 9 u X 3 J l c 3 V s d H M v Q X V 0 b 1 J l b W 9 2 Z W R D b 2 x 1 b W 5 z M S 5 7 U m V j Y W x s L D J 9 J n F 1 b 3 Q 7 L C Z x d W 9 0 O 1 N l Y 3 R p b 2 4 x L 2 N v b m Z l c m V u Y 2 V f Y 2 F s a W J y Y X R p b 2 5 f c m V z d W x 0 c y 9 B d X R v U m V t b 3 Z l Z E N v b H V t b n M x L n t X a W R n Z X Q g Q 2 9 t Y m l u Y X R p b 2 4 s M 3 0 m c X V v d D s s J n F 1 b 3 Q 7 U 2 V j d G l v b j E v Y 2 9 u Z m V y Z W 5 j Z V 9 j Y W x p Y n J h d G l v b l 9 y Z X N 1 b H R z L 0 F 1 d G 9 S Z W 1 v d m V k Q 2 9 s d W 1 u c z E u e 0 1 p c 2 F s a W d u b W V u d C B U e X B l c y w 0 f S Z x d W 9 0 O y w m c X V v d D t T Z W N 0 a W 9 u M S 9 j b 2 5 m Z X J l b m N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m Z l c m V u Y 2 V f Y 2 F s a W J y Y X R p b 2 5 f c m V z d W x 0 c y 9 B d X R v U m V t b 3 Z l Z E N v b H V t b n M x L n t G Q m V 0 Y S w w f S Z x d W 9 0 O y w m c X V v d D t T Z W N 0 a W 9 u M S 9 j b 2 5 m Z X J l b m N l X 2 N h b G l i c m F 0 a W 9 u X 3 J l c 3 V s d H M v Q X V 0 b 1 J l b W 9 2 Z W R D b 2 x 1 b W 5 z M S 5 7 U H J l Y 2 l z a W 9 u L D F 9 J n F 1 b 3 Q 7 L C Z x d W 9 0 O 1 N l Y 3 R p b 2 4 x L 2 N v b m Z l c m V u Y 2 V f Y 2 F s a W J y Y X R p b 2 5 f c m V z d W x 0 c y 9 B d X R v U m V t b 3 Z l Z E N v b H V t b n M x L n t S Z W N h b G w s M n 0 m c X V v d D s s J n F 1 b 3 Q 7 U 2 V j d G l v b j E v Y 2 9 u Z m V y Z W 5 j Z V 9 j Y W x p Y n J h d G l v b l 9 y Z X N 1 b H R z L 0 F 1 d G 9 S Z W 1 v d m V k Q 2 9 s d W 1 u c z E u e 1 d p Z G d l d C B D b 2 1 i a W 5 h d G l v b i w z f S Z x d W 9 0 O y w m c X V v d D t T Z W N 0 a W 9 u M S 9 j b 2 5 m Z X J l b m N l X 2 N h b G l i c m F 0 a W 9 u X 3 J l c 3 V s d H M v Q X V 0 b 1 J l b W 9 2 Z W R D b 2 x 1 b W 5 z M S 5 7 T W l z Y W x p Z 2 5 t Z W 5 0 I F R 5 c G V z L D R 9 J n F 1 b 3 Q 7 L C Z x d W 9 0 O 1 N l Y 3 R p b 2 4 x L 2 N v b m Z l c m V u Y 2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l c m V u Y 2 V f Y 2 F s a W J y Y X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V y Z W 5 j Z V 9 j Y W x p Y n J h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Z j J h M T Q y L W E z M j Y t N D A y Z i 0 5 Z m U 2 L W Z l M D M 5 M D Q 0 Z T h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1 M y 4 y N z I 3 M z I 1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j Y W x p Y n J h d G l v b l 9 y Z X N 1 b H R z L 0 F 1 d G 9 S Z W 1 v d m V k Q 2 9 s d W 1 u c z E u e 0 Z C Z X R h L D B 9 J n F 1 b 3 Q 7 L C Z x d W 9 0 O 1 N l Y 3 R p b 2 4 x L 2 V t c G x v e W V l X 2 N h b G l i c m F 0 a W 9 u X 3 J l c 3 V s d H M v Q X V 0 b 1 J l b W 9 2 Z W R D b 2 x 1 b W 5 z M S 5 7 U H J l Y 2 l z a W 9 u L D F 9 J n F 1 b 3 Q 7 L C Z x d W 9 0 O 1 N l Y 3 R p b 2 4 x L 2 V t c G x v e W V l X 2 N h b G l i c m F 0 a W 9 u X 3 J l c 3 V s d H M v Q X V 0 b 1 J l b W 9 2 Z W R D b 2 x 1 b W 5 z M S 5 7 U m V j Y W x s L D J 9 J n F 1 b 3 Q 7 L C Z x d W 9 0 O 1 N l Y 3 R p b 2 4 x L 2 V t c G x v e W V l X 2 N h b G l i c m F 0 a W 9 u X 3 J l c 3 V s d H M v Q X V 0 b 1 J l b W 9 2 Z W R D b 2 x 1 b W 5 z M S 5 7 V 2 l k Z 2 V 0 I E N v b W J p b m F 0 a W 9 u L D N 9 J n F 1 b 3 Q 7 L C Z x d W 9 0 O 1 N l Y 3 R p b 2 4 x L 2 V t c G x v e W V l X 2 N h b G l i c m F 0 a W 9 u X 3 J l c 3 V s d H M v Q X V 0 b 1 J l b W 9 2 Z W R D b 2 x 1 b W 5 z M S 5 7 T W l z Y W x p Z 2 5 t Z W 5 0 I F R 5 c G V z L D R 9 J n F 1 b 3 Q 7 L C Z x d W 9 0 O 1 N l Y 3 R p b 2 4 x L 2 V t c G x v e W V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t c G x v e W V l X 2 N h b G l i c m F 0 a W 9 u X 3 J l c 3 V s d H M v Q X V 0 b 1 J l b W 9 2 Z W R D b 2 x 1 b W 5 z M S 5 7 R k J l d G E s M H 0 m c X V v d D s s J n F 1 b 3 Q 7 U 2 V j d G l v b j E v Z W 1 w b G 9 5 Z W V f Y 2 F s a W J y Y X R p b 2 5 f c m V z d W x 0 c y 9 B d X R v U m V t b 3 Z l Z E N v b H V t b n M x L n t Q c m V j a X N p b 2 4 s M X 0 m c X V v d D s s J n F 1 b 3 Q 7 U 2 V j d G l v b j E v Z W 1 w b G 9 5 Z W V f Y 2 F s a W J y Y X R p b 2 5 f c m V z d W x 0 c y 9 B d X R v U m V t b 3 Z l Z E N v b H V t b n M x L n t S Z W N h b G w s M n 0 m c X V v d D s s J n F 1 b 3 Q 7 U 2 V j d G l v b j E v Z W 1 w b G 9 5 Z W V f Y 2 F s a W J y Y X R p b 2 5 f c m V z d W x 0 c y 9 B d X R v U m V t b 3 Z l Z E N v b H V t b n M x L n t X a W R n Z X Q g Q 2 9 t Y m l u Y X R p b 2 4 s M 3 0 m c X V v d D s s J n F 1 b 3 Q 7 U 2 V j d G l v b j E v Z W 1 w b G 9 5 Z W V f Y 2 F s a W J y Y X R p b 2 5 f c m V z d W x 0 c y 9 B d X R v U m V t b 3 Z l Z E N v b H V t b n M x L n t N a X N h b G l n b m 1 l b n Q g V H l w Z X M s N H 0 m c X V v d D s s J n F 1 b 3 Q 7 U 2 V j d G l v b j E v Z W 1 w b G 9 5 Z W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2 N h b G l i c m F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j Y W x p Y n J h d G l v b l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m 3 5 Y U X 5 Z K l y D A l v U G 1 X w A A A A A A g A A A A A A E G Y A A A A B A A A g A A A A L + u Z D 3 e o 7 5 l S O Q 2 M n k 7 0 n r Z A z 9 0 q p k I t F A y v y s + q u u 0 A A A A A D o A A A A A C A A A g A A A A x V 7 3 R u J v a l L O s 9 j + S n 7 u O J h f 3 + V x s K y y o i w M 0 u Z a r 0 5 Q A A A A d a U j C b 3 / M o v t 0 J R z 7 i u g d S M D f H 4 H S g 6 X O o u Z 5 k X L m B / 7 I 3 6 I N z d b A L e g i M Z J m Z h t 2 M m 0 r 6 l e k d K Y T T 9 E u + / u 4 u M a g h j r J h X p l z t X 0 I D b s v J A A A A A A u B Y w l 7 B j X C F t a + E V + M 4 m 1 B 3 X U j L K Y N D O F w a d 0 J t 6 j f 5 W K 8 f P K e m R e + 1 8 T u z 1 m w r 6 I Z K L u 2 C m N 1 D N + W p l Q k W 4 A = = < / D a t a M a s h u p > 
</file>

<file path=customXml/itemProps1.xml><?xml version="1.0" encoding="utf-8"?>
<ds:datastoreItem xmlns:ds="http://schemas.openxmlformats.org/officeDocument/2006/customXml" ds:itemID="{F6ACCE3A-2800-4E93-BE7B-F6D261A09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conference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Syriani</dc:creator>
  <cp:lastModifiedBy>Mohammadamin Zaheri</cp:lastModifiedBy>
  <dcterms:created xsi:type="dcterms:W3CDTF">2025-05-21T15:33:57Z</dcterms:created>
  <dcterms:modified xsi:type="dcterms:W3CDTF">2025-08-22T18:56:54Z</dcterms:modified>
</cp:coreProperties>
</file>