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showInkAnnotation="0" codeName="ThisWorkbook"/>
  <xr:revisionPtr revIDLastSave="0" documentId="13_ncr:1_{ED36228A-97D5-433D-9FF6-8EDA4FDA460E}" xr6:coauthVersionLast="43" xr6:coauthVersionMax="43" xr10:uidLastSave="{00000000-0000-0000-0000-000000000000}"/>
  <bookViews>
    <workbookView xWindow="-108" yWindow="-108" windowWidth="15576" windowHeight="12048" tabRatio="922" firstSheet="4" activeTab="5" xr2:uid="{00000000-000D-0000-FFFF-FFFF00000000}"/>
  </bookViews>
  <sheets>
    <sheet name="BASEUS_Week-Loc" sheetId="11" state="hidden" r:id="rId1"/>
    <sheet name="Summery" sheetId="70" state="hidden" r:id="rId2"/>
    <sheet name="Online sales" sheetId="47" state="hidden" r:id="rId3"/>
    <sheet name="VMS Weekly Performanc 2018" sheetId="73" state="hidden" r:id="rId4"/>
    <sheet name="Total Sales" sheetId="80" r:id="rId5"/>
    <sheet name="VMS UAE" sheetId="81" r:id="rId6"/>
    <sheet name="BASEUS_Week-Month" sheetId="1" state="hidden" r:id="rId7"/>
    <sheet name="Weekly-VMS-QTY" sheetId="8" state="hidden" r:id="rId8"/>
    <sheet name="Weekly-VMS-VALUE" sheetId="71" state="hidden" r:id="rId9"/>
    <sheet name="BASEUS VEC Week" sheetId="12" state="hidden" r:id="rId10"/>
    <sheet name="PO QTY" sheetId="32" state="hidden" r:id="rId11"/>
    <sheet name="Sheet4" sheetId="43" state="hidden" r:id="rId12"/>
    <sheet name="Item Status" sheetId="25" state="hidden" r:id="rId13"/>
    <sheet name="Item Status- Weekly" sheetId="40" state="hidden" r:id="rId14"/>
    <sheet name="VQAT" sheetId="79" r:id="rId15"/>
    <sheet name="VMS Replenishment" sheetId="66" state="hidden" r:id="rId16"/>
  </sheets>
  <externalReferences>
    <externalReference r:id="rId17"/>
  </externalReferences>
  <definedNames>
    <definedName name="_xlnm._FilterDatabase" localSheetId="13" hidden="1">'Item Status- Weekly'!$C$2:$P$3</definedName>
    <definedName name="_xlnm._FilterDatabase" localSheetId="15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1">Sheet4!$B$3:$H$18</definedName>
    <definedName name="_xlnm.Print_Area" localSheetId="4">'Total Sales'!$A$1:$L$58</definedName>
    <definedName name="_xlnm.Print_Titles" localSheetId="9">'BASEUS VEC Week'!$1:$8</definedName>
    <definedName name="_xlnm.Print_Titles" localSheetId="0">'BASEUS_Week-Loc'!$1:$19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6" i="81" l="1"/>
  <c r="J126" i="81"/>
  <c r="I126" i="81"/>
  <c r="H126" i="81"/>
  <c r="G126" i="81"/>
  <c r="F126" i="81"/>
  <c r="E126" i="81"/>
  <c r="D126" i="81"/>
  <c r="L125" i="81"/>
  <c r="I125" i="81"/>
  <c r="L124" i="81"/>
  <c r="I124" i="81"/>
  <c r="L123" i="81"/>
  <c r="I123" i="81"/>
  <c r="L122" i="81"/>
  <c r="I122" i="81"/>
  <c r="L121" i="81"/>
  <c r="I121" i="81"/>
  <c r="L120" i="81"/>
  <c r="I120" i="81"/>
  <c r="L119" i="81"/>
  <c r="I119" i="81"/>
  <c r="L118" i="81"/>
  <c r="I118" i="81"/>
  <c r="L117" i="81"/>
  <c r="I117" i="81"/>
  <c r="L116" i="81"/>
  <c r="I116" i="81"/>
  <c r="L115" i="81"/>
  <c r="I115" i="81"/>
  <c r="L114" i="81"/>
  <c r="I114" i="81"/>
  <c r="L113" i="81"/>
  <c r="L126" i="81" s="1"/>
  <c r="I113" i="81"/>
  <c r="L108" i="81"/>
  <c r="K108" i="81"/>
  <c r="J108" i="81"/>
  <c r="H108" i="81"/>
  <c r="G108" i="81"/>
  <c r="F108" i="81"/>
  <c r="E108" i="81"/>
  <c r="D108" i="81"/>
  <c r="L107" i="81"/>
  <c r="I107" i="81"/>
  <c r="L106" i="81"/>
  <c r="I106" i="81"/>
  <c r="L105" i="81"/>
  <c r="I105" i="81"/>
  <c r="L104" i="81"/>
  <c r="I104" i="81"/>
  <c r="L103" i="81"/>
  <c r="I103" i="81"/>
  <c r="L102" i="81"/>
  <c r="I102" i="81"/>
  <c r="L101" i="81"/>
  <c r="I101" i="81"/>
  <c r="L100" i="81"/>
  <c r="I100" i="81"/>
  <c r="L99" i="81"/>
  <c r="I99" i="81"/>
  <c r="L98" i="81"/>
  <c r="I98" i="81"/>
  <c r="L97" i="81"/>
  <c r="I97" i="81"/>
  <c r="L96" i="81"/>
  <c r="I96" i="81"/>
  <c r="L95" i="81"/>
  <c r="I95" i="81"/>
  <c r="I108" i="81" s="1"/>
  <c r="K90" i="81"/>
  <c r="J90" i="81"/>
  <c r="H90" i="81"/>
  <c r="G90" i="81"/>
  <c r="F90" i="81"/>
  <c r="E90" i="81"/>
  <c r="D90" i="81"/>
  <c r="L89" i="81"/>
  <c r="I89" i="81"/>
  <c r="L88" i="81"/>
  <c r="I88" i="81"/>
  <c r="L87" i="81"/>
  <c r="I87" i="81"/>
  <c r="L86" i="81"/>
  <c r="I86" i="81"/>
  <c r="L85" i="81"/>
  <c r="I85" i="81"/>
  <c r="L84" i="81"/>
  <c r="I84" i="81"/>
  <c r="L83" i="81"/>
  <c r="I83" i="81"/>
  <c r="L82" i="81"/>
  <c r="I82" i="81"/>
  <c r="L81" i="81"/>
  <c r="I81" i="81"/>
  <c r="L80" i="81"/>
  <c r="I80" i="81"/>
  <c r="L79" i="81"/>
  <c r="I79" i="81"/>
  <c r="L78" i="81"/>
  <c r="I78" i="81"/>
  <c r="L77" i="81"/>
  <c r="L90" i="81" s="1"/>
  <c r="I77" i="81"/>
  <c r="I90" i="81" s="1"/>
  <c r="K72" i="81"/>
  <c r="J72" i="81"/>
  <c r="G72" i="81"/>
  <c r="F72" i="81"/>
  <c r="E72" i="81"/>
  <c r="D72" i="81"/>
  <c r="L71" i="81"/>
  <c r="L70" i="81"/>
  <c r="I70" i="81"/>
  <c r="L69" i="81"/>
  <c r="I69" i="81"/>
  <c r="L68" i="81"/>
  <c r="I68" i="81"/>
  <c r="L67" i="81"/>
  <c r="I67" i="81"/>
  <c r="L66" i="81"/>
  <c r="I66" i="81"/>
  <c r="L65" i="81"/>
  <c r="I65" i="81"/>
  <c r="L64" i="81"/>
  <c r="I64" i="81"/>
  <c r="L63" i="81"/>
  <c r="I63" i="81"/>
  <c r="L62" i="81"/>
  <c r="I62" i="81"/>
  <c r="L61" i="81"/>
  <c r="I61" i="81"/>
  <c r="L60" i="81"/>
  <c r="I60" i="81"/>
  <c r="L59" i="81"/>
  <c r="L72" i="81" s="1"/>
  <c r="I59" i="81"/>
  <c r="I72" i="81" s="1"/>
  <c r="K54" i="81"/>
  <c r="J54" i="81"/>
  <c r="G54" i="81"/>
  <c r="F54" i="81"/>
  <c r="E54" i="81"/>
  <c r="D54" i="81"/>
  <c r="L53" i="81"/>
  <c r="I53" i="81"/>
  <c r="L52" i="81"/>
  <c r="I52" i="81"/>
  <c r="L51" i="81"/>
  <c r="I51" i="81"/>
  <c r="L50" i="81"/>
  <c r="I50" i="81"/>
  <c r="L49" i="81"/>
  <c r="I49" i="81"/>
  <c r="L48" i="81"/>
  <c r="I48" i="81"/>
  <c r="L47" i="81"/>
  <c r="I47" i="81"/>
  <c r="L46" i="81"/>
  <c r="I46" i="81"/>
  <c r="L45" i="81"/>
  <c r="I45" i="81"/>
  <c r="L44" i="81"/>
  <c r="I44" i="81"/>
  <c r="L43" i="81"/>
  <c r="I43" i="81"/>
  <c r="L42" i="81"/>
  <c r="I42" i="81"/>
  <c r="L41" i="81"/>
  <c r="L54" i="81" s="1"/>
  <c r="I41" i="81"/>
  <c r="I54" i="81" s="1"/>
  <c r="K36" i="81"/>
  <c r="J36" i="81"/>
  <c r="G36" i="81"/>
  <c r="F36" i="81"/>
  <c r="E36" i="81"/>
  <c r="D36" i="81"/>
  <c r="L34" i="81"/>
  <c r="I34" i="81"/>
  <c r="L33" i="81"/>
  <c r="I33" i="81"/>
  <c r="L32" i="81"/>
  <c r="I32" i="81"/>
  <c r="L31" i="81"/>
  <c r="I31" i="81"/>
  <c r="L30" i="81"/>
  <c r="I30" i="81"/>
  <c r="L29" i="81"/>
  <c r="I29" i="81"/>
  <c r="L28" i="81"/>
  <c r="I28" i="81"/>
  <c r="L27" i="81"/>
  <c r="I27" i="81"/>
  <c r="L26" i="81"/>
  <c r="I26" i="81"/>
  <c r="L25" i="81"/>
  <c r="I25" i="81"/>
  <c r="L24" i="81"/>
  <c r="I24" i="81"/>
  <c r="L23" i="81"/>
  <c r="L36" i="81" s="1"/>
  <c r="I23" i="81"/>
  <c r="I36" i="81" s="1"/>
  <c r="K18" i="81"/>
  <c r="J18" i="81"/>
  <c r="I18" i="81"/>
  <c r="H18" i="81"/>
  <c r="G18" i="81"/>
  <c r="F18" i="81"/>
  <c r="E18" i="81"/>
  <c r="D18" i="81"/>
  <c r="L16" i="81"/>
  <c r="I16" i="81"/>
  <c r="L15" i="81"/>
  <c r="I15" i="81"/>
  <c r="L14" i="81"/>
  <c r="I14" i="81"/>
  <c r="L13" i="81"/>
  <c r="I13" i="81"/>
  <c r="L12" i="81"/>
  <c r="I12" i="81"/>
  <c r="L11" i="81"/>
  <c r="I11" i="81"/>
  <c r="L10" i="81"/>
  <c r="I10" i="81"/>
  <c r="L9" i="81"/>
  <c r="I9" i="81"/>
  <c r="L8" i="81"/>
  <c r="I8" i="81"/>
  <c r="L7" i="81"/>
  <c r="I7" i="81"/>
  <c r="L6" i="81"/>
  <c r="I6" i="81"/>
  <c r="L5" i="81"/>
  <c r="L18" i="81" s="1"/>
  <c r="I5" i="81"/>
  <c r="C59" i="80" l="1"/>
  <c r="C58" i="80"/>
  <c r="C57" i="80"/>
  <c r="C56" i="80"/>
  <c r="C55" i="80"/>
  <c r="C54" i="80"/>
  <c r="C53" i="80"/>
  <c r="I46" i="80"/>
  <c r="H46" i="80"/>
  <c r="F45" i="80"/>
  <c r="F44" i="80"/>
  <c r="E45" i="80"/>
  <c r="E44" i="80"/>
  <c r="I26" i="80"/>
  <c r="H26" i="80"/>
  <c r="C60" i="80" l="1"/>
  <c r="G26" i="80"/>
  <c r="F26" i="80"/>
  <c r="E26" i="80"/>
  <c r="J13" i="80" l="1"/>
  <c r="I13" i="80"/>
  <c r="H13" i="80"/>
  <c r="G13" i="80"/>
  <c r="F13" i="80"/>
  <c r="E13" i="80"/>
  <c r="D13" i="80"/>
  <c r="C13" i="80"/>
  <c r="K54" i="79" l="1"/>
  <c r="J54" i="79"/>
  <c r="H54" i="79"/>
  <c r="G54" i="79"/>
  <c r="F54" i="79"/>
  <c r="E54" i="79"/>
  <c r="D54" i="79"/>
  <c r="L53" i="79"/>
  <c r="I53" i="79"/>
  <c r="L52" i="79"/>
  <c r="I52" i="79"/>
  <c r="L51" i="79"/>
  <c r="I51" i="79"/>
  <c r="L50" i="79"/>
  <c r="I50" i="79"/>
  <c r="I54" i="79" l="1"/>
  <c r="L54" i="79"/>
  <c r="E46" i="80" l="1"/>
  <c r="L42" i="79"/>
  <c r="L43" i="79"/>
  <c r="L44" i="79"/>
  <c r="L41" i="79"/>
  <c r="I41" i="79"/>
  <c r="K45" i="79"/>
  <c r="J45" i="79"/>
  <c r="H45" i="79"/>
  <c r="G45" i="79"/>
  <c r="F45" i="79"/>
  <c r="E45" i="79"/>
  <c r="D45" i="79"/>
  <c r="I44" i="79"/>
  <c r="I43" i="79"/>
  <c r="I42" i="79"/>
  <c r="L45" i="79" l="1"/>
  <c r="I45" i="79"/>
  <c r="H36" i="79" l="1"/>
  <c r="L33" i="79"/>
  <c r="L34" i="79"/>
  <c r="L35" i="79"/>
  <c r="L32" i="79"/>
  <c r="I33" i="79"/>
  <c r="I34" i="79"/>
  <c r="I35" i="79"/>
  <c r="I32" i="79"/>
  <c r="D26" i="80" l="1"/>
  <c r="F46" i="80"/>
  <c r="C26" i="80"/>
  <c r="K36" i="79"/>
  <c r="J36" i="79"/>
  <c r="G36" i="79"/>
  <c r="F36" i="79"/>
  <c r="E36" i="79"/>
  <c r="D36" i="79"/>
  <c r="I26" i="79"/>
  <c r="I25" i="79"/>
  <c r="I24" i="79"/>
  <c r="I27" i="79" s="1"/>
  <c r="I23" i="79"/>
  <c r="I17" i="79"/>
  <c r="I16" i="79"/>
  <c r="I15" i="79"/>
  <c r="I18" i="79" s="1"/>
  <c r="I14" i="79"/>
  <c r="I8" i="79"/>
  <c r="I7" i="79"/>
  <c r="I6" i="79"/>
  <c r="I5" i="79"/>
  <c r="K27" i="79"/>
  <c r="J27" i="79"/>
  <c r="G27" i="79"/>
  <c r="F27" i="79"/>
  <c r="E27" i="79"/>
  <c r="D27" i="79"/>
  <c r="L26" i="79"/>
  <c r="L25" i="79"/>
  <c r="L24" i="79"/>
  <c r="L23" i="79"/>
  <c r="K18" i="79"/>
  <c r="J18" i="79"/>
  <c r="G18" i="79"/>
  <c r="F18" i="79"/>
  <c r="E18" i="79"/>
  <c r="D18" i="79"/>
  <c r="L17" i="79"/>
  <c r="L16" i="79"/>
  <c r="L15" i="79"/>
  <c r="L18" i="79" s="1"/>
  <c r="L14" i="79"/>
  <c r="K9" i="79"/>
  <c r="J9" i="79"/>
  <c r="G9" i="79"/>
  <c r="F9" i="79"/>
  <c r="E9" i="79"/>
  <c r="D9" i="79"/>
  <c r="L8" i="79"/>
  <c r="L9" i="79" s="1"/>
  <c r="L7" i="79"/>
  <c r="L6" i="79"/>
  <c r="L5" i="79"/>
  <c r="I9" i="79"/>
  <c r="L27" i="79"/>
  <c r="M35" i="73"/>
  <c r="L35" i="73"/>
  <c r="K35" i="73"/>
  <c r="J35" i="73"/>
  <c r="I35" i="73"/>
  <c r="H35" i="73"/>
  <c r="G35" i="73"/>
  <c r="F35" i="73"/>
  <c r="E35" i="73"/>
  <c r="D35" i="73"/>
  <c r="O34" i="73"/>
  <c r="N34" i="73"/>
  <c r="O33" i="73"/>
  <c r="N33" i="73"/>
  <c r="O32" i="73"/>
  <c r="N32" i="73"/>
  <c r="O31" i="73"/>
  <c r="N31" i="73"/>
  <c r="O30" i="73"/>
  <c r="N30" i="73"/>
  <c r="O29" i="73"/>
  <c r="N29" i="73"/>
  <c r="O28" i="73"/>
  <c r="N28" i="73"/>
  <c r="O27" i="73"/>
  <c r="N27" i="73"/>
  <c r="O26" i="73"/>
  <c r="N26" i="73"/>
  <c r="O25" i="73"/>
  <c r="N25" i="73"/>
  <c r="O24" i="73"/>
  <c r="N24" i="73"/>
  <c r="O23" i="73"/>
  <c r="N23" i="73"/>
  <c r="O22" i="73"/>
  <c r="O35" i="73" s="1"/>
  <c r="N22" i="73"/>
  <c r="N35" i="73" s="1"/>
  <c r="M18" i="73"/>
  <c r="L18" i="73"/>
  <c r="K18" i="73"/>
  <c r="J18" i="73"/>
  <c r="I18" i="73"/>
  <c r="H18" i="73"/>
  <c r="G18" i="73"/>
  <c r="F18" i="73"/>
  <c r="E18" i="73"/>
  <c r="D18" i="73"/>
  <c r="O17" i="73"/>
  <c r="N17" i="73"/>
  <c r="O16" i="73"/>
  <c r="N16" i="73"/>
  <c r="O15" i="73"/>
  <c r="N15" i="73"/>
  <c r="O14" i="73"/>
  <c r="N14" i="73"/>
  <c r="O13" i="73"/>
  <c r="N13" i="73"/>
  <c r="O12" i="73"/>
  <c r="N12" i="73"/>
  <c r="O11" i="73"/>
  <c r="N11" i="73"/>
  <c r="O10" i="73"/>
  <c r="N10" i="73"/>
  <c r="O9" i="73"/>
  <c r="N9" i="73"/>
  <c r="O8" i="73"/>
  <c r="N8" i="73"/>
  <c r="O7" i="73"/>
  <c r="N7" i="73"/>
  <c r="N18" i="73" s="1"/>
  <c r="O6" i="73"/>
  <c r="N6" i="73"/>
  <c r="O5" i="73"/>
  <c r="O18" i="73"/>
  <c r="N5" i="73"/>
  <c r="K174" i="25"/>
  <c r="Q12" i="8"/>
  <c r="AD12" i="8"/>
  <c r="I176" i="25"/>
  <c r="K5" i="25"/>
  <c r="R12" i="71"/>
  <c r="P12" i="71"/>
  <c r="P13" i="71"/>
  <c r="P14" i="71"/>
  <c r="P15" i="71"/>
  <c r="P16" i="71"/>
  <c r="P17" i="71"/>
  <c r="P18" i="71"/>
  <c r="P19" i="71"/>
  <c r="P20" i="71"/>
  <c r="P21" i="71"/>
  <c r="P22" i="71"/>
  <c r="P23" i="71"/>
  <c r="P24" i="71"/>
  <c r="P25" i="71"/>
  <c r="P26" i="71"/>
  <c r="P27" i="71"/>
  <c r="P28" i="71"/>
  <c r="P29" i="71"/>
  <c r="P30" i="71"/>
  <c r="P31" i="71"/>
  <c r="P32" i="71"/>
  <c r="P33" i="71"/>
  <c r="P34" i="71"/>
  <c r="P35" i="71"/>
  <c r="P36" i="71"/>
  <c r="P37" i="71"/>
  <c r="P38" i="71"/>
  <c r="P39" i="71"/>
  <c r="P40" i="71"/>
  <c r="P41" i="71"/>
  <c r="P42" i="71"/>
  <c r="P43" i="71"/>
  <c r="P44" i="71"/>
  <c r="P45" i="71"/>
  <c r="P46" i="71"/>
  <c r="P47" i="71"/>
  <c r="P48" i="71"/>
  <c r="P49" i="71"/>
  <c r="P50" i="71"/>
  <c r="P51" i="71"/>
  <c r="P52" i="71"/>
  <c r="P53" i="71"/>
  <c r="P54" i="71"/>
  <c r="P55" i="71"/>
  <c r="P56" i="71"/>
  <c r="P57" i="71"/>
  <c r="P58" i="71"/>
  <c r="P59" i="71"/>
  <c r="P60" i="71"/>
  <c r="P61" i="71"/>
  <c r="P62" i="71"/>
  <c r="P63" i="71"/>
  <c r="P64" i="71"/>
  <c r="P65" i="71"/>
  <c r="P66" i="71"/>
  <c r="P67" i="71"/>
  <c r="P68" i="71"/>
  <c r="P69" i="71"/>
  <c r="P70" i="71"/>
  <c r="P71" i="71"/>
  <c r="P72" i="71"/>
  <c r="P73" i="71"/>
  <c r="P74" i="71"/>
  <c r="P75" i="71"/>
  <c r="P76" i="71"/>
  <c r="P77" i="71"/>
  <c r="P78" i="71"/>
  <c r="P79" i="71"/>
  <c r="P80" i="71"/>
  <c r="P81" i="71"/>
  <c r="P82" i="71"/>
  <c r="P83" i="71"/>
  <c r="P84" i="71"/>
  <c r="P85" i="71"/>
  <c r="P86" i="71"/>
  <c r="P87" i="71"/>
  <c r="P88" i="71"/>
  <c r="P89" i="71"/>
  <c r="P90" i="71"/>
  <c r="P91" i="71"/>
  <c r="P92" i="71"/>
  <c r="P93" i="71"/>
  <c r="P94" i="71"/>
  <c r="P95" i="71"/>
  <c r="P96" i="71"/>
  <c r="P97" i="71"/>
  <c r="P98" i="71"/>
  <c r="P99" i="71"/>
  <c r="P100" i="71"/>
  <c r="P101" i="71"/>
  <c r="P102" i="71"/>
  <c r="P103" i="71"/>
  <c r="P104" i="71"/>
  <c r="P105" i="71"/>
  <c r="P106" i="71"/>
  <c r="P107" i="71"/>
  <c r="P108" i="71"/>
  <c r="P109" i="71"/>
  <c r="P110" i="71"/>
  <c r="P111" i="71"/>
  <c r="P112" i="71"/>
  <c r="P113" i="71"/>
  <c r="P114" i="71"/>
  <c r="P115" i="71"/>
  <c r="P116" i="71"/>
  <c r="P117" i="71"/>
  <c r="P118" i="71"/>
  <c r="P119" i="71"/>
  <c r="P120" i="71"/>
  <c r="P121" i="71"/>
  <c r="P122" i="71"/>
  <c r="P123" i="71"/>
  <c r="P124" i="71"/>
  <c r="P125" i="71"/>
  <c r="P126" i="71"/>
  <c r="P127" i="71"/>
  <c r="P128" i="71"/>
  <c r="P129" i="71"/>
  <c r="P130" i="71"/>
  <c r="P131" i="71"/>
  <c r="P132" i="71"/>
  <c r="P133" i="71"/>
  <c r="P134" i="71"/>
  <c r="P135" i="71"/>
  <c r="P136" i="71"/>
  <c r="P137" i="71"/>
  <c r="P138" i="71"/>
  <c r="P139" i="71"/>
  <c r="P140" i="71"/>
  <c r="P141" i="71"/>
  <c r="P142" i="71"/>
  <c r="P143" i="71"/>
  <c r="P144" i="71"/>
  <c r="P145" i="71"/>
  <c r="P146" i="71"/>
  <c r="P147" i="71"/>
  <c r="P148" i="71"/>
  <c r="P149" i="71"/>
  <c r="P150" i="71"/>
  <c r="P151" i="71"/>
  <c r="P152" i="71"/>
  <c r="P153" i="71"/>
  <c r="P154" i="71"/>
  <c r="P155" i="71"/>
  <c r="P156" i="71"/>
  <c r="P157" i="71"/>
  <c r="P158" i="71"/>
  <c r="P159" i="71"/>
  <c r="P160" i="71"/>
  <c r="P161" i="71"/>
  <c r="P162" i="71"/>
  <c r="P163" i="71"/>
  <c r="P164" i="71"/>
  <c r="P165" i="71"/>
  <c r="P166" i="71"/>
  <c r="P167" i="71"/>
  <c r="P168" i="71"/>
  <c r="P169" i="71"/>
  <c r="P170" i="71"/>
  <c r="P171" i="71"/>
  <c r="P172" i="71"/>
  <c r="P173" i="71"/>
  <c r="P174" i="71"/>
  <c r="P175" i="71"/>
  <c r="P176" i="71"/>
  <c r="P177" i="71"/>
  <c r="P178" i="71"/>
  <c r="P179" i="71"/>
  <c r="P180" i="71"/>
  <c r="ER183" i="71"/>
  <c r="EQ183" i="71"/>
  <c r="EP183" i="71"/>
  <c r="EO183" i="71"/>
  <c r="EN183" i="71"/>
  <c r="EM183" i="71"/>
  <c r="EL183" i="71"/>
  <c r="EK183" i="71"/>
  <c r="EG183" i="71"/>
  <c r="EF183" i="71"/>
  <c r="EE183" i="71"/>
  <c r="ED183" i="71"/>
  <c r="EC183" i="71"/>
  <c r="EB183" i="71"/>
  <c r="EA183" i="71"/>
  <c r="DZ183" i="71"/>
  <c r="DV183" i="71"/>
  <c r="DU183" i="71"/>
  <c r="DT183" i="71"/>
  <c r="DS183" i="71"/>
  <c r="DR183" i="71"/>
  <c r="DQ183" i="71"/>
  <c r="DP183" i="71"/>
  <c r="DO183" i="71"/>
  <c r="DK183" i="71"/>
  <c r="DJ183" i="71"/>
  <c r="DI183" i="71"/>
  <c r="DH183" i="71"/>
  <c r="DG183" i="71"/>
  <c r="DF183" i="71"/>
  <c r="DE183" i="71"/>
  <c r="DD183" i="71"/>
  <c r="CZ183" i="71"/>
  <c r="CY183" i="71"/>
  <c r="CX183" i="71"/>
  <c r="CW183" i="71"/>
  <c r="CV183" i="71"/>
  <c r="CU183" i="71"/>
  <c r="CT183" i="71"/>
  <c r="CS183" i="71"/>
  <c r="CO183" i="71"/>
  <c r="CN183" i="71"/>
  <c r="CM183" i="71"/>
  <c r="CL183" i="71"/>
  <c r="CK183" i="71"/>
  <c r="CJ183" i="71"/>
  <c r="CI183" i="71"/>
  <c r="CH183" i="71"/>
  <c r="CD183" i="71"/>
  <c r="CC183" i="71"/>
  <c r="CB183" i="71"/>
  <c r="CA183" i="71"/>
  <c r="BZ183" i="71"/>
  <c r="BY183" i="71"/>
  <c r="BX183" i="71"/>
  <c r="BW183" i="71"/>
  <c r="BS183" i="71"/>
  <c r="BR183" i="71"/>
  <c r="BQ183" i="71"/>
  <c r="BP183" i="71"/>
  <c r="BO183" i="71"/>
  <c r="BN183" i="71"/>
  <c r="BM183" i="71"/>
  <c r="BL183" i="71"/>
  <c r="BI183" i="71"/>
  <c r="BH183" i="71"/>
  <c r="BG183" i="71"/>
  <c r="BF183" i="71"/>
  <c r="BE183" i="71"/>
  <c r="BD183" i="71"/>
  <c r="BC183" i="71"/>
  <c r="BB183" i="71"/>
  <c r="BA183" i="71"/>
  <c r="AW183" i="71"/>
  <c r="AV183" i="71"/>
  <c r="AU183" i="71"/>
  <c r="AT183" i="71"/>
  <c r="AS183" i="71"/>
  <c r="AR183" i="71"/>
  <c r="AQ183" i="71"/>
  <c r="AP183" i="71"/>
  <c r="AL183" i="71"/>
  <c r="AK183" i="71"/>
  <c r="AJ183" i="71"/>
  <c r="AI183" i="71"/>
  <c r="AH183" i="71"/>
  <c r="AG183" i="71"/>
  <c r="AF183" i="71"/>
  <c r="AE183" i="71"/>
  <c r="AA183" i="71"/>
  <c r="Z183" i="71"/>
  <c r="Y183" i="71"/>
  <c r="X183" i="71"/>
  <c r="W183" i="71"/>
  <c r="V183" i="71"/>
  <c r="U183" i="71"/>
  <c r="T183" i="71"/>
  <c r="O183" i="71"/>
  <c r="N183" i="71"/>
  <c r="M183" i="71"/>
  <c r="L183" i="71"/>
  <c r="K183" i="71"/>
  <c r="J183" i="71"/>
  <c r="I183" i="71"/>
  <c r="H183" i="71"/>
  <c r="G183" i="71"/>
  <c r="S180" i="71"/>
  <c r="R180" i="71"/>
  <c r="Q180" i="71"/>
  <c r="S179" i="71"/>
  <c r="R179" i="71"/>
  <c r="Q179" i="71"/>
  <c r="S178" i="71"/>
  <c r="R178" i="71"/>
  <c r="Q178" i="71"/>
  <c r="S177" i="71"/>
  <c r="R177" i="71"/>
  <c r="Q177" i="71"/>
  <c r="EU176" i="71"/>
  <c r="ET176" i="71"/>
  <c r="EJ176" i="71"/>
  <c r="EI176" i="71"/>
  <c r="DY176" i="71"/>
  <c r="DX176" i="71"/>
  <c r="DN176" i="71"/>
  <c r="DM176" i="71"/>
  <c r="DC176" i="71"/>
  <c r="DB176" i="71"/>
  <c r="CR176" i="71"/>
  <c r="CQ176" i="71"/>
  <c r="CG176" i="71"/>
  <c r="CF176" i="71"/>
  <c r="BV176" i="71"/>
  <c r="BU176" i="71"/>
  <c r="BK176" i="71"/>
  <c r="BJ176" i="71"/>
  <c r="AZ176" i="71"/>
  <c r="AY176" i="71"/>
  <c r="AO176" i="71"/>
  <c r="AN176" i="71"/>
  <c r="AD176" i="71"/>
  <c r="AC176" i="71"/>
  <c r="S176" i="71"/>
  <c r="R176" i="71"/>
  <c r="Q176" i="71"/>
  <c r="EU175" i="71"/>
  <c r="ET175" i="71"/>
  <c r="EJ175" i="71"/>
  <c r="EI175" i="71"/>
  <c r="DY175" i="71"/>
  <c r="DX175" i="71"/>
  <c r="DN175" i="71"/>
  <c r="DM175" i="71"/>
  <c r="DC175" i="71"/>
  <c r="DB175" i="71"/>
  <c r="CR175" i="71"/>
  <c r="CQ175" i="71"/>
  <c r="CG175" i="71"/>
  <c r="CF175" i="71"/>
  <c r="BV175" i="71"/>
  <c r="BU175" i="71"/>
  <c r="BK175" i="71"/>
  <c r="BJ175" i="71"/>
  <c r="AZ175" i="71"/>
  <c r="AY175" i="71"/>
  <c r="AO175" i="71"/>
  <c r="AN175" i="71"/>
  <c r="AD175" i="71"/>
  <c r="AC175" i="71"/>
  <c r="S175" i="71"/>
  <c r="R175" i="71"/>
  <c r="Q175" i="71"/>
  <c r="EU174" i="71"/>
  <c r="ET174" i="71"/>
  <c r="EJ174" i="71"/>
  <c r="EI174" i="71"/>
  <c r="DY174" i="71"/>
  <c r="DX174" i="71"/>
  <c r="DN174" i="71"/>
  <c r="DM174" i="71"/>
  <c r="DC174" i="71"/>
  <c r="DB174" i="71"/>
  <c r="CR174" i="71"/>
  <c r="CQ174" i="71"/>
  <c r="CG174" i="71"/>
  <c r="CF174" i="71"/>
  <c r="BV174" i="71"/>
  <c r="BU174" i="71"/>
  <c r="BK174" i="71"/>
  <c r="BJ174" i="71"/>
  <c r="AZ174" i="71"/>
  <c r="AY174" i="71"/>
  <c r="AO174" i="71"/>
  <c r="AN174" i="71"/>
  <c r="AD174" i="71"/>
  <c r="AC174" i="71"/>
  <c r="S174" i="71"/>
  <c r="R174" i="71"/>
  <c r="Q174" i="71"/>
  <c r="EU173" i="71"/>
  <c r="ET173" i="71"/>
  <c r="EJ173" i="71"/>
  <c r="EI173" i="71"/>
  <c r="DY173" i="71"/>
  <c r="DX173" i="71"/>
  <c r="DN173" i="71"/>
  <c r="DM173" i="71"/>
  <c r="DC173" i="71"/>
  <c r="DB173" i="71"/>
  <c r="CR173" i="71"/>
  <c r="CQ173" i="71"/>
  <c r="CG173" i="71"/>
  <c r="CF173" i="71"/>
  <c r="BV173" i="71"/>
  <c r="BU173" i="71"/>
  <c r="BK173" i="71"/>
  <c r="BJ173" i="71"/>
  <c r="AZ173" i="71"/>
  <c r="AY173" i="71"/>
  <c r="AO173" i="71"/>
  <c r="AN173" i="71"/>
  <c r="AD173" i="71"/>
  <c r="AC173" i="71"/>
  <c r="S173" i="71"/>
  <c r="R173" i="71"/>
  <c r="Q173" i="71"/>
  <c r="EU172" i="71"/>
  <c r="ET172" i="71"/>
  <c r="EJ172" i="71"/>
  <c r="EI172" i="71"/>
  <c r="DY172" i="71"/>
  <c r="DX172" i="71"/>
  <c r="DN172" i="71"/>
  <c r="DM172" i="71"/>
  <c r="DC172" i="71"/>
  <c r="DB172" i="71"/>
  <c r="CR172" i="71"/>
  <c r="CQ172" i="71"/>
  <c r="CG172" i="71"/>
  <c r="CF172" i="71"/>
  <c r="BV172" i="71"/>
  <c r="BU172" i="71"/>
  <c r="BK172" i="71"/>
  <c r="BJ172" i="71"/>
  <c r="AZ172" i="71"/>
  <c r="AY172" i="71"/>
  <c r="AO172" i="71"/>
  <c r="AN172" i="71"/>
  <c r="AD172" i="71"/>
  <c r="AC172" i="71"/>
  <c r="S172" i="71"/>
  <c r="R172" i="71"/>
  <c r="Q172" i="71"/>
  <c r="EU171" i="71"/>
  <c r="ET171" i="71"/>
  <c r="EJ171" i="71"/>
  <c r="EI171" i="71"/>
  <c r="DY171" i="71"/>
  <c r="DX171" i="71"/>
  <c r="DN171" i="71"/>
  <c r="DM171" i="71"/>
  <c r="DC171" i="71"/>
  <c r="DB171" i="71"/>
  <c r="CR171" i="71"/>
  <c r="CQ171" i="71"/>
  <c r="CG171" i="71"/>
  <c r="CF171" i="71"/>
  <c r="BV171" i="71"/>
  <c r="BU171" i="71"/>
  <c r="BK171" i="71"/>
  <c r="BJ171" i="71"/>
  <c r="AZ171" i="71"/>
  <c r="AY171" i="71"/>
  <c r="AO171" i="71"/>
  <c r="AN171" i="71"/>
  <c r="AD171" i="71"/>
  <c r="AC171" i="71"/>
  <c r="S171" i="71"/>
  <c r="R171" i="71"/>
  <c r="Q171" i="71"/>
  <c r="EU170" i="71"/>
  <c r="ET170" i="71"/>
  <c r="EJ170" i="71"/>
  <c r="EI170" i="71"/>
  <c r="DY170" i="71"/>
  <c r="DX170" i="71"/>
  <c r="DN170" i="71"/>
  <c r="DM170" i="71"/>
  <c r="DC170" i="71"/>
  <c r="DB170" i="71"/>
  <c r="CR170" i="71"/>
  <c r="CQ170" i="71"/>
  <c r="CG170" i="71"/>
  <c r="CF170" i="71"/>
  <c r="BV170" i="71"/>
  <c r="BU170" i="71"/>
  <c r="BK170" i="71"/>
  <c r="BJ170" i="71"/>
  <c r="AZ170" i="71"/>
  <c r="AY170" i="71"/>
  <c r="AO170" i="71"/>
  <c r="AN170" i="71"/>
  <c r="AD170" i="71"/>
  <c r="AC170" i="71"/>
  <c r="S170" i="71"/>
  <c r="R170" i="71"/>
  <c r="Q170" i="71"/>
  <c r="EU169" i="71"/>
  <c r="ET169" i="71"/>
  <c r="EJ169" i="71"/>
  <c r="EI169" i="71"/>
  <c r="DY169" i="71"/>
  <c r="DX169" i="71"/>
  <c r="DN169" i="71"/>
  <c r="DM169" i="71"/>
  <c r="DC169" i="71"/>
  <c r="DB169" i="71"/>
  <c r="CR169" i="71"/>
  <c r="CQ169" i="71"/>
  <c r="CG169" i="71"/>
  <c r="CF169" i="71"/>
  <c r="BV169" i="71"/>
  <c r="BU169" i="71"/>
  <c r="BK169" i="71"/>
  <c r="BJ169" i="71"/>
  <c r="AZ169" i="71"/>
  <c r="AY169" i="71"/>
  <c r="AO169" i="71"/>
  <c r="AN169" i="71"/>
  <c r="AD169" i="71"/>
  <c r="AC169" i="71"/>
  <c r="S169" i="71"/>
  <c r="R169" i="71"/>
  <c r="Q169" i="71"/>
  <c r="EU168" i="71"/>
  <c r="ET168" i="71"/>
  <c r="EJ168" i="71"/>
  <c r="EI168" i="71"/>
  <c r="DY168" i="71"/>
  <c r="DX168" i="71"/>
  <c r="DN168" i="71"/>
  <c r="DM168" i="71"/>
  <c r="DC168" i="71"/>
  <c r="DB168" i="71"/>
  <c r="CR168" i="71"/>
  <c r="CQ168" i="71"/>
  <c r="CG168" i="71"/>
  <c r="CF168" i="71"/>
  <c r="BV168" i="71"/>
  <c r="BU168" i="71"/>
  <c r="BK168" i="71"/>
  <c r="BJ168" i="71"/>
  <c r="AZ168" i="71"/>
  <c r="AY168" i="71"/>
  <c r="AO168" i="71"/>
  <c r="AN168" i="71"/>
  <c r="AD168" i="71"/>
  <c r="AC168" i="71"/>
  <c r="S168" i="71"/>
  <c r="R168" i="71"/>
  <c r="Q168" i="71"/>
  <c r="EU167" i="71"/>
  <c r="ET167" i="71"/>
  <c r="EJ167" i="71"/>
  <c r="EI167" i="71"/>
  <c r="DY167" i="71"/>
  <c r="DX167" i="71"/>
  <c r="DN167" i="71"/>
  <c r="DM167" i="71"/>
  <c r="DC167" i="71"/>
  <c r="DB167" i="71"/>
  <c r="CR167" i="71"/>
  <c r="CQ167" i="71"/>
  <c r="CG167" i="71"/>
  <c r="CF167" i="71"/>
  <c r="BV167" i="71"/>
  <c r="BU167" i="71"/>
  <c r="BK167" i="71"/>
  <c r="BJ167" i="71"/>
  <c r="AZ167" i="71"/>
  <c r="AY167" i="71"/>
  <c r="AO167" i="71"/>
  <c r="AN167" i="71"/>
  <c r="AD167" i="71"/>
  <c r="AC167" i="71"/>
  <c r="S167" i="71"/>
  <c r="R167" i="71"/>
  <c r="Q167" i="71"/>
  <c r="EU166" i="71"/>
  <c r="ET166" i="71"/>
  <c r="EJ166" i="71"/>
  <c r="EI166" i="71"/>
  <c r="DY166" i="71"/>
  <c r="DX166" i="71"/>
  <c r="DN166" i="71"/>
  <c r="DM166" i="71"/>
  <c r="DC166" i="71"/>
  <c r="DB166" i="71"/>
  <c r="CR166" i="71"/>
  <c r="CQ166" i="71"/>
  <c r="CG166" i="71"/>
  <c r="CF166" i="71"/>
  <c r="BV166" i="71"/>
  <c r="BU166" i="71"/>
  <c r="BK166" i="71"/>
  <c r="BJ166" i="71"/>
  <c r="AZ166" i="71"/>
  <c r="AY166" i="71"/>
  <c r="AO166" i="71"/>
  <c r="AN166" i="71"/>
  <c r="AD166" i="71"/>
  <c r="AC166" i="71"/>
  <c r="S166" i="71"/>
  <c r="R166" i="71"/>
  <c r="Q166" i="71"/>
  <c r="EU165" i="71"/>
  <c r="ET165" i="71"/>
  <c r="EJ165" i="71"/>
  <c r="EI165" i="71"/>
  <c r="DY165" i="71"/>
  <c r="DX165" i="71"/>
  <c r="DN165" i="71"/>
  <c r="DM165" i="71"/>
  <c r="DC165" i="71"/>
  <c r="DB165" i="71"/>
  <c r="CR165" i="71"/>
  <c r="CQ165" i="71"/>
  <c r="CG165" i="71"/>
  <c r="CF165" i="71"/>
  <c r="BV165" i="71"/>
  <c r="BU165" i="71"/>
  <c r="BK165" i="71"/>
  <c r="BJ165" i="71"/>
  <c r="AZ165" i="71"/>
  <c r="AY165" i="71"/>
  <c r="AO165" i="71"/>
  <c r="AN165" i="71"/>
  <c r="AD165" i="71"/>
  <c r="AC165" i="71"/>
  <c r="S165" i="71"/>
  <c r="R165" i="71"/>
  <c r="Q165" i="71"/>
  <c r="EU164" i="71"/>
  <c r="ET164" i="71"/>
  <c r="EJ164" i="71"/>
  <c r="EI164" i="71"/>
  <c r="DY164" i="71"/>
  <c r="DX164" i="71"/>
  <c r="DN164" i="71"/>
  <c r="DM164" i="71"/>
  <c r="DC164" i="71"/>
  <c r="DB164" i="71"/>
  <c r="CR164" i="71"/>
  <c r="CQ164" i="71"/>
  <c r="CG164" i="71"/>
  <c r="CF164" i="71"/>
  <c r="BV164" i="71"/>
  <c r="BU164" i="71"/>
  <c r="BK164" i="71"/>
  <c r="BJ164" i="71"/>
  <c r="AZ164" i="71"/>
  <c r="AY164" i="71"/>
  <c r="AO164" i="71"/>
  <c r="AN164" i="71"/>
  <c r="AD164" i="71"/>
  <c r="AC164" i="71"/>
  <c r="S164" i="71"/>
  <c r="R164" i="71"/>
  <c r="Q164" i="71"/>
  <c r="EU163" i="71"/>
  <c r="ET163" i="71"/>
  <c r="EJ163" i="71"/>
  <c r="EI163" i="71"/>
  <c r="DY163" i="71"/>
  <c r="DX163" i="71"/>
  <c r="DN163" i="71"/>
  <c r="DM163" i="71"/>
  <c r="DC163" i="71"/>
  <c r="DB163" i="71"/>
  <c r="CR163" i="71"/>
  <c r="CQ163" i="71"/>
  <c r="CG163" i="71"/>
  <c r="CF163" i="71"/>
  <c r="BV163" i="71"/>
  <c r="BU163" i="71"/>
  <c r="BK163" i="71"/>
  <c r="BJ163" i="71"/>
  <c r="AZ163" i="71"/>
  <c r="AY163" i="71"/>
  <c r="AO163" i="71"/>
  <c r="AN163" i="71"/>
  <c r="AD163" i="71"/>
  <c r="AC163" i="71"/>
  <c r="S163" i="71"/>
  <c r="R163" i="71"/>
  <c r="Q163" i="71"/>
  <c r="EU162" i="71"/>
  <c r="ET162" i="71"/>
  <c r="EJ162" i="71"/>
  <c r="EI162" i="71"/>
  <c r="DY162" i="71"/>
  <c r="DX162" i="71"/>
  <c r="DN162" i="71"/>
  <c r="DM162" i="71"/>
  <c r="DC162" i="71"/>
  <c r="DB162" i="71"/>
  <c r="CR162" i="71"/>
  <c r="CQ162" i="71"/>
  <c r="CG162" i="71"/>
  <c r="CF162" i="71"/>
  <c r="BV162" i="71"/>
  <c r="BU162" i="71"/>
  <c r="BK162" i="71"/>
  <c r="BJ162" i="71"/>
  <c r="AZ162" i="71"/>
  <c r="AY162" i="71"/>
  <c r="AO162" i="71"/>
  <c r="AN162" i="71"/>
  <c r="AD162" i="71"/>
  <c r="AC162" i="71"/>
  <c r="S162" i="71"/>
  <c r="R162" i="71"/>
  <c r="Q162" i="71"/>
  <c r="EU161" i="71"/>
  <c r="ET161" i="71"/>
  <c r="EJ161" i="71"/>
  <c r="EI161" i="71"/>
  <c r="DY161" i="71"/>
  <c r="DX161" i="71"/>
  <c r="DN161" i="71"/>
  <c r="DM161" i="71"/>
  <c r="DC161" i="71"/>
  <c r="DB161" i="71"/>
  <c r="CR161" i="71"/>
  <c r="CQ161" i="71"/>
  <c r="CG161" i="71"/>
  <c r="CF161" i="71"/>
  <c r="BV161" i="71"/>
  <c r="BU161" i="71"/>
  <c r="BK161" i="71"/>
  <c r="BJ161" i="71"/>
  <c r="AZ161" i="71"/>
  <c r="AY161" i="71"/>
  <c r="AO161" i="71"/>
  <c r="AN161" i="71"/>
  <c r="AD161" i="71"/>
  <c r="AC161" i="71"/>
  <c r="S161" i="71"/>
  <c r="R161" i="71"/>
  <c r="Q161" i="71"/>
  <c r="EU160" i="71"/>
  <c r="ET160" i="71"/>
  <c r="EJ160" i="71"/>
  <c r="EI160" i="71"/>
  <c r="DY160" i="71"/>
  <c r="DX160" i="71"/>
  <c r="DN160" i="71"/>
  <c r="DM160" i="71"/>
  <c r="DC160" i="71"/>
  <c r="DB160" i="71"/>
  <c r="CR160" i="71"/>
  <c r="CQ160" i="71"/>
  <c r="CG160" i="71"/>
  <c r="CF160" i="71"/>
  <c r="BV160" i="71"/>
  <c r="BU160" i="71"/>
  <c r="BK160" i="71"/>
  <c r="BJ160" i="71"/>
  <c r="AZ160" i="71"/>
  <c r="AY160" i="71"/>
  <c r="AO160" i="71"/>
  <c r="AN160" i="71"/>
  <c r="AD160" i="71"/>
  <c r="AC160" i="71"/>
  <c r="S160" i="71"/>
  <c r="R160" i="71"/>
  <c r="Q160" i="71"/>
  <c r="EU159" i="71"/>
  <c r="ET159" i="71"/>
  <c r="EJ159" i="71"/>
  <c r="EI159" i="71"/>
  <c r="DY159" i="71"/>
  <c r="DX159" i="71"/>
  <c r="DN159" i="71"/>
  <c r="DM159" i="71"/>
  <c r="DC159" i="71"/>
  <c r="DB159" i="71"/>
  <c r="CR159" i="71"/>
  <c r="CQ159" i="71"/>
  <c r="CG159" i="71"/>
  <c r="CF159" i="71"/>
  <c r="BV159" i="71"/>
  <c r="BU159" i="71"/>
  <c r="BK159" i="71"/>
  <c r="BJ159" i="71"/>
  <c r="AZ159" i="71"/>
  <c r="AY159" i="71"/>
  <c r="AO159" i="71"/>
  <c r="AN159" i="71"/>
  <c r="AD159" i="71"/>
  <c r="AC159" i="71"/>
  <c r="S159" i="71"/>
  <c r="R159" i="71"/>
  <c r="Q159" i="71"/>
  <c r="EU158" i="71"/>
  <c r="ET158" i="71"/>
  <c r="EJ158" i="71"/>
  <c r="EI158" i="71"/>
  <c r="DY158" i="71"/>
  <c r="DX158" i="71"/>
  <c r="DN158" i="71"/>
  <c r="DM158" i="71"/>
  <c r="DC158" i="71"/>
  <c r="DB158" i="71"/>
  <c r="CR158" i="71"/>
  <c r="CQ158" i="71"/>
  <c r="CG158" i="71"/>
  <c r="CF158" i="71"/>
  <c r="BV158" i="71"/>
  <c r="BU158" i="71"/>
  <c r="BK158" i="71"/>
  <c r="BJ158" i="71"/>
  <c r="AZ158" i="71"/>
  <c r="AY158" i="71"/>
  <c r="AO158" i="71"/>
  <c r="AN158" i="71"/>
  <c r="AD158" i="71"/>
  <c r="AC158" i="71"/>
  <c r="S158" i="71"/>
  <c r="R158" i="71"/>
  <c r="Q158" i="71"/>
  <c r="EU157" i="71"/>
  <c r="ET157" i="71"/>
  <c r="EJ157" i="71"/>
  <c r="EI157" i="71"/>
  <c r="DY157" i="71"/>
  <c r="DX157" i="71"/>
  <c r="DN157" i="71"/>
  <c r="DM157" i="71"/>
  <c r="DC157" i="71"/>
  <c r="DB157" i="71"/>
  <c r="CR157" i="71"/>
  <c r="CQ157" i="71"/>
  <c r="CG157" i="71"/>
  <c r="CF157" i="71"/>
  <c r="BV157" i="71"/>
  <c r="BU157" i="71"/>
  <c r="BK157" i="71"/>
  <c r="BJ157" i="71"/>
  <c r="AZ157" i="71"/>
  <c r="AY157" i="71"/>
  <c r="AO157" i="71"/>
  <c r="AN157" i="71"/>
  <c r="AD157" i="71"/>
  <c r="AC157" i="71"/>
  <c r="S157" i="71"/>
  <c r="R157" i="71"/>
  <c r="Q157" i="71"/>
  <c r="EU156" i="71"/>
  <c r="ET156" i="71"/>
  <c r="EJ156" i="71"/>
  <c r="EI156" i="71"/>
  <c r="DY156" i="71"/>
  <c r="DX156" i="71"/>
  <c r="DN156" i="71"/>
  <c r="DM156" i="71"/>
  <c r="DC156" i="71"/>
  <c r="DB156" i="71"/>
  <c r="CR156" i="71"/>
  <c r="CQ156" i="71"/>
  <c r="CG156" i="71"/>
  <c r="CF156" i="71"/>
  <c r="BV156" i="71"/>
  <c r="BU156" i="71"/>
  <c r="BK156" i="71"/>
  <c r="BJ156" i="71"/>
  <c r="AZ156" i="71"/>
  <c r="AY156" i="71"/>
  <c r="AO156" i="71"/>
  <c r="AN156" i="71"/>
  <c r="AD156" i="71"/>
  <c r="AC156" i="71"/>
  <c r="S156" i="71"/>
  <c r="R156" i="71"/>
  <c r="Q156" i="71"/>
  <c r="EU155" i="71"/>
  <c r="ET155" i="71"/>
  <c r="EJ155" i="71"/>
  <c r="EI155" i="71"/>
  <c r="DY155" i="71"/>
  <c r="DX155" i="71"/>
  <c r="DN155" i="71"/>
  <c r="DM155" i="71"/>
  <c r="DC155" i="71"/>
  <c r="DB155" i="71"/>
  <c r="CR155" i="71"/>
  <c r="CQ155" i="71"/>
  <c r="CG155" i="71"/>
  <c r="CF155" i="71"/>
  <c r="BV155" i="71"/>
  <c r="BU155" i="71"/>
  <c r="BK155" i="71"/>
  <c r="BJ155" i="71"/>
  <c r="AZ155" i="71"/>
  <c r="AY155" i="71"/>
  <c r="AO155" i="71"/>
  <c r="AN155" i="71"/>
  <c r="AD155" i="71"/>
  <c r="AC155" i="71"/>
  <c r="S155" i="71"/>
  <c r="R155" i="71"/>
  <c r="Q155" i="71"/>
  <c r="EU154" i="71"/>
  <c r="ET154" i="71"/>
  <c r="EJ154" i="71"/>
  <c r="EI154" i="71"/>
  <c r="DY154" i="71"/>
  <c r="DX154" i="71"/>
  <c r="DN154" i="71"/>
  <c r="DM154" i="71"/>
  <c r="DC154" i="71"/>
  <c r="DB154" i="71"/>
  <c r="CR154" i="71"/>
  <c r="CQ154" i="71"/>
  <c r="CG154" i="71"/>
  <c r="CF154" i="71"/>
  <c r="BV154" i="71"/>
  <c r="BU154" i="71"/>
  <c r="BK154" i="71"/>
  <c r="BJ154" i="71"/>
  <c r="AZ154" i="71"/>
  <c r="AY154" i="71"/>
  <c r="AO154" i="71"/>
  <c r="AN154" i="71"/>
  <c r="AD154" i="71"/>
  <c r="AC154" i="71"/>
  <c r="S154" i="71"/>
  <c r="R154" i="71"/>
  <c r="Q154" i="71"/>
  <c r="EU153" i="71"/>
  <c r="ET153" i="71"/>
  <c r="EJ153" i="71"/>
  <c r="EI153" i="71"/>
  <c r="DY153" i="71"/>
  <c r="DX153" i="71"/>
  <c r="DN153" i="71"/>
  <c r="DM153" i="71"/>
  <c r="DC153" i="71"/>
  <c r="DB153" i="71"/>
  <c r="CR153" i="71"/>
  <c r="CQ153" i="71"/>
  <c r="CG153" i="71"/>
  <c r="CF153" i="71"/>
  <c r="BV153" i="71"/>
  <c r="BU153" i="71"/>
  <c r="BK153" i="71"/>
  <c r="BJ153" i="71"/>
  <c r="AZ153" i="71"/>
  <c r="AY153" i="71"/>
  <c r="AO153" i="71"/>
  <c r="AN153" i="71"/>
  <c r="AD153" i="71"/>
  <c r="AC153" i="71"/>
  <c r="S153" i="71"/>
  <c r="R153" i="71"/>
  <c r="Q153" i="71"/>
  <c r="EU152" i="71"/>
  <c r="ET152" i="71"/>
  <c r="EJ152" i="71"/>
  <c r="EI152" i="71"/>
  <c r="DY152" i="71"/>
  <c r="DX152" i="71"/>
  <c r="DN152" i="71"/>
  <c r="DM152" i="71"/>
  <c r="DC152" i="71"/>
  <c r="DB152" i="71"/>
  <c r="CR152" i="71"/>
  <c r="CQ152" i="71"/>
  <c r="CG152" i="71"/>
  <c r="CF152" i="71"/>
  <c r="BV152" i="71"/>
  <c r="BU152" i="71"/>
  <c r="BK152" i="71"/>
  <c r="BJ152" i="71"/>
  <c r="AZ152" i="71"/>
  <c r="AY152" i="71"/>
  <c r="AO152" i="71"/>
  <c r="AN152" i="71"/>
  <c r="AD152" i="71"/>
  <c r="AC152" i="71"/>
  <c r="S152" i="71"/>
  <c r="R152" i="71"/>
  <c r="Q152" i="71"/>
  <c r="EU151" i="71"/>
  <c r="ET151" i="71"/>
  <c r="EJ151" i="71"/>
  <c r="EI151" i="71"/>
  <c r="DY151" i="71"/>
  <c r="DX151" i="71"/>
  <c r="DN151" i="71"/>
  <c r="DM151" i="71"/>
  <c r="DC151" i="71"/>
  <c r="DB151" i="71"/>
  <c r="CR151" i="71"/>
  <c r="CQ151" i="71"/>
  <c r="CG151" i="71"/>
  <c r="CF151" i="71"/>
  <c r="BV151" i="71"/>
  <c r="BU151" i="71"/>
  <c r="BK151" i="71"/>
  <c r="BJ151" i="71"/>
  <c r="AZ151" i="71"/>
  <c r="AY151" i="71"/>
  <c r="AO151" i="71"/>
  <c r="AN151" i="71"/>
  <c r="AD151" i="71"/>
  <c r="AC151" i="71"/>
  <c r="S151" i="71"/>
  <c r="R151" i="71"/>
  <c r="Q151" i="71"/>
  <c r="EU150" i="71"/>
  <c r="ET150" i="71"/>
  <c r="EJ150" i="71"/>
  <c r="EI150" i="71"/>
  <c r="DY150" i="71"/>
  <c r="DX150" i="71"/>
  <c r="DN150" i="71"/>
  <c r="DM150" i="71"/>
  <c r="DC150" i="71"/>
  <c r="DB150" i="71"/>
  <c r="CR150" i="71"/>
  <c r="CQ150" i="71"/>
  <c r="CG150" i="71"/>
  <c r="CF150" i="71"/>
  <c r="BV150" i="71"/>
  <c r="BU150" i="71"/>
  <c r="BK150" i="71"/>
  <c r="BJ150" i="71"/>
  <c r="AZ150" i="71"/>
  <c r="AY150" i="71"/>
  <c r="AO150" i="71"/>
  <c r="AN150" i="71"/>
  <c r="AD150" i="71"/>
  <c r="AC150" i="71"/>
  <c r="S150" i="71"/>
  <c r="R150" i="71"/>
  <c r="Q150" i="71"/>
  <c r="EU149" i="71"/>
  <c r="ET149" i="71"/>
  <c r="EJ149" i="71"/>
  <c r="EI149" i="71"/>
  <c r="DY149" i="71"/>
  <c r="DX149" i="71"/>
  <c r="DN149" i="71"/>
  <c r="DM149" i="71"/>
  <c r="DC149" i="71"/>
  <c r="DB149" i="71"/>
  <c r="CR149" i="71"/>
  <c r="CQ149" i="71"/>
  <c r="CG149" i="71"/>
  <c r="CF149" i="71"/>
  <c r="BV149" i="71"/>
  <c r="BU149" i="71"/>
  <c r="BK149" i="71"/>
  <c r="BJ149" i="71"/>
  <c r="AZ149" i="71"/>
  <c r="AY149" i="71"/>
  <c r="AO149" i="71"/>
  <c r="AN149" i="71"/>
  <c r="AD149" i="71"/>
  <c r="AC149" i="71"/>
  <c r="S149" i="71"/>
  <c r="R149" i="71"/>
  <c r="Q149" i="71"/>
  <c r="EU148" i="71"/>
  <c r="ET148" i="71"/>
  <c r="EJ148" i="71"/>
  <c r="EI148" i="71"/>
  <c r="DY148" i="71"/>
  <c r="DX148" i="71"/>
  <c r="DN148" i="71"/>
  <c r="DM148" i="71"/>
  <c r="DC148" i="71"/>
  <c r="DB148" i="71"/>
  <c r="CR148" i="71"/>
  <c r="CQ148" i="71"/>
  <c r="CG148" i="71"/>
  <c r="CF148" i="71"/>
  <c r="BV148" i="71"/>
  <c r="BU148" i="71"/>
  <c r="BK148" i="71"/>
  <c r="BJ148" i="71"/>
  <c r="AZ148" i="71"/>
  <c r="AY148" i="71"/>
  <c r="AO148" i="71"/>
  <c r="AN148" i="71"/>
  <c r="AD148" i="71"/>
  <c r="AC148" i="71"/>
  <c r="S148" i="71"/>
  <c r="R148" i="71"/>
  <c r="Q148" i="71"/>
  <c r="EU147" i="71"/>
  <c r="ET147" i="71"/>
  <c r="EJ147" i="71"/>
  <c r="EI147" i="71"/>
  <c r="DY147" i="71"/>
  <c r="DX147" i="71"/>
  <c r="DN147" i="71"/>
  <c r="DM147" i="71"/>
  <c r="DC147" i="71"/>
  <c r="DB147" i="71"/>
  <c r="CR147" i="71"/>
  <c r="CQ147" i="71"/>
  <c r="CG147" i="71"/>
  <c r="CF147" i="71"/>
  <c r="BV147" i="71"/>
  <c r="BU147" i="71"/>
  <c r="BK147" i="71"/>
  <c r="BJ147" i="71"/>
  <c r="AZ147" i="71"/>
  <c r="AY147" i="71"/>
  <c r="AO147" i="71"/>
  <c r="AN147" i="71"/>
  <c r="AD147" i="71"/>
  <c r="AC147" i="71"/>
  <c r="S147" i="71"/>
  <c r="R147" i="71"/>
  <c r="Q147" i="71"/>
  <c r="EU146" i="71"/>
  <c r="ET146" i="71"/>
  <c r="EJ146" i="71"/>
  <c r="EI146" i="71"/>
  <c r="DY146" i="71"/>
  <c r="DX146" i="71"/>
  <c r="DN146" i="71"/>
  <c r="DM146" i="71"/>
  <c r="DC146" i="71"/>
  <c r="DB146" i="71"/>
  <c r="CR146" i="71"/>
  <c r="CQ146" i="71"/>
  <c r="CG146" i="71"/>
  <c r="CF146" i="71"/>
  <c r="BV146" i="71"/>
  <c r="BU146" i="71"/>
  <c r="BK146" i="71"/>
  <c r="BJ146" i="71"/>
  <c r="AZ146" i="71"/>
  <c r="AY146" i="71"/>
  <c r="AO146" i="71"/>
  <c r="AN146" i="71"/>
  <c r="AD146" i="71"/>
  <c r="AC146" i="71"/>
  <c r="S146" i="71"/>
  <c r="R146" i="71"/>
  <c r="Q146" i="71"/>
  <c r="EU145" i="71"/>
  <c r="ET145" i="71"/>
  <c r="EJ145" i="71"/>
  <c r="EI145" i="71"/>
  <c r="DY145" i="71"/>
  <c r="DX145" i="71"/>
  <c r="DN145" i="71"/>
  <c r="DM145" i="71"/>
  <c r="DC145" i="71"/>
  <c r="DB145" i="71"/>
  <c r="CR145" i="71"/>
  <c r="CQ145" i="71"/>
  <c r="CG145" i="71"/>
  <c r="CF145" i="71"/>
  <c r="BV145" i="71"/>
  <c r="BU145" i="71"/>
  <c r="BK145" i="71"/>
  <c r="BJ145" i="71"/>
  <c r="AZ145" i="71"/>
  <c r="AY145" i="71"/>
  <c r="AO145" i="71"/>
  <c r="AN145" i="71"/>
  <c r="AD145" i="71"/>
  <c r="AC145" i="71"/>
  <c r="S145" i="71"/>
  <c r="R145" i="71"/>
  <c r="Q145" i="71"/>
  <c r="EU144" i="71"/>
  <c r="ET144" i="71"/>
  <c r="EJ144" i="71"/>
  <c r="EI144" i="71"/>
  <c r="DY144" i="71"/>
  <c r="DX144" i="71"/>
  <c r="DN144" i="71"/>
  <c r="DM144" i="71"/>
  <c r="DC144" i="71"/>
  <c r="DB144" i="71"/>
  <c r="CR144" i="71"/>
  <c r="CQ144" i="71"/>
  <c r="CG144" i="71"/>
  <c r="CF144" i="71"/>
  <c r="BV144" i="71"/>
  <c r="BU144" i="71"/>
  <c r="BK144" i="71"/>
  <c r="BJ144" i="71"/>
  <c r="AZ144" i="71"/>
  <c r="AY144" i="71"/>
  <c r="AO144" i="71"/>
  <c r="AN144" i="71"/>
  <c r="AD144" i="71"/>
  <c r="AC144" i="71"/>
  <c r="S144" i="71"/>
  <c r="R144" i="71"/>
  <c r="Q144" i="71"/>
  <c r="EU143" i="71"/>
  <c r="ET143" i="71"/>
  <c r="EJ143" i="71"/>
  <c r="EI143" i="71"/>
  <c r="DY143" i="71"/>
  <c r="DX143" i="71"/>
  <c r="DN143" i="71"/>
  <c r="DM143" i="71"/>
  <c r="DC143" i="71"/>
  <c r="DB143" i="71"/>
  <c r="CR143" i="71"/>
  <c r="CQ143" i="71"/>
  <c r="CG143" i="71"/>
  <c r="CF143" i="71"/>
  <c r="BV143" i="71"/>
  <c r="BU143" i="71"/>
  <c r="BK143" i="71"/>
  <c r="BJ143" i="71"/>
  <c r="AZ143" i="71"/>
  <c r="AY143" i="71"/>
  <c r="AO143" i="71"/>
  <c r="AN143" i="71"/>
  <c r="AD143" i="71"/>
  <c r="AC143" i="71"/>
  <c r="S143" i="71"/>
  <c r="R143" i="71"/>
  <c r="Q143" i="71"/>
  <c r="EU142" i="71"/>
  <c r="ET142" i="71"/>
  <c r="EJ142" i="71"/>
  <c r="EI142" i="71"/>
  <c r="DY142" i="71"/>
  <c r="DX142" i="71"/>
  <c r="DN142" i="71"/>
  <c r="DM142" i="71"/>
  <c r="DC142" i="71"/>
  <c r="DB142" i="71"/>
  <c r="CR142" i="71"/>
  <c r="CQ142" i="71"/>
  <c r="CG142" i="71"/>
  <c r="CF142" i="71"/>
  <c r="BV142" i="71"/>
  <c r="BU142" i="71"/>
  <c r="BK142" i="71"/>
  <c r="BJ142" i="71"/>
  <c r="AZ142" i="71"/>
  <c r="AY142" i="71"/>
  <c r="AO142" i="71"/>
  <c r="AN142" i="71"/>
  <c r="AD142" i="71"/>
  <c r="AC142" i="71"/>
  <c r="S142" i="71"/>
  <c r="R142" i="71"/>
  <c r="Q142" i="71"/>
  <c r="EU141" i="71"/>
  <c r="ET141" i="71"/>
  <c r="EJ141" i="71"/>
  <c r="EI141" i="71"/>
  <c r="DY141" i="71"/>
  <c r="DX141" i="71"/>
  <c r="DN141" i="71"/>
  <c r="DM141" i="71"/>
  <c r="DC141" i="71"/>
  <c r="DB141" i="71"/>
  <c r="CR141" i="71"/>
  <c r="CQ141" i="71"/>
  <c r="CG141" i="71"/>
  <c r="CF141" i="71"/>
  <c r="BV141" i="71"/>
  <c r="BU141" i="71"/>
  <c r="BK141" i="71"/>
  <c r="BJ141" i="71"/>
  <c r="AZ141" i="71"/>
  <c r="AY141" i="71"/>
  <c r="AO141" i="71"/>
  <c r="AN141" i="71"/>
  <c r="AD141" i="71"/>
  <c r="AC141" i="71"/>
  <c r="S141" i="71"/>
  <c r="R141" i="71"/>
  <c r="Q141" i="71"/>
  <c r="EU140" i="71"/>
  <c r="ET140" i="71"/>
  <c r="EJ140" i="71"/>
  <c r="EI140" i="71"/>
  <c r="DY140" i="71"/>
  <c r="DX140" i="71"/>
  <c r="DN140" i="71"/>
  <c r="DM140" i="71"/>
  <c r="DC140" i="71"/>
  <c r="DB140" i="71"/>
  <c r="CR140" i="71"/>
  <c r="CQ140" i="71"/>
  <c r="CG140" i="71"/>
  <c r="CF140" i="71"/>
  <c r="BV140" i="71"/>
  <c r="BU140" i="71"/>
  <c r="BK140" i="71"/>
  <c r="BJ140" i="71"/>
  <c r="AZ140" i="71"/>
  <c r="AY140" i="71"/>
  <c r="AO140" i="71"/>
  <c r="AN140" i="71"/>
  <c r="AD140" i="71"/>
  <c r="AC140" i="71"/>
  <c r="S140" i="71"/>
  <c r="R140" i="71"/>
  <c r="Q140" i="71"/>
  <c r="EU139" i="71"/>
  <c r="ET139" i="71"/>
  <c r="EJ139" i="71"/>
  <c r="EI139" i="71"/>
  <c r="DY139" i="71"/>
  <c r="DX139" i="71"/>
  <c r="DN139" i="71"/>
  <c r="DM139" i="71"/>
  <c r="DC139" i="71"/>
  <c r="DB139" i="71"/>
  <c r="CR139" i="71"/>
  <c r="CQ139" i="71"/>
  <c r="CG139" i="71"/>
  <c r="CF139" i="71"/>
  <c r="BV139" i="71"/>
  <c r="BU139" i="71"/>
  <c r="BK139" i="71"/>
  <c r="BJ139" i="71"/>
  <c r="AZ139" i="71"/>
  <c r="AY139" i="71"/>
  <c r="AO139" i="71"/>
  <c r="AN139" i="71"/>
  <c r="AD139" i="71"/>
  <c r="AC139" i="71"/>
  <c r="S139" i="71"/>
  <c r="R139" i="71"/>
  <c r="Q139" i="71"/>
  <c r="EU138" i="71"/>
  <c r="ET138" i="71"/>
  <c r="EJ138" i="71"/>
  <c r="EI138" i="71"/>
  <c r="DY138" i="71"/>
  <c r="DX138" i="71"/>
  <c r="DN138" i="71"/>
  <c r="DM138" i="71"/>
  <c r="DC138" i="71"/>
  <c r="DB138" i="71"/>
  <c r="CR138" i="71"/>
  <c r="CQ138" i="71"/>
  <c r="CG138" i="71"/>
  <c r="CF138" i="71"/>
  <c r="BV138" i="71"/>
  <c r="BU138" i="71"/>
  <c r="BK138" i="71"/>
  <c r="BJ138" i="71"/>
  <c r="AZ138" i="71"/>
  <c r="AY138" i="71"/>
  <c r="AO138" i="71"/>
  <c r="AN138" i="71"/>
  <c r="AD138" i="71"/>
  <c r="AC138" i="71"/>
  <c r="S138" i="71"/>
  <c r="R138" i="71"/>
  <c r="Q138" i="71"/>
  <c r="EU137" i="71"/>
  <c r="ET137" i="71"/>
  <c r="EJ137" i="71"/>
  <c r="EI137" i="71"/>
  <c r="DY137" i="71"/>
  <c r="DX137" i="71"/>
  <c r="DN137" i="71"/>
  <c r="DM137" i="71"/>
  <c r="DC137" i="71"/>
  <c r="DB137" i="71"/>
  <c r="CR137" i="71"/>
  <c r="CQ137" i="71"/>
  <c r="CG137" i="71"/>
  <c r="CF137" i="71"/>
  <c r="BV137" i="71"/>
  <c r="BU137" i="71"/>
  <c r="BK137" i="71"/>
  <c r="BJ137" i="71"/>
  <c r="AZ137" i="71"/>
  <c r="AY137" i="71"/>
  <c r="AO137" i="71"/>
  <c r="AN137" i="71"/>
  <c r="AD137" i="71"/>
  <c r="AC137" i="71"/>
  <c r="S137" i="71"/>
  <c r="R137" i="71"/>
  <c r="Q137" i="71"/>
  <c r="EU136" i="71"/>
  <c r="ET136" i="71"/>
  <c r="EJ136" i="71"/>
  <c r="EI136" i="71"/>
  <c r="DY136" i="71"/>
  <c r="DX136" i="71"/>
  <c r="DN136" i="71"/>
  <c r="DM136" i="71"/>
  <c r="DC136" i="71"/>
  <c r="DB136" i="71"/>
  <c r="CR136" i="71"/>
  <c r="CQ136" i="71"/>
  <c r="CG136" i="71"/>
  <c r="CF136" i="71"/>
  <c r="BV136" i="71"/>
  <c r="BU136" i="71"/>
  <c r="BK136" i="71"/>
  <c r="BJ136" i="71"/>
  <c r="AZ136" i="71"/>
  <c r="AY136" i="71"/>
  <c r="AO136" i="71"/>
  <c r="AN136" i="71"/>
  <c r="AD136" i="71"/>
  <c r="AC136" i="71"/>
  <c r="S136" i="71"/>
  <c r="R136" i="71"/>
  <c r="Q136" i="71"/>
  <c r="EU135" i="71"/>
  <c r="ET135" i="71"/>
  <c r="EJ135" i="71"/>
  <c r="EI135" i="71"/>
  <c r="DY135" i="71"/>
  <c r="DX135" i="71"/>
  <c r="DN135" i="71"/>
  <c r="DM135" i="71"/>
  <c r="DC135" i="71"/>
  <c r="DB135" i="71"/>
  <c r="CR135" i="71"/>
  <c r="CQ135" i="71"/>
  <c r="CG135" i="71"/>
  <c r="CF135" i="71"/>
  <c r="BV135" i="71"/>
  <c r="BU135" i="71"/>
  <c r="BK135" i="71"/>
  <c r="BJ135" i="71"/>
  <c r="AZ135" i="71"/>
  <c r="AY135" i="71"/>
  <c r="AO135" i="71"/>
  <c r="AN135" i="71"/>
  <c r="AD135" i="71"/>
  <c r="AC135" i="71"/>
  <c r="S135" i="71"/>
  <c r="R135" i="71"/>
  <c r="Q135" i="71"/>
  <c r="EU134" i="71"/>
  <c r="ET134" i="71"/>
  <c r="EJ134" i="71"/>
  <c r="EI134" i="71"/>
  <c r="DY134" i="71"/>
  <c r="DX134" i="71"/>
  <c r="DN134" i="71"/>
  <c r="DM134" i="71"/>
  <c r="DC134" i="71"/>
  <c r="DB134" i="71"/>
  <c r="CR134" i="71"/>
  <c r="CQ134" i="71"/>
  <c r="CG134" i="71"/>
  <c r="CF134" i="71"/>
  <c r="BV134" i="71"/>
  <c r="BU134" i="71"/>
  <c r="BK134" i="71"/>
  <c r="BJ134" i="71"/>
  <c r="AZ134" i="71"/>
  <c r="AY134" i="71"/>
  <c r="AO134" i="71"/>
  <c r="AN134" i="71"/>
  <c r="AD134" i="71"/>
  <c r="AC134" i="71"/>
  <c r="S134" i="71"/>
  <c r="R134" i="71"/>
  <c r="Q134" i="71"/>
  <c r="EU133" i="71"/>
  <c r="ET133" i="71"/>
  <c r="EJ133" i="71"/>
  <c r="EI133" i="71"/>
  <c r="DY133" i="71"/>
  <c r="DX133" i="71"/>
  <c r="DN133" i="71"/>
  <c r="DM133" i="71"/>
  <c r="DC133" i="71"/>
  <c r="DB133" i="71"/>
  <c r="CR133" i="71"/>
  <c r="CQ133" i="71"/>
  <c r="CG133" i="71"/>
  <c r="CF133" i="71"/>
  <c r="BV133" i="71"/>
  <c r="BU133" i="71"/>
  <c r="BK133" i="71"/>
  <c r="BJ133" i="71"/>
  <c r="AZ133" i="71"/>
  <c r="AY133" i="71"/>
  <c r="AO133" i="71"/>
  <c r="AN133" i="71"/>
  <c r="AD133" i="71"/>
  <c r="AC133" i="71"/>
  <c r="S133" i="71"/>
  <c r="R133" i="71"/>
  <c r="Q133" i="71"/>
  <c r="EU132" i="71"/>
  <c r="ET132" i="71"/>
  <c r="EJ132" i="71"/>
  <c r="EI132" i="71"/>
  <c r="DY132" i="71"/>
  <c r="DX132" i="71"/>
  <c r="DN132" i="71"/>
  <c r="DM132" i="71"/>
  <c r="DC132" i="71"/>
  <c r="DB132" i="71"/>
  <c r="CR132" i="71"/>
  <c r="CQ132" i="71"/>
  <c r="CG132" i="71"/>
  <c r="CF132" i="71"/>
  <c r="BV132" i="71"/>
  <c r="BU132" i="71"/>
  <c r="BK132" i="71"/>
  <c r="BJ132" i="71"/>
  <c r="AZ132" i="71"/>
  <c r="AY132" i="71"/>
  <c r="AO132" i="71"/>
  <c r="AN132" i="71"/>
  <c r="AD132" i="71"/>
  <c r="AC132" i="71"/>
  <c r="S132" i="71"/>
  <c r="R132" i="71"/>
  <c r="Q132" i="71"/>
  <c r="EU131" i="71"/>
  <c r="ET131" i="71"/>
  <c r="EJ131" i="71"/>
  <c r="EI131" i="71"/>
  <c r="DY131" i="71"/>
  <c r="DX131" i="71"/>
  <c r="DN131" i="71"/>
  <c r="DM131" i="71"/>
  <c r="DC131" i="71"/>
  <c r="DB131" i="71"/>
  <c r="CR131" i="71"/>
  <c r="CQ131" i="71"/>
  <c r="CG131" i="71"/>
  <c r="CF131" i="71"/>
  <c r="BV131" i="71"/>
  <c r="BU131" i="71"/>
  <c r="BK131" i="71"/>
  <c r="BJ131" i="71"/>
  <c r="AZ131" i="71"/>
  <c r="AY131" i="71"/>
  <c r="AO131" i="71"/>
  <c r="AN131" i="71"/>
  <c r="AD131" i="71"/>
  <c r="AC131" i="71"/>
  <c r="S131" i="71"/>
  <c r="R131" i="71"/>
  <c r="Q131" i="71"/>
  <c r="EU130" i="71"/>
  <c r="ET130" i="71"/>
  <c r="EJ130" i="71"/>
  <c r="EI130" i="71"/>
  <c r="DY130" i="71"/>
  <c r="DX130" i="71"/>
  <c r="DN130" i="71"/>
  <c r="DM130" i="71"/>
  <c r="DC130" i="71"/>
  <c r="DB130" i="71"/>
  <c r="CR130" i="71"/>
  <c r="CQ130" i="71"/>
  <c r="CG130" i="71"/>
  <c r="CF130" i="71"/>
  <c r="BV130" i="71"/>
  <c r="BU130" i="71"/>
  <c r="BK130" i="71"/>
  <c r="BJ130" i="71"/>
  <c r="AZ130" i="71"/>
  <c r="AY130" i="71"/>
  <c r="AO130" i="71"/>
  <c r="AN130" i="71"/>
  <c r="AD130" i="71"/>
  <c r="AC130" i="71"/>
  <c r="S130" i="71"/>
  <c r="R130" i="71"/>
  <c r="Q130" i="71"/>
  <c r="EU129" i="71"/>
  <c r="ET129" i="71"/>
  <c r="EJ129" i="71"/>
  <c r="EI129" i="71"/>
  <c r="DY129" i="71"/>
  <c r="DX129" i="71"/>
  <c r="DN129" i="71"/>
  <c r="DM129" i="71"/>
  <c r="DC129" i="71"/>
  <c r="DB129" i="71"/>
  <c r="CR129" i="71"/>
  <c r="CQ129" i="71"/>
  <c r="CG129" i="71"/>
  <c r="CF129" i="71"/>
  <c r="BV129" i="71"/>
  <c r="BU129" i="71"/>
  <c r="BK129" i="71"/>
  <c r="BJ129" i="71"/>
  <c r="AZ129" i="71"/>
  <c r="AY129" i="71"/>
  <c r="AO129" i="71"/>
  <c r="AN129" i="71"/>
  <c r="AD129" i="71"/>
  <c r="AC129" i="71"/>
  <c r="S129" i="71"/>
  <c r="R129" i="71"/>
  <c r="Q129" i="71"/>
  <c r="EU128" i="71"/>
  <c r="ET128" i="71"/>
  <c r="EJ128" i="71"/>
  <c r="EI128" i="71"/>
  <c r="DY128" i="71"/>
  <c r="DX128" i="71"/>
  <c r="DN128" i="71"/>
  <c r="DM128" i="71"/>
  <c r="DC128" i="71"/>
  <c r="DB128" i="71"/>
  <c r="CR128" i="71"/>
  <c r="CQ128" i="71"/>
  <c r="CG128" i="71"/>
  <c r="CF128" i="71"/>
  <c r="BV128" i="71"/>
  <c r="BU128" i="71"/>
  <c r="BK128" i="71"/>
  <c r="BJ128" i="71"/>
  <c r="AZ128" i="71"/>
  <c r="AY128" i="71"/>
  <c r="AO128" i="71"/>
  <c r="AN128" i="71"/>
  <c r="AD128" i="71"/>
  <c r="AC128" i="71"/>
  <c r="S128" i="71"/>
  <c r="R128" i="71"/>
  <c r="Q128" i="71"/>
  <c r="EU127" i="71"/>
  <c r="ET127" i="71"/>
  <c r="EJ127" i="71"/>
  <c r="EI127" i="71"/>
  <c r="DY127" i="71"/>
  <c r="DX127" i="71"/>
  <c r="DN127" i="71"/>
  <c r="DM127" i="71"/>
  <c r="DC127" i="71"/>
  <c r="DB127" i="71"/>
  <c r="CR127" i="71"/>
  <c r="CQ127" i="71"/>
  <c r="CG127" i="71"/>
  <c r="CF127" i="71"/>
  <c r="BV127" i="71"/>
  <c r="BU127" i="71"/>
  <c r="BK127" i="71"/>
  <c r="BJ127" i="71"/>
  <c r="AZ127" i="71"/>
  <c r="AY127" i="71"/>
  <c r="AO127" i="71"/>
  <c r="AN127" i="71"/>
  <c r="AD127" i="71"/>
  <c r="AC127" i="71"/>
  <c r="S127" i="71"/>
  <c r="R127" i="71"/>
  <c r="Q127" i="71"/>
  <c r="EU126" i="71"/>
  <c r="ET126" i="71"/>
  <c r="EJ126" i="71"/>
  <c r="EI126" i="71"/>
  <c r="DY126" i="71"/>
  <c r="DX126" i="71"/>
  <c r="DN126" i="71"/>
  <c r="DM126" i="71"/>
  <c r="DC126" i="71"/>
  <c r="DB126" i="71"/>
  <c r="CR126" i="71"/>
  <c r="CQ126" i="71"/>
  <c r="CG126" i="71"/>
  <c r="CF126" i="71"/>
  <c r="BV126" i="71"/>
  <c r="BU126" i="71"/>
  <c r="BK126" i="71"/>
  <c r="BJ126" i="71"/>
  <c r="AZ126" i="71"/>
  <c r="AY126" i="71"/>
  <c r="AO126" i="71"/>
  <c r="AN126" i="71"/>
  <c r="AD126" i="71"/>
  <c r="AC126" i="71"/>
  <c r="S126" i="71"/>
  <c r="R126" i="71"/>
  <c r="Q126" i="71"/>
  <c r="EU125" i="71"/>
  <c r="ET125" i="71"/>
  <c r="EJ125" i="71"/>
  <c r="EI125" i="71"/>
  <c r="DY125" i="71"/>
  <c r="DX125" i="71"/>
  <c r="DN125" i="71"/>
  <c r="DM125" i="71"/>
  <c r="DC125" i="71"/>
  <c r="DB125" i="71"/>
  <c r="CR125" i="71"/>
  <c r="CQ125" i="71"/>
  <c r="CG125" i="71"/>
  <c r="CF125" i="71"/>
  <c r="BV125" i="71"/>
  <c r="BU125" i="71"/>
  <c r="BK125" i="71"/>
  <c r="BJ125" i="71"/>
  <c r="AZ125" i="71"/>
  <c r="AY125" i="71"/>
  <c r="AO125" i="71"/>
  <c r="AN125" i="71"/>
  <c r="AD125" i="71"/>
  <c r="AC125" i="71"/>
  <c r="S125" i="71"/>
  <c r="R125" i="71"/>
  <c r="Q125" i="71"/>
  <c r="EU124" i="71"/>
  <c r="ET124" i="71"/>
  <c r="EJ124" i="71"/>
  <c r="EI124" i="71"/>
  <c r="DY124" i="71"/>
  <c r="DX124" i="71"/>
  <c r="DN124" i="71"/>
  <c r="DM124" i="71"/>
  <c r="DC124" i="71"/>
  <c r="DB124" i="71"/>
  <c r="CR124" i="71"/>
  <c r="CQ124" i="71"/>
  <c r="CG124" i="71"/>
  <c r="CF124" i="71"/>
  <c r="BV124" i="71"/>
  <c r="BU124" i="71"/>
  <c r="BK124" i="71"/>
  <c r="BJ124" i="71"/>
  <c r="AZ124" i="71"/>
  <c r="AY124" i="71"/>
  <c r="AO124" i="71"/>
  <c r="AN124" i="71"/>
  <c r="AD124" i="71"/>
  <c r="AC124" i="71"/>
  <c r="S124" i="71"/>
  <c r="R124" i="71"/>
  <c r="Q124" i="71"/>
  <c r="EU123" i="71"/>
  <c r="ET123" i="71"/>
  <c r="EJ123" i="71"/>
  <c r="EI123" i="71"/>
  <c r="DY123" i="71"/>
  <c r="DX123" i="71"/>
  <c r="DN123" i="71"/>
  <c r="DM123" i="71"/>
  <c r="DC123" i="71"/>
  <c r="DB123" i="71"/>
  <c r="CR123" i="71"/>
  <c r="CQ123" i="71"/>
  <c r="CG123" i="71"/>
  <c r="CF123" i="71"/>
  <c r="BV123" i="71"/>
  <c r="BU123" i="71"/>
  <c r="BK123" i="71"/>
  <c r="BJ123" i="71"/>
  <c r="AZ123" i="71"/>
  <c r="AY123" i="71"/>
  <c r="AO123" i="71"/>
  <c r="AN123" i="71"/>
  <c r="AD123" i="71"/>
  <c r="AC123" i="71"/>
  <c r="S123" i="71"/>
  <c r="R123" i="71"/>
  <c r="Q123" i="71"/>
  <c r="EU122" i="71"/>
  <c r="ET122" i="71"/>
  <c r="EJ122" i="71"/>
  <c r="EI122" i="71"/>
  <c r="DY122" i="71"/>
  <c r="DX122" i="71"/>
  <c r="DN122" i="71"/>
  <c r="DM122" i="71"/>
  <c r="DC122" i="71"/>
  <c r="DB122" i="71"/>
  <c r="CR122" i="71"/>
  <c r="CQ122" i="71"/>
  <c r="CG122" i="71"/>
  <c r="CF122" i="71"/>
  <c r="BV122" i="71"/>
  <c r="BU122" i="71"/>
  <c r="BK122" i="71"/>
  <c r="BJ122" i="71"/>
  <c r="AZ122" i="71"/>
  <c r="AY122" i="71"/>
  <c r="AO122" i="71"/>
  <c r="AN122" i="71"/>
  <c r="AD122" i="71"/>
  <c r="AC122" i="71"/>
  <c r="S122" i="71"/>
  <c r="R122" i="71"/>
  <c r="Q122" i="71"/>
  <c r="EU121" i="71"/>
  <c r="ET121" i="71"/>
  <c r="EJ121" i="71"/>
  <c r="EI121" i="71"/>
  <c r="DY121" i="71"/>
  <c r="DX121" i="71"/>
  <c r="DN121" i="71"/>
  <c r="DM121" i="71"/>
  <c r="DC121" i="71"/>
  <c r="DB121" i="71"/>
  <c r="CR121" i="71"/>
  <c r="CQ121" i="71"/>
  <c r="CG121" i="71"/>
  <c r="CF121" i="71"/>
  <c r="BV121" i="71"/>
  <c r="BU121" i="71"/>
  <c r="BK121" i="71"/>
  <c r="BJ121" i="71"/>
  <c r="AZ121" i="71"/>
  <c r="AY121" i="71"/>
  <c r="AO121" i="71"/>
  <c r="AN121" i="71"/>
  <c r="AD121" i="71"/>
  <c r="AC121" i="71"/>
  <c r="S121" i="71"/>
  <c r="R121" i="71"/>
  <c r="Q121" i="71"/>
  <c r="EU120" i="71"/>
  <c r="ET120" i="71"/>
  <c r="EJ120" i="71"/>
  <c r="EI120" i="71"/>
  <c r="DY120" i="71"/>
  <c r="DX120" i="71"/>
  <c r="DN120" i="71"/>
  <c r="DM120" i="71"/>
  <c r="DC120" i="71"/>
  <c r="DB120" i="71"/>
  <c r="CR120" i="71"/>
  <c r="CQ120" i="71"/>
  <c r="CG120" i="71"/>
  <c r="CF120" i="71"/>
  <c r="BV120" i="71"/>
  <c r="BU120" i="71"/>
  <c r="BK120" i="71"/>
  <c r="BJ120" i="71"/>
  <c r="AZ120" i="71"/>
  <c r="AY120" i="71"/>
  <c r="AO120" i="71"/>
  <c r="AN120" i="71"/>
  <c r="AD120" i="71"/>
  <c r="AC120" i="71"/>
  <c r="S120" i="71"/>
  <c r="R120" i="71"/>
  <c r="Q120" i="71"/>
  <c r="EU119" i="71"/>
  <c r="ET119" i="71"/>
  <c r="EJ119" i="71"/>
  <c r="EI119" i="71"/>
  <c r="DY119" i="71"/>
  <c r="DX119" i="71"/>
  <c r="DN119" i="71"/>
  <c r="DM119" i="71"/>
  <c r="DC119" i="71"/>
  <c r="DB119" i="71"/>
  <c r="CR119" i="71"/>
  <c r="CQ119" i="71"/>
  <c r="CG119" i="71"/>
  <c r="CF119" i="71"/>
  <c r="BV119" i="71"/>
  <c r="BU119" i="71"/>
  <c r="BK119" i="71"/>
  <c r="BJ119" i="71"/>
  <c r="AZ119" i="71"/>
  <c r="AY119" i="71"/>
  <c r="AO119" i="71"/>
  <c r="AN119" i="71"/>
  <c r="AD119" i="71"/>
  <c r="AC119" i="71"/>
  <c r="S119" i="71"/>
  <c r="R119" i="71"/>
  <c r="Q119" i="71"/>
  <c r="EU118" i="71"/>
  <c r="ET118" i="71"/>
  <c r="EJ118" i="71"/>
  <c r="EI118" i="71"/>
  <c r="DY118" i="71"/>
  <c r="DX118" i="71"/>
  <c r="DN118" i="71"/>
  <c r="DM118" i="71"/>
  <c r="DC118" i="71"/>
  <c r="DB118" i="71"/>
  <c r="CR118" i="71"/>
  <c r="CQ118" i="71"/>
  <c r="CG118" i="71"/>
  <c r="CF118" i="71"/>
  <c r="BV118" i="71"/>
  <c r="BU118" i="71"/>
  <c r="BK118" i="71"/>
  <c r="BJ118" i="71"/>
  <c r="AZ118" i="71"/>
  <c r="AY118" i="71"/>
  <c r="AO118" i="71"/>
  <c r="AN118" i="71"/>
  <c r="AD118" i="71"/>
  <c r="AC118" i="71"/>
  <c r="S118" i="71"/>
  <c r="R118" i="71"/>
  <c r="Q118" i="71"/>
  <c r="EU117" i="71"/>
  <c r="ET117" i="71"/>
  <c r="EJ117" i="71"/>
  <c r="EI117" i="71"/>
  <c r="DY117" i="71"/>
  <c r="DX117" i="71"/>
  <c r="DN117" i="71"/>
  <c r="DM117" i="71"/>
  <c r="DC117" i="71"/>
  <c r="DB117" i="71"/>
  <c r="CR117" i="71"/>
  <c r="CQ117" i="71"/>
  <c r="CG117" i="71"/>
  <c r="CF117" i="71"/>
  <c r="BV117" i="71"/>
  <c r="BU117" i="71"/>
  <c r="BK117" i="71"/>
  <c r="BJ117" i="71"/>
  <c r="AZ117" i="71"/>
  <c r="AY117" i="71"/>
  <c r="AO117" i="71"/>
  <c r="AN117" i="71"/>
  <c r="AD117" i="71"/>
  <c r="AC117" i="71"/>
  <c r="S117" i="71"/>
  <c r="R117" i="71"/>
  <c r="Q117" i="71"/>
  <c r="EU116" i="71"/>
  <c r="ET116" i="71"/>
  <c r="EJ116" i="71"/>
  <c r="EI116" i="71"/>
  <c r="DY116" i="71"/>
  <c r="DX116" i="71"/>
  <c r="DN116" i="71"/>
  <c r="DM116" i="71"/>
  <c r="DC116" i="71"/>
  <c r="DB116" i="71"/>
  <c r="CR116" i="71"/>
  <c r="CQ116" i="71"/>
  <c r="CG116" i="71"/>
  <c r="CF116" i="71"/>
  <c r="BV116" i="71"/>
  <c r="BU116" i="71"/>
  <c r="BK116" i="71"/>
  <c r="BJ116" i="71"/>
  <c r="AZ116" i="71"/>
  <c r="AY116" i="71"/>
  <c r="AO116" i="71"/>
  <c r="AN116" i="71"/>
  <c r="AD116" i="71"/>
  <c r="AC116" i="71"/>
  <c r="S116" i="71"/>
  <c r="R116" i="71"/>
  <c r="Q116" i="71"/>
  <c r="EU115" i="71"/>
  <c r="ET115" i="71"/>
  <c r="EJ115" i="71"/>
  <c r="EI115" i="71"/>
  <c r="DY115" i="71"/>
  <c r="DX115" i="71"/>
  <c r="DN115" i="71"/>
  <c r="DM115" i="71"/>
  <c r="DC115" i="71"/>
  <c r="DB115" i="71"/>
  <c r="CR115" i="71"/>
  <c r="CQ115" i="71"/>
  <c r="CG115" i="71"/>
  <c r="CF115" i="71"/>
  <c r="BV115" i="71"/>
  <c r="BU115" i="71"/>
  <c r="BK115" i="71"/>
  <c r="BJ115" i="71"/>
  <c r="AZ115" i="71"/>
  <c r="AY115" i="71"/>
  <c r="AO115" i="71"/>
  <c r="AN115" i="71"/>
  <c r="AD115" i="71"/>
  <c r="AC115" i="71"/>
  <c r="S115" i="71"/>
  <c r="R115" i="71"/>
  <c r="Q115" i="71"/>
  <c r="EU114" i="71"/>
  <c r="ET114" i="71"/>
  <c r="EJ114" i="71"/>
  <c r="EI114" i="71"/>
  <c r="DY114" i="71"/>
  <c r="DX114" i="71"/>
  <c r="DN114" i="71"/>
  <c r="DM114" i="71"/>
  <c r="DC114" i="71"/>
  <c r="DB114" i="71"/>
  <c r="CR114" i="71"/>
  <c r="CQ114" i="71"/>
  <c r="CG114" i="71"/>
  <c r="CF114" i="71"/>
  <c r="BV114" i="71"/>
  <c r="BU114" i="71"/>
  <c r="BK114" i="71"/>
  <c r="BJ114" i="71"/>
  <c r="AZ114" i="71"/>
  <c r="AY114" i="71"/>
  <c r="AO114" i="71"/>
  <c r="AN114" i="71"/>
  <c r="AD114" i="71"/>
  <c r="AC114" i="71"/>
  <c r="S114" i="71"/>
  <c r="R114" i="71"/>
  <c r="Q114" i="71"/>
  <c r="EU113" i="71"/>
  <c r="ET113" i="71"/>
  <c r="EJ113" i="71"/>
  <c r="EI113" i="71"/>
  <c r="DY113" i="71"/>
  <c r="DX113" i="71"/>
  <c r="DN113" i="71"/>
  <c r="DM113" i="71"/>
  <c r="DC113" i="71"/>
  <c r="DB113" i="71"/>
  <c r="CR113" i="71"/>
  <c r="CQ113" i="71"/>
  <c r="CG113" i="71"/>
  <c r="CF113" i="71"/>
  <c r="BV113" i="71"/>
  <c r="BU113" i="71"/>
  <c r="BK113" i="71"/>
  <c r="BJ113" i="71"/>
  <c r="AZ113" i="71"/>
  <c r="AY113" i="71"/>
  <c r="AO113" i="71"/>
  <c r="AN113" i="71"/>
  <c r="AD113" i="71"/>
  <c r="AC113" i="71"/>
  <c r="S113" i="71"/>
  <c r="R113" i="71"/>
  <c r="Q113" i="71"/>
  <c r="EU112" i="71"/>
  <c r="ET112" i="71"/>
  <c r="EJ112" i="71"/>
  <c r="EI112" i="71"/>
  <c r="DY112" i="71"/>
  <c r="DX112" i="71"/>
  <c r="DN112" i="71"/>
  <c r="DM112" i="71"/>
  <c r="DC112" i="71"/>
  <c r="DB112" i="71"/>
  <c r="CR112" i="71"/>
  <c r="CQ112" i="71"/>
  <c r="CG112" i="71"/>
  <c r="CF112" i="71"/>
  <c r="BV112" i="71"/>
  <c r="BU112" i="71"/>
  <c r="BK112" i="71"/>
  <c r="BJ112" i="71"/>
  <c r="AZ112" i="71"/>
  <c r="AY112" i="71"/>
  <c r="AO112" i="71"/>
  <c r="AN112" i="71"/>
  <c r="AD112" i="71"/>
  <c r="AC112" i="71"/>
  <c r="S112" i="71"/>
  <c r="R112" i="71"/>
  <c r="Q112" i="71"/>
  <c r="EU111" i="71"/>
  <c r="ET111" i="71"/>
  <c r="EJ111" i="71"/>
  <c r="EI111" i="71"/>
  <c r="DY111" i="71"/>
  <c r="DX111" i="71"/>
  <c r="DN111" i="71"/>
  <c r="DM111" i="71"/>
  <c r="DC111" i="71"/>
  <c r="DB111" i="71"/>
  <c r="CR111" i="71"/>
  <c r="CQ111" i="71"/>
  <c r="CG111" i="71"/>
  <c r="CF111" i="71"/>
  <c r="BV111" i="71"/>
  <c r="BU111" i="71"/>
  <c r="BK111" i="71"/>
  <c r="BJ111" i="71"/>
  <c r="AZ111" i="71"/>
  <c r="AY111" i="71"/>
  <c r="AO111" i="71"/>
  <c r="AN111" i="71"/>
  <c r="AD111" i="71"/>
  <c r="AC111" i="71"/>
  <c r="S111" i="71"/>
  <c r="R111" i="71"/>
  <c r="Q111" i="71"/>
  <c r="EU110" i="71"/>
  <c r="ET110" i="71"/>
  <c r="EJ110" i="71"/>
  <c r="EI110" i="71"/>
  <c r="DY110" i="71"/>
  <c r="DX110" i="71"/>
  <c r="DN110" i="71"/>
  <c r="DM110" i="71"/>
  <c r="DC110" i="71"/>
  <c r="DB110" i="71"/>
  <c r="CR110" i="71"/>
  <c r="CQ110" i="71"/>
  <c r="CG110" i="71"/>
  <c r="CF110" i="71"/>
  <c r="BV110" i="71"/>
  <c r="BU110" i="71"/>
  <c r="BK110" i="71"/>
  <c r="BJ110" i="71"/>
  <c r="AZ110" i="71"/>
  <c r="AY110" i="71"/>
  <c r="AO110" i="71"/>
  <c r="AN110" i="71"/>
  <c r="AD110" i="71"/>
  <c r="AC110" i="71"/>
  <c r="S110" i="71"/>
  <c r="R110" i="71"/>
  <c r="Q110" i="71"/>
  <c r="EU109" i="71"/>
  <c r="ET109" i="71"/>
  <c r="EJ109" i="71"/>
  <c r="EI109" i="71"/>
  <c r="DY109" i="71"/>
  <c r="DX109" i="71"/>
  <c r="DN109" i="71"/>
  <c r="DM109" i="71"/>
  <c r="DC109" i="71"/>
  <c r="DB109" i="71"/>
  <c r="CR109" i="71"/>
  <c r="CQ109" i="71"/>
  <c r="CG109" i="71"/>
  <c r="CF109" i="71"/>
  <c r="BV109" i="71"/>
  <c r="BU109" i="71"/>
  <c r="BK109" i="71"/>
  <c r="BJ109" i="71"/>
  <c r="AZ109" i="71"/>
  <c r="AY109" i="71"/>
  <c r="AO109" i="71"/>
  <c r="AN109" i="71"/>
  <c r="AD109" i="71"/>
  <c r="AC109" i="71"/>
  <c r="S109" i="71"/>
  <c r="R109" i="71"/>
  <c r="Q109" i="71"/>
  <c r="EU108" i="71"/>
  <c r="ET108" i="71"/>
  <c r="EJ108" i="71"/>
  <c r="EI108" i="71"/>
  <c r="DY108" i="71"/>
  <c r="DX108" i="71"/>
  <c r="DN108" i="71"/>
  <c r="DM108" i="71"/>
  <c r="DC108" i="71"/>
  <c r="DB108" i="71"/>
  <c r="CR108" i="71"/>
  <c r="CQ108" i="71"/>
  <c r="CG108" i="71"/>
  <c r="CF108" i="71"/>
  <c r="BV108" i="71"/>
  <c r="BU108" i="71"/>
  <c r="BK108" i="71"/>
  <c r="BJ108" i="71"/>
  <c r="AZ108" i="71"/>
  <c r="AY108" i="71"/>
  <c r="AO108" i="71"/>
  <c r="AN108" i="71"/>
  <c r="AD108" i="71"/>
  <c r="AC108" i="71"/>
  <c r="S108" i="71"/>
  <c r="R108" i="71"/>
  <c r="Q108" i="71"/>
  <c r="EU107" i="71"/>
  <c r="ET107" i="71"/>
  <c r="EJ107" i="71"/>
  <c r="EI107" i="71"/>
  <c r="DY107" i="71"/>
  <c r="DX107" i="71"/>
  <c r="DN107" i="71"/>
  <c r="DM107" i="71"/>
  <c r="DC107" i="71"/>
  <c r="DB107" i="71"/>
  <c r="CR107" i="71"/>
  <c r="CQ107" i="71"/>
  <c r="CG107" i="71"/>
  <c r="CF107" i="71"/>
  <c r="BV107" i="71"/>
  <c r="BU107" i="71"/>
  <c r="BK107" i="71"/>
  <c r="BJ107" i="71"/>
  <c r="AZ107" i="71"/>
  <c r="AY107" i="71"/>
  <c r="AO107" i="71"/>
  <c r="AN107" i="71"/>
  <c r="AD107" i="71"/>
  <c r="AC107" i="71"/>
  <c r="S107" i="71"/>
  <c r="R107" i="71"/>
  <c r="Q107" i="71"/>
  <c r="EU106" i="71"/>
  <c r="ET106" i="71"/>
  <c r="EJ106" i="71"/>
  <c r="EI106" i="71"/>
  <c r="DY106" i="71"/>
  <c r="DX106" i="71"/>
  <c r="DN106" i="71"/>
  <c r="DM106" i="71"/>
  <c r="DC106" i="71"/>
  <c r="DB106" i="71"/>
  <c r="CR106" i="71"/>
  <c r="CQ106" i="71"/>
  <c r="CG106" i="71"/>
  <c r="CF106" i="71"/>
  <c r="BV106" i="71"/>
  <c r="BU106" i="71"/>
  <c r="BK106" i="71"/>
  <c r="BJ106" i="71"/>
  <c r="AZ106" i="71"/>
  <c r="AY106" i="71"/>
  <c r="AO106" i="71"/>
  <c r="AN106" i="71"/>
  <c r="AD106" i="71"/>
  <c r="AC106" i="71"/>
  <c r="S106" i="71"/>
  <c r="R106" i="71"/>
  <c r="Q106" i="71"/>
  <c r="EU105" i="71"/>
  <c r="ET105" i="71"/>
  <c r="EJ105" i="71"/>
  <c r="EI105" i="71"/>
  <c r="DY105" i="71"/>
  <c r="DX105" i="71"/>
  <c r="DN105" i="71"/>
  <c r="DM105" i="71"/>
  <c r="DC105" i="71"/>
  <c r="DB105" i="71"/>
  <c r="CR105" i="71"/>
  <c r="CQ105" i="71"/>
  <c r="CG105" i="71"/>
  <c r="CF105" i="71"/>
  <c r="BV105" i="71"/>
  <c r="BU105" i="71"/>
  <c r="BK105" i="71"/>
  <c r="BJ105" i="71"/>
  <c r="AZ105" i="71"/>
  <c r="AY105" i="71"/>
  <c r="AO105" i="71"/>
  <c r="AN105" i="71"/>
  <c r="AD105" i="71"/>
  <c r="AC105" i="71"/>
  <c r="S105" i="71"/>
  <c r="R105" i="71"/>
  <c r="Q105" i="71"/>
  <c r="EU104" i="71"/>
  <c r="ET104" i="71"/>
  <c r="EJ104" i="71"/>
  <c r="EI104" i="71"/>
  <c r="DY104" i="71"/>
  <c r="DX104" i="71"/>
  <c r="DN104" i="71"/>
  <c r="DM104" i="71"/>
  <c r="DC104" i="71"/>
  <c r="DB104" i="71"/>
  <c r="CR104" i="71"/>
  <c r="CQ104" i="71"/>
  <c r="CG104" i="71"/>
  <c r="CF104" i="71"/>
  <c r="BV104" i="71"/>
  <c r="BU104" i="71"/>
  <c r="BK104" i="71"/>
  <c r="BJ104" i="71"/>
  <c r="AZ104" i="71"/>
  <c r="AY104" i="71"/>
  <c r="AO104" i="71"/>
  <c r="AN104" i="71"/>
  <c r="AD104" i="71"/>
  <c r="AC104" i="71"/>
  <c r="S104" i="71"/>
  <c r="R104" i="71"/>
  <c r="Q104" i="71"/>
  <c r="EU103" i="71"/>
  <c r="ET103" i="71"/>
  <c r="EJ103" i="71"/>
  <c r="EI103" i="71"/>
  <c r="DY103" i="71"/>
  <c r="DX103" i="71"/>
  <c r="DN103" i="71"/>
  <c r="DM103" i="71"/>
  <c r="DC103" i="71"/>
  <c r="DB103" i="71"/>
  <c r="CR103" i="71"/>
  <c r="CQ103" i="71"/>
  <c r="CG103" i="71"/>
  <c r="CF103" i="71"/>
  <c r="BV103" i="71"/>
  <c r="BU103" i="71"/>
  <c r="BK103" i="71"/>
  <c r="BJ103" i="71"/>
  <c r="AZ103" i="71"/>
  <c r="AY103" i="71"/>
  <c r="AO103" i="71"/>
  <c r="AN103" i="71"/>
  <c r="AD103" i="71"/>
  <c r="AC103" i="71"/>
  <c r="S103" i="71"/>
  <c r="R103" i="71"/>
  <c r="Q103" i="71"/>
  <c r="EU102" i="71"/>
  <c r="ET102" i="71"/>
  <c r="EJ102" i="71"/>
  <c r="EI102" i="71"/>
  <c r="DY102" i="71"/>
  <c r="DX102" i="71"/>
  <c r="DN102" i="71"/>
  <c r="DM102" i="71"/>
  <c r="DC102" i="71"/>
  <c r="DB102" i="71"/>
  <c r="CR102" i="71"/>
  <c r="CQ102" i="71"/>
  <c r="CG102" i="71"/>
  <c r="CF102" i="71"/>
  <c r="BV102" i="71"/>
  <c r="BU102" i="71"/>
  <c r="BK102" i="71"/>
  <c r="BJ102" i="71"/>
  <c r="AZ102" i="71"/>
  <c r="AY102" i="71"/>
  <c r="AO102" i="71"/>
  <c r="AN102" i="71"/>
  <c r="AD102" i="71"/>
  <c r="AC102" i="71"/>
  <c r="S102" i="71"/>
  <c r="R102" i="71"/>
  <c r="Q102" i="71"/>
  <c r="EU101" i="71"/>
  <c r="ET101" i="71"/>
  <c r="EJ101" i="71"/>
  <c r="EI101" i="71"/>
  <c r="DY101" i="71"/>
  <c r="DX101" i="71"/>
  <c r="DN101" i="71"/>
  <c r="DM101" i="71"/>
  <c r="DC101" i="71"/>
  <c r="DB101" i="71"/>
  <c r="CR101" i="71"/>
  <c r="CQ101" i="71"/>
  <c r="CG101" i="71"/>
  <c r="CF101" i="71"/>
  <c r="BV101" i="71"/>
  <c r="BU101" i="71"/>
  <c r="BK101" i="71"/>
  <c r="BJ101" i="71"/>
  <c r="AZ101" i="71"/>
  <c r="AY101" i="71"/>
  <c r="AO101" i="71"/>
  <c r="AN101" i="71"/>
  <c r="AD101" i="71"/>
  <c r="AC101" i="71"/>
  <c r="S101" i="71"/>
  <c r="R101" i="71"/>
  <c r="Q101" i="71"/>
  <c r="EU100" i="71"/>
  <c r="ET100" i="71"/>
  <c r="EJ100" i="71"/>
  <c r="EI100" i="71"/>
  <c r="DY100" i="71"/>
  <c r="DX100" i="71"/>
  <c r="DN100" i="71"/>
  <c r="DM100" i="71"/>
  <c r="DC100" i="71"/>
  <c r="DB100" i="71"/>
  <c r="CR100" i="71"/>
  <c r="CQ100" i="71"/>
  <c r="CG100" i="71"/>
  <c r="CF100" i="71"/>
  <c r="BV100" i="71"/>
  <c r="BU100" i="71"/>
  <c r="BK100" i="71"/>
  <c r="BJ100" i="71"/>
  <c r="AZ100" i="71"/>
  <c r="AY100" i="71"/>
  <c r="AO100" i="71"/>
  <c r="AN100" i="71"/>
  <c r="AD100" i="71"/>
  <c r="AC100" i="71"/>
  <c r="S100" i="71"/>
  <c r="R100" i="71"/>
  <c r="Q100" i="71"/>
  <c r="EU99" i="71"/>
  <c r="ET99" i="71"/>
  <c r="EJ99" i="71"/>
  <c r="EI99" i="71"/>
  <c r="DY99" i="71"/>
  <c r="DX99" i="71"/>
  <c r="DN99" i="71"/>
  <c r="DM99" i="71"/>
  <c r="DC99" i="71"/>
  <c r="DB99" i="71"/>
  <c r="CR99" i="71"/>
  <c r="CQ99" i="71"/>
  <c r="CG99" i="71"/>
  <c r="CF99" i="71"/>
  <c r="BV99" i="71"/>
  <c r="BU99" i="71"/>
  <c r="BK99" i="71"/>
  <c r="BJ99" i="71"/>
  <c r="AZ99" i="71"/>
  <c r="AY99" i="71"/>
  <c r="AO99" i="71"/>
  <c r="AN99" i="71"/>
  <c r="AD99" i="71"/>
  <c r="AC99" i="71"/>
  <c r="S99" i="71"/>
  <c r="R99" i="71"/>
  <c r="Q99" i="71"/>
  <c r="EU98" i="71"/>
  <c r="ET98" i="71"/>
  <c r="EJ98" i="71"/>
  <c r="EI98" i="71"/>
  <c r="DY98" i="71"/>
  <c r="DX98" i="71"/>
  <c r="DN98" i="71"/>
  <c r="DM98" i="71"/>
  <c r="DC98" i="71"/>
  <c r="DB98" i="71"/>
  <c r="CR98" i="71"/>
  <c r="CQ98" i="71"/>
  <c r="CG98" i="71"/>
  <c r="CF98" i="71"/>
  <c r="BV98" i="71"/>
  <c r="BU98" i="71"/>
  <c r="BK98" i="71"/>
  <c r="BJ98" i="71"/>
  <c r="AZ98" i="71"/>
  <c r="AY98" i="71"/>
  <c r="AO98" i="71"/>
  <c r="AN98" i="71"/>
  <c r="AD98" i="71"/>
  <c r="AC98" i="71"/>
  <c r="S98" i="71"/>
  <c r="R98" i="71"/>
  <c r="Q98" i="71"/>
  <c r="EU97" i="71"/>
  <c r="ET97" i="71"/>
  <c r="EJ97" i="71"/>
  <c r="EI97" i="71"/>
  <c r="DY97" i="71"/>
  <c r="DX97" i="71"/>
  <c r="DN97" i="71"/>
  <c r="DM97" i="71"/>
  <c r="DC97" i="71"/>
  <c r="DB97" i="71"/>
  <c r="CR97" i="71"/>
  <c r="CQ97" i="71"/>
  <c r="CG97" i="71"/>
  <c r="CF97" i="71"/>
  <c r="BV97" i="71"/>
  <c r="BU97" i="71"/>
  <c r="BK97" i="71"/>
  <c r="BJ97" i="71"/>
  <c r="AZ97" i="71"/>
  <c r="AY97" i="71"/>
  <c r="AO97" i="71"/>
  <c r="AN97" i="71"/>
  <c r="AD97" i="71"/>
  <c r="AC97" i="71"/>
  <c r="S97" i="71"/>
  <c r="R97" i="71"/>
  <c r="Q97" i="71"/>
  <c r="EU96" i="71"/>
  <c r="ET96" i="71"/>
  <c r="EJ96" i="71"/>
  <c r="EI96" i="71"/>
  <c r="DY96" i="71"/>
  <c r="DX96" i="71"/>
  <c r="DN96" i="71"/>
  <c r="DM96" i="71"/>
  <c r="DC96" i="71"/>
  <c r="DB96" i="71"/>
  <c r="CR96" i="71"/>
  <c r="CQ96" i="71"/>
  <c r="CG96" i="71"/>
  <c r="CF96" i="71"/>
  <c r="BV96" i="71"/>
  <c r="BU96" i="71"/>
  <c r="BK96" i="71"/>
  <c r="BJ96" i="71"/>
  <c r="AZ96" i="71"/>
  <c r="AY96" i="71"/>
  <c r="AO96" i="71"/>
  <c r="AN96" i="71"/>
  <c r="AD96" i="71"/>
  <c r="AC96" i="71"/>
  <c r="S96" i="71"/>
  <c r="R96" i="71"/>
  <c r="Q96" i="71"/>
  <c r="EU95" i="71"/>
  <c r="ET95" i="71"/>
  <c r="EJ95" i="71"/>
  <c r="EI95" i="71"/>
  <c r="DY95" i="71"/>
  <c r="DX95" i="71"/>
  <c r="DN95" i="71"/>
  <c r="DM95" i="71"/>
  <c r="DC95" i="71"/>
  <c r="DB95" i="71"/>
  <c r="CR95" i="71"/>
  <c r="CQ95" i="71"/>
  <c r="CG95" i="71"/>
  <c r="CF95" i="71"/>
  <c r="BV95" i="71"/>
  <c r="BU95" i="71"/>
  <c r="BK95" i="71"/>
  <c r="BJ95" i="71"/>
  <c r="AZ95" i="71"/>
  <c r="AY95" i="71"/>
  <c r="AO95" i="71"/>
  <c r="AN95" i="71"/>
  <c r="AD95" i="71"/>
  <c r="AC95" i="71"/>
  <c r="S95" i="71"/>
  <c r="R95" i="71"/>
  <c r="Q95" i="71"/>
  <c r="EU94" i="71"/>
  <c r="ET94" i="71"/>
  <c r="EJ94" i="71"/>
  <c r="EI94" i="71"/>
  <c r="DY94" i="71"/>
  <c r="DX94" i="71"/>
  <c r="DN94" i="71"/>
  <c r="DM94" i="71"/>
  <c r="DC94" i="71"/>
  <c r="DB94" i="71"/>
  <c r="CR94" i="71"/>
  <c r="CQ94" i="71"/>
  <c r="CG94" i="71"/>
  <c r="CF94" i="71"/>
  <c r="BV94" i="71"/>
  <c r="BU94" i="71"/>
  <c r="BK94" i="71"/>
  <c r="BJ94" i="71"/>
  <c r="AZ94" i="71"/>
  <c r="AY94" i="71"/>
  <c r="AO94" i="71"/>
  <c r="AN94" i="71"/>
  <c r="AD94" i="71"/>
  <c r="AC94" i="71"/>
  <c r="S94" i="71"/>
  <c r="R94" i="71"/>
  <c r="Q94" i="71"/>
  <c r="EU93" i="71"/>
  <c r="ET93" i="71"/>
  <c r="EJ93" i="71"/>
  <c r="EI93" i="71"/>
  <c r="DY93" i="71"/>
  <c r="DX93" i="71"/>
  <c r="DN93" i="71"/>
  <c r="DM93" i="71"/>
  <c r="DC93" i="71"/>
  <c r="DB93" i="71"/>
  <c r="CR93" i="71"/>
  <c r="CQ93" i="71"/>
  <c r="CG93" i="71"/>
  <c r="CF93" i="71"/>
  <c r="BV93" i="71"/>
  <c r="BU93" i="71"/>
  <c r="BK93" i="71"/>
  <c r="BJ93" i="71"/>
  <c r="AZ93" i="71"/>
  <c r="AY93" i="71"/>
  <c r="AO93" i="71"/>
  <c r="AN93" i="71"/>
  <c r="AD93" i="71"/>
  <c r="AC93" i="71"/>
  <c r="S93" i="71"/>
  <c r="R93" i="71"/>
  <c r="Q93" i="71"/>
  <c r="EU92" i="71"/>
  <c r="ET92" i="71"/>
  <c r="EJ92" i="71"/>
  <c r="EI92" i="71"/>
  <c r="DY92" i="71"/>
  <c r="DX92" i="71"/>
  <c r="DN92" i="71"/>
  <c r="DM92" i="71"/>
  <c r="DC92" i="71"/>
  <c r="DB92" i="71"/>
  <c r="CR92" i="71"/>
  <c r="CQ92" i="71"/>
  <c r="CG92" i="71"/>
  <c r="CF92" i="71"/>
  <c r="BV92" i="71"/>
  <c r="BU92" i="71"/>
  <c r="BK92" i="71"/>
  <c r="BJ92" i="71"/>
  <c r="AZ92" i="71"/>
  <c r="AY92" i="71"/>
  <c r="AO92" i="71"/>
  <c r="AN92" i="71"/>
  <c r="AD92" i="71"/>
  <c r="AC92" i="71"/>
  <c r="S92" i="71"/>
  <c r="R92" i="71"/>
  <c r="Q92" i="71"/>
  <c r="EU91" i="71"/>
  <c r="ET91" i="71"/>
  <c r="EJ91" i="71"/>
  <c r="EI91" i="71"/>
  <c r="DY91" i="71"/>
  <c r="DX91" i="71"/>
  <c r="DN91" i="71"/>
  <c r="DM91" i="71"/>
  <c r="DC91" i="71"/>
  <c r="DB91" i="71"/>
  <c r="CR91" i="71"/>
  <c r="CQ91" i="71"/>
  <c r="CG91" i="71"/>
  <c r="CF91" i="71"/>
  <c r="BV91" i="71"/>
  <c r="BU91" i="71"/>
  <c r="BK91" i="71"/>
  <c r="BJ91" i="71"/>
  <c r="AZ91" i="71"/>
  <c r="AY91" i="71"/>
  <c r="AO91" i="71"/>
  <c r="AN91" i="71"/>
  <c r="AD91" i="71"/>
  <c r="AC91" i="71"/>
  <c r="S91" i="71"/>
  <c r="R91" i="71"/>
  <c r="Q91" i="71"/>
  <c r="EU90" i="71"/>
  <c r="ET90" i="71"/>
  <c r="EJ90" i="71"/>
  <c r="EI90" i="71"/>
  <c r="DY90" i="71"/>
  <c r="DX90" i="71"/>
  <c r="DN90" i="71"/>
  <c r="DM90" i="71"/>
  <c r="DC90" i="71"/>
  <c r="DB90" i="71"/>
  <c r="CR90" i="71"/>
  <c r="CQ90" i="71"/>
  <c r="CG90" i="71"/>
  <c r="CF90" i="71"/>
  <c r="BV90" i="71"/>
  <c r="BU90" i="71"/>
  <c r="BK90" i="71"/>
  <c r="BJ90" i="71"/>
  <c r="AZ90" i="71"/>
  <c r="AY90" i="71"/>
  <c r="AO90" i="71"/>
  <c r="AN90" i="71"/>
  <c r="AD90" i="71"/>
  <c r="AC90" i="71"/>
  <c r="S90" i="71"/>
  <c r="R90" i="71"/>
  <c r="Q90" i="71"/>
  <c r="EU89" i="71"/>
  <c r="ET89" i="71"/>
  <c r="EJ89" i="71"/>
  <c r="EI89" i="71"/>
  <c r="DY89" i="71"/>
  <c r="DX89" i="71"/>
  <c r="DN89" i="71"/>
  <c r="DM89" i="71"/>
  <c r="DC89" i="71"/>
  <c r="DB89" i="71"/>
  <c r="CR89" i="71"/>
  <c r="CQ89" i="71"/>
  <c r="CG89" i="71"/>
  <c r="CF89" i="71"/>
  <c r="BV89" i="71"/>
  <c r="BU89" i="71"/>
  <c r="BK89" i="71"/>
  <c r="BJ89" i="71"/>
  <c r="AZ89" i="71"/>
  <c r="AY89" i="71"/>
  <c r="AO89" i="71"/>
  <c r="AN89" i="71"/>
  <c r="AD89" i="71"/>
  <c r="AC89" i="71"/>
  <c r="S89" i="71"/>
  <c r="R89" i="71"/>
  <c r="Q89" i="71"/>
  <c r="EU88" i="71"/>
  <c r="ET88" i="71"/>
  <c r="EJ88" i="71"/>
  <c r="EI88" i="71"/>
  <c r="DY88" i="71"/>
  <c r="DX88" i="71"/>
  <c r="DN88" i="71"/>
  <c r="DM88" i="71"/>
  <c r="DC88" i="71"/>
  <c r="DB88" i="71"/>
  <c r="CR88" i="71"/>
  <c r="CQ88" i="71"/>
  <c r="CG88" i="71"/>
  <c r="CF88" i="71"/>
  <c r="BV88" i="71"/>
  <c r="BU88" i="71"/>
  <c r="BK88" i="71"/>
  <c r="BJ88" i="71"/>
  <c r="AZ88" i="71"/>
  <c r="AY88" i="71"/>
  <c r="AO88" i="71"/>
  <c r="AN88" i="71"/>
  <c r="AD88" i="71"/>
  <c r="AC88" i="71"/>
  <c r="S88" i="71"/>
  <c r="R88" i="71"/>
  <c r="Q88" i="71"/>
  <c r="EU87" i="71"/>
  <c r="ET87" i="71"/>
  <c r="EJ87" i="71"/>
  <c r="EI87" i="71"/>
  <c r="DY87" i="71"/>
  <c r="DX87" i="71"/>
  <c r="DN87" i="71"/>
  <c r="DM87" i="71"/>
  <c r="DC87" i="71"/>
  <c r="DB87" i="71"/>
  <c r="CR87" i="71"/>
  <c r="CQ87" i="71"/>
  <c r="CG87" i="71"/>
  <c r="CF87" i="71"/>
  <c r="BV87" i="71"/>
  <c r="BU87" i="71"/>
  <c r="BK87" i="71"/>
  <c r="BJ87" i="71"/>
  <c r="AZ87" i="71"/>
  <c r="AY87" i="71"/>
  <c r="AO87" i="71"/>
  <c r="AN87" i="71"/>
  <c r="AD87" i="71"/>
  <c r="AC87" i="71"/>
  <c r="S87" i="71"/>
  <c r="R87" i="71"/>
  <c r="Q87" i="71"/>
  <c r="EU86" i="71"/>
  <c r="ET86" i="71"/>
  <c r="EJ86" i="71"/>
  <c r="EI86" i="71"/>
  <c r="DY86" i="71"/>
  <c r="DX86" i="71"/>
  <c r="DN86" i="71"/>
  <c r="DM86" i="71"/>
  <c r="DC86" i="71"/>
  <c r="DB86" i="71"/>
  <c r="CR86" i="71"/>
  <c r="CQ86" i="71"/>
  <c r="CG86" i="71"/>
  <c r="CF86" i="71"/>
  <c r="BV86" i="71"/>
  <c r="BU86" i="71"/>
  <c r="BK86" i="71"/>
  <c r="BJ86" i="71"/>
  <c r="AZ86" i="71"/>
  <c r="AY86" i="71"/>
  <c r="AO86" i="71"/>
  <c r="AN86" i="71"/>
  <c r="AD86" i="71"/>
  <c r="AC86" i="71"/>
  <c r="S86" i="71"/>
  <c r="R86" i="71"/>
  <c r="Q86" i="71"/>
  <c r="EU85" i="71"/>
  <c r="ET85" i="71"/>
  <c r="EJ85" i="71"/>
  <c r="EI85" i="71"/>
  <c r="DY85" i="71"/>
  <c r="DX85" i="71"/>
  <c r="DN85" i="71"/>
  <c r="DM85" i="71"/>
  <c r="DC85" i="71"/>
  <c r="DB85" i="71"/>
  <c r="CR85" i="71"/>
  <c r="CQ85" i="71"/>
  <c r="CG85" i="71"/>
  <c r="CF85" i="71"/>
  <c r="BV85" i="71"/>
  <c r="BU85" i="71"/>
  <c r="BK85" i="71"/>
  <c r="BJ85" i="71"/>
  <c r="AZ85" i="71"/>
  <c r="AY85" i="71"/>
  <c r="AO85" i="71"/>
  <c r="AN85" i="71"/>
  <c r="AD85" i="71"/>
  <c r="AC85" i="71"/>
  <c r="S85" i="71"/>
  <c r="R85" i="71"/>
  <c r="Q85" i="71"/>
  <c r="EU84" i="71"/>
  <c r="ET84" i="71"/>
  <c r="EJ84" i="71"/>
  <c r="EI84" i="71"/>
  <c r="DY84" i="71"/>
  <c r="DX84" i="71"/>
  <c r="DN84" i="71"/>
  <c r="DM84" i="71"/>
  <c r="DC84" i="71"/>
  <c r="DB84" i="71"/>
  <c r="CR84" i="71"/>
  <c r="CQ84" i="71"/>
  <c r="CG84" i="71"/>
  <c r="CF84" i="71"/>
  <c r="BV84" i="71"/>
  <c r="BU84" i="71"/>
  <c r="BK84" i="71"/>
  <c r="BJ84" i="71"/>
  <c r="AZ84" i="71"/>
  <c r="AY84" i="71"/>
  <c r="AO84" i="71"/>
  <c r="AN84" i="71"/>
  <c r="AD84" i="71"/>
  <c r="AC84" i="71"/>
  <c r="S84" i="71"/>
  <c r="R84" i="71"/>
  <c r="Q84" i="71"/>
  <c r="EU83" i="71"/>
  <c r="ET83" i="71"/>
  <c r="EJ83" i="71"/>
  <c r="EI83" i="71"/>
  <c r="DY83" i="71"/>
  <c r="DX83" i="71"/>
  <c r="DN83" i="71"/>
  <c r="DM83" i="71"/>
  <c r="DC83" i="71"/>
  <c r="DB83" i="71"/>
  <c r="CR83" i="71"/>
  <c r="CQ83" i="71"/>
  <c r="CG83" i="71"/>
  <c r="CF83" i="71"/>
  <c r="BV83" i="71"/>
  <c r="BU83" i="71"/>
  <c r="BK83" i="71"/>
  <c r="BJ83" i="71"/>
  <c r="AZ83" i="71"/>
  <c r="AY83" i="71"/>
  <c r="AO83" i="71"/>
  <c r="AN83" i="71"/>
  <c r="AD83" i="71"/>
  <c r="AC83" i="71"/>
  <c r="S83" i="71"/>
  <c r="R83" i="71"/>
  <c r="Q83" i="71"/>
  <c r="EU82" i="71"/>
  <c r="ET82" i="71"/>
  <c r="EJ82" i="71"/>
  <c r="EI82" i="71"/>
  <c r="DY82" i="71"/>
  <c r="DX82" i="71"/>
  <c r="DN82" i="71"/>
  <c r="DM82" i="71"/>
  <c r="DC82" i="71"/>
  <c r="DB82" i="71"/>
  <c r="CR82" i="71"/>
  <c r="CQ82" i="71"/>
  <c r="CG82" i="71"/>
  <c r="CF82" i="71"/>
  <c r="BV82" i="71"/>
  <c r="BU82" i="71"/>
  <c r="BK82" i="71"/>
  <c r="BJ82" i="71"/>
  <c r="AZ82" i="71"/>
  <c r="AY82" i="71"/>
  <c r="AO82" i="71"/>
  <c r="AN82" i="71"/>
  <c r="AD82" i="71"/>
  <c r="AC82" i="71"/>
  <c r="S82" i="71"/>
  <c r="R82" i="71"/>
  <c r="Q82" i="71"/>
  <c r="EU81" i="71"/>
  <c r="ET81" i="71"/>
  <c r="EJ81" i="71"/>
  <c r="EI81" i="71"/>
  <c r="DY81" i="71"/>
  <c r="DX81" i="71"/>
  <c r="DN81" i="71"/>
  <c r="DM81" i="71"/>
  <c r="DC81" i="71"/>
  <c r="DB81" i="71"/>
  <c r="CR81" i="71"/>
  <c r="CQ81" i="71"/>
  <c r="CG81" i="71"/>
  <c r="CF81" i="71"/>
  <c r="BV81" i="71"/>
  <c r="BU81" i="71"/>
  <c r="BK81" i="71"/>
  <c r="BJ81" i="71"/>
  <c r="AZ81" i="71"/>
  <c r="AY81" i="71"/>
  <c r="AO81" i="71"/>
  <c r="AN81" i="71"/>
  <c r="AD81" i="71"/>
  <c r="AC81" i="71"/>
  <c r="S81" i="71"/>
  <c r="R81" i="71"/>
  <c r="Q81" i="71"/>
  <c r="EU80" i="71"/>
  <c r="ET80" i="71"/>
  <c r="EJ80" i="71"/>
  <c r="EI80" i="71"/>
  <c r="DY80" i="71"/>
  <c r="DX80" i="71"/>
  <c r="DN80" i="71"/>
  <c r="DM80" i="71"/>
  <c r="DC80" i="71"/>
  <c r="DB80" i="71"/>
  <c r="CR80" i="71"/>
  <c r="CQ80" i="71"/>
  <c r="CG80" i="71"/>
  <c r="CF80" i="71"/>
  <c r="BV80" i="71"/>
  <c r="BU80" i="71"/>
  <c r="BK80" i="71"/>
  <c r="BJ80" i="71"/>
  <c r="AZ80" i="71"/>
  <c r="AY80" i="71"/>
  <c r="AO80" i="71"/>
  <c r="AN80" i="71"/>
  <c r="AD80" i="71"/>
  <c r="AC80" i="71"/>
  <c r="S80" i="71"/>
  <c r="R80" i="71"/>
  <c r="Q80" i="71"/>
  <c r="EU79" i="71"/>
  <c r="ET79" i="71"/>
  <c r="EJ79" i="71"/>
  <c r="EI79" i="71"/>
  <c r="DY79" i="71"/>
  <c r="DX79" i="71"/>
  <c r="DN79" i="71"/>
  <c r="DM79" i="71"/>
  <c r="DC79" i="71"/>
  <c r="DB79" i="71"/>
  <c r="CR79" i="71"/>
  <c r="CQ79" i="71"/>
  <c r="CG79" i="71"/>
  <c r="CF79" i="71"/>
  <c r="BV79" i="71"/>
  <c r="BU79" i="71"/>
  <c r="BK79" i="71"/>
  <c r="BJ79" i="71"/>
  <c r="AZ79" i="71"/>
  <c r="AY79" i="71"/>
  <c r="AO79" i="71"/>
  <c r="AN79" i="71"/>
  <c r="AD79" i="71"/>
  <c r="AC79" i="71"/>
  <c r="S79" i="71"/>
  <c r="R79" i="71"/>
  <c r="Q79" i="71"/>
  <c r="EU78" i="71"/>
  <c r="ET78" i="71"/>
  <c r="EJ78" i="71"/>
  <c r="EI78" i="71"/>
  <c r="DY78" i="71"/>
  <c r="DX78" i="71"/>
  <c r="DN78" i="71"/>
  <c r="DM78" i="71"/>
  <c r="DC78" i="71"/>
  <c r="DB78" i="71"/>
  <c r="CR78" i="71"/>
  <c r="CQ78" i="71"/>
  <c r="CG78" i="71"/>
  <c r="CF78" i="71"/>
  <c r="BV78" i="71"/>
  <c r="BU78" i="71"/>
  <c r="BK78" i="71"/>
  <c r="BJ78" i="71"/>
  <c r="AZ78" i="71"/>
  <c r="AY78" i="71"/>
  <c r="AO78" i="71"/>
  <c r="AN78" i="71"/>
  <c r="AD78" i="71"/>
  <c r="AC78" i="71"/>
  <c r="S78" i="71"/>
  <c r="R78" i="71"/>
  <c r="Q78" i="71"/>
  <c r="EU77" i="71"/>
  <c r="ET77" i="71"/>
  <c r="EJ77" i="71"/>
  <c r="EI77" i="71"/>
  <c r="DY77" i="71"/>
  <c r="DX77" i="71"/>
  <c r="DN77" i="71"/>
  <c r="DM77" i="71"/>
  <c r="DC77" i="71"/>
  <c r="DB77" i="71"/>
  <c r="CR77" i="71"/>
  <c r="CQ77" i="71"/>
  <c r="CG77" i="71"/>
  <c r="CF77" i="71"/>
  <c r="BV77" i="71"/>
  <c r="BU77" i="71"/>
  <c r="BK77" i="71"/>
  <c r="BJ77" i="71"/>
  <c r="AZ77" i="71"/>
  <c r="AY77" i="71"/>
  <c r="AO77" i="71"/>
  <c r="AN77" i="71"/>
  <c r="AD77" i="71"/>
  <c r="AC77" i="71"/>
  <c r="S77" i="71"/>
  <c r="R77" i="71"/>
  <c r="Q77" i="71"/>
  <c r="EU76" i="71"/>
  <c r="ET76" i="71"/>
  <c r="EJ76" i="71"/>
  <c r="EI76" i="71"/>
  <c r="DY76" i="71"/>
  <c r="DX76" i="71"/>
  <c r="DN76" i="71"/>
  <c r="DM76" i="71"/>
  <c r="DC76" i="71"/>
  <c r="DB76" i="71"/>
  <c r="CR76" i="71"/>
  <c r="CQ76" i="71"/>
  <c r="CG76" i="71"/>
  <c r="CF76" i="71"/>
  <c r="BV76" i="71"/>
  <c r="BU76" i="71"/>
  <c r="BK76" i="71"/>
  <c r="BJ76" i="71"/>
  <c r="AZ76" i="71"/>
  <c r="AY76" i="71"/>
  <c r="AO76" i="71"/>
  <c r="AN76" i="71"/>
  <c r="AD76" i="71"/>
  <c r="AC76" i="71"/>
  <c r="S76" i="71"/>
  <c r="R76" i="71"/>
  <c r="Q76" i="71"/>
  <c r="EU75" i="71"/>
  <c r="ET75" i="71"/>
  <c r="EJ75" i="71"/>
  <c r="EI75" i="71"/>
  <c r="DY75" i="71"/>
  <c r="DX75" i="71"/>
  <c r="DN75" i="71"/>
  <c r="DM75" i="71"/>
  <c r="DC75" i="71"/>
  <c r="DB75" i="71"/>
  <c r="CR75" i="71"/>
  <c r="CQ75" i="71"/>
  <c r="CG75" i="71"/>
  <c r="CF75" i="71"/>
  <c r="BV75" i="71"/>
  <c r="BU75" i="71"/>
  <c r="BK75" i="71"/>
  <c r="BJ75" i="71"/>
  <c r="AZ75" i="71"/>
  <c r="AY75" i="71"/>
  <c r="AO75" i="71"/>
  <c r="AN75" i="71"/>
  <c r="AD75" i="71"/>
  <c r="AC75" i="71"/>
  <c r="S75" i="71"/>
  <c r="R75" i="71"/>
  <c r="Q75" i="71"/>
  <c r="EU74" i="71"/>
  <c r="ET74" i="71"/>
  <c r="EJ74" i="71"/>
  <c r="EI74" i="71"/>
  <c r="DY74" i="71"/>
  <c r="DX74" i="71"/>
  <c r="DN74" i="71"/>
  <c r="DM74" i="71"/>
  <c r="DC74" i="71"/>
  <c r="DB74" i="71"/>
  <c r="CR74" i="71"/>
  <c r="CQ74" i="71"/>
  <c r="CG74" i="71"/>
  <c r="CF74" i="71"/>
  <c r="BV74" i="71"/>
  <c r="BU74" i="71"/>
  <c r="BK74" i="71"/>
  <c r="BJ74" i="71"/>
  <c r="AZ74" i="71"/>
  <c r="AY74" i="71"/>
  <c r="AO74" i="71"/>
  <c r="AN74" i="71"/>
  <c r="AD74" i="71"/>
  <c r="AC74" i="71"/>
  <c r="S74" i="71"/>
  <c r="R74" i="71"/>
  <c r="Q74" i="71"/>
  <c r="EU73" i="71"/>
  <c r="ET73" i="71"/>
  <c r="EJ73" i="71"/>
  <c r="EI73" i="71"/>
  <c r="DY73" i="71"/>
  <c r="DX73" i="71"/>
  <c r="DN73" i="71"/>
  <c r="DM73" i="71"/>
  <c r="DC73" i="71"/>
  <c r="DB73" i="71"/>
  <c r="CR73" i="71"/>
  <c r="CQ73" i="71"/>
  <c r="CG73" i="71"/>
  <c r="CF73" i="71"/>
  <c r="BV73" i="71"/>
  <c r="BU73" i="71"/>
  <c r="BK73" i="71"/>
  <c r="BJ73" i="71"/>
  <c r="AZ73" i="71"/>
  <c r="AY73" i="71"/>
  <c r="AO73" i="71"/>
  <c r="AN73" i="71"/>
  <c r="AD73" i="71"/>
  <c r="AC73" i="71"/>
  <c r="S73" i="71"/>
  <c r="R73" i="71"/>
  <c r="Q73" i="71"/>
  <c r="EU72" i="71"/>
  <c r="ET72" i="71"/>
  <c r="EJ72" i="71"/>
  <c r="EI72" i="71"/>
  <c r="DY72" i="71"/>
  <c r="DX72" i="71"/>
  <c r="DN72" i="71"/>
  <c r="DM72" i="71"/>
  <c r="DC72" i="71"/>
  <c r="DB72" i="71"/>
  <c r="CR72" i="71"/>
  <c r="CQ72" i="71"/>
  <c r="CG72" i="71"/>
  <c r="CF72" i="71"/>
  <c r="BV72" i="71"/>
  <c r="BU72" i="71"/>
  <c r="BK72" i="71"/>
  <c r="BJ72" i="71"/>
  <c r="AZ72" i="71"/>
  <c r="AY72" i="71"/>
  <c r="AO72" i="71"/>
  <c r="AN72" i="71"/>
  <c r="AD72" i="71"/>
  <c r="AC72" i="71"/>
  <c r="S72" i="71"/>
  <c r="R72" i="71"/>
  <c r="Q72" i="71"/>
  <c r="EU71" i="71"/>
  <c r="ET71" i="71"/>
  <c r="EJ71" i="71"/>
  <c r="EI71" i="71"/>
  <c r="DY71" i="71"/>
  <c r="DX71" i="71"/>
  <c r="DN71" i="71"/>
  <c r="DM71" i="71"/>
  <c r="DC71" i="71"/>
  <c r="DB71" i="71"/>
  <c r="CR71" i="71"/>
  <c r="CQ71" i="71"/>
  <c r="CG71" i="71"/>
  <c r="CF71" i="71"/>
  <c r="BV71" i="71"/>
  <c r="BU71" i="71"/>
  <c r="BK71" i="71"/>
  <c r="BJ71" i="71"/>
  <c r="AZ71" i="71"/>
  <c r="AY71" i="71"/>
  <c r="AO71" i="71"/>
  <c r="AN71" i="71"/>
  <c r="AD71" i="71"/>
  <c r="AC71" i="71"/>
  <c r="S71" i="71"/>
  <c r="R71" i="71"/>
  <c r="Q71" i="71"/>
  <c r="EU70" i="71"/>
  <c r="ET70" i="71"/>
  <c r="EJ70" i="71"/>
  <c r="EI70" i="71"/>
  <c r="DY70" i="71"/>
  <c r="DX70" i="71"/>
  <c r="DN70" i="71"/>
  <c r="DM70" i="71"/>
  <c r="DC70" i="71"/>
  <c r="DB70" i="71"/>
  <c r="CR70" i="71"/>
  <c r="CQ70" i="71"/>
  <c r="CG70" i="71"/>
  <c r="CF70" i="71"/>
  <c r="BV70" i="71"/>
  <c r="BU70" i="71"/>
  <c r="BK70" i="71"/>
  <c r="BJ70" i="71"/>
  <c r="AZ70" i="71"/>
  <c r="AY70" i="71"/>
  <c r="AO70" i="71"/>
  <c r="AN70" i="71"/>
  <c r="AD70" i="71"/>
  <c r="AC70" i="71"/>
  <c r="S70" i="71"/>
  <c r="R70" i="71"/>
  <c r="Q70" i="71"/>
  <c r="EU69" i="71"/>
  <c r="ET69" i="71"/>
  <c r="EJ69" i="71"/>
  <c r="EI69" i="71"/>
  <c r="DY69" i="71"/>
  <c r="DX69" i="71"/>
  <c r="DN69" i="71"/>
  <c r="DM69" i="71"/>
  <c r="DC69" i="71"/>
  <c r="DB69" i="71"/>
  <c r="CR69" i="71"/>
  <c r="CQ69" i="71"/>
  <c r="CG69" i="71"/>
  <c r="CF69" i="71"/>
  <c r="BV69" i="71"/>
  <c r="BU69" i="71"/>
  <c r="BK69" i="71"/>
  <c r="BJ69" i="71"/>
  <c r="AZ69" i="71"/>
  <c r="AY69" i="71"/>
  <c r="AO69" i="71"/>
  <c r="AN69" i="71"/>
  <c r="AD69" i="71"/>
  <c r="AC69" i="71"/>
  <c r="S69" i="71"/>
  <c r="R69" i="71"/>
  <c r="Q69" i="71"/>
  <c r="EU68" i="71"/>
  <c r="ET68" i="71"/>
  <c r="EJ68" i="71"/>
  <c r="EI68" i="71"/>
  <c r="DY68" i="71"/>
  <c r="DX68" i="71"/>
  <c r="DN68" i="71"/>
  <c r="DM68" i="71"/>
  <c r="DC68" i="71"/>
  <c r="DB68" i="71"/>
  <c r="CR68" i="71"/>
  <c r="CQ68" i="71"/>
  <c r="CG68" i="71"/>
  <c r="CF68" i="71"/>
  <c r="BV68" i="71"/>
  <c r="BU68" i="71"/>
  <c r="BK68" i="71"/>
  <c r="BJ68" i="71"/>
  <c r="AZ68" i="71"/>
  <c r="AY68" i="71"/>
  <c r="AO68" i="71"/>
  <c r="AN68" i="71"/>
  <c r="AD68" i="71"/>
  <c r="AC68" i="71"/>
  <c r="S68" i="71"/>
  <c r="R68" i="71"/>
  <c r="Q68" i="71"/>
  <c r="EU67" i="71"/>
  <c r="ET67" i="71"/>
  <c r="EJ67" i="71"/>
  <c r="EI67" i="71"/>
  <c r="DY67" i="71"/>
  <c r="DX67" i="71"/>
  <c r="DN67" i="71"/>
  <c r="DM67" i="71"/>
  <c r="DC67" i="71"/>
  <c r="DB67" i="71"/>
  <c r="CR67" i="71"/>
  <c r="CQ67" i="71"/>
  <c r="CG67" i="71"/>
  <c r="CF67" i="71"/>
  <c r="BV67" i="71"/>
  <c r="BU67" i="71"/>
  <c r="BK67" i="71"/>
  <c r="BJ67" i="71"/>
  <c r="AZ67" i="71"/>
  <c r="AY67" i="71"/>
  <c r="AO67" i="71"/>
  <c r="AN67" i="71"/>
  <c r="AD67" i="71"/>
  <c r="AC67" i="71"/>
  <c r="S67" i="71"/>
  <c r="R67" i="71"/>
  <c r="Q67" i="71"/>
  <c r="EU66" i="71"/>
  <c r="ET66" i="71"/>
  <c r="EJ66" i="71"/>
  <c r="EI66" i="71"/>
  <c r="DY66" i="71"/>
  <c r="DX66" i="71"/>
  <c r="DN66" i="71"/>
  <c r="DM66" i="71"/>
  <c r="DC66" i="71"/>
  <c r="DB66" i="71"/>
  <c r="CR66" i="71"/>
  <c r="CQ66" i="71"/>
  <c r="CG66" i="71"/>
  <c r="CF66" i="71"/>
  <c r="BV66" i="71"/>
  <c r="BU66" i="71"/>
  <c r="BK66" i="71"/>
  <c r="BJ66" i="71"/>
  <c r="AZ66" i="71"/>
  <c r="AY66" i="71"/>
  <c r="AO66" i="71"/>
  <c r="AN66" i="71"/>
  <c r="AD66" i="71"/>
  <c r="AC66" i="71"/>
  <c r="S66" i="71"/>
  <c r="R66" i="71"/>
  <c r="Q66" i="71"/>
  <c r="EU65" i="71"/>
  <c r="ET65" i="71"/>
  <c r="EJ65" i="71"/>
  <c r="EI65" i="71"/>
  <c r="DY65" i="71"/>
  <c r="DX65" i="71"/>
  <c r="DN65" i="71"/>
  <c r="DM65" i="71"/>
  <c r="DC65" i="71"/>
  <c r="DB65" i="71"/>
  <c r="CR65" i="71"/>
  <c r="CQ65" i="71"/>
  <c r="CG65" i="71"/>
  <c r="CF65" i="71"/>
  <c r="BV65" i="71"/>
  <c r="BU65" i="71"/>
  <c r="BK65" i="71"/>
  <c r="BJ65" i="71"/>
  <c r="AZ65" i="71"/>
  <c r="AY65" i="71"/>
  <c r="AO65" i="71"/>
  <c r="AN65" i="71"/>
  <c r="AD65" i="71"/>
  <c r="AC65" i="71"/>
  <c r="S65" i="71"/>
  <c r="R65" i="71"/>
  <c r="Q65" i="71"/>
  <c r="EU64" i="71"/>
  <c r="ET64" i="71"/>
  <c r="EJ64" i="71"/>
  <c r="EI64" i="71"/>
  <c r="DY64" i="71"/>
  <c r="DX64" i="71"/>
  <c r="DN64" i="71"/>
  <c r="DM64" i="71"/>
  <c r="DC64" i="71"/>
  <c r="DB64" i="71"/>
  <c r="CR64" i="71"/>
  <c r="CQ64" i="71"/>
  <c r="CG64" i="71"/>
  <c r="CF64" i="71"/>
  <c r="BV64" i="71"/>
  <c r="BU64" i="71"/>
  <c r="BK64" i="71"/>
  <c r="BJ64" i="71"/>
  <c r="AZ64" i="71"/>
  <c r="AY64" i="71"/>
  <c r="AO64" i="71"/>
  <c r="AN64" i="71"/>
  <c r="AD64" i="71"/>
  <c r="AC64" i="71"/>
  <c r="S64" i="71"/>
  <c r="R64" i="71"/>
  <c r="Q64" i="71"/>
  <c r="EU63" i="71"/>
  <c r="ET63" i="71"/>
  <c r="EJ63" i="71"/>
  <c r="EI63" i="71"/>
  <c r="DY63" i="71"/>
  <c r="DX63" i="71"/>
  <c r="DN63" i="71"/>
  <c r="DM63" i="71"/>
  <c r="DC63" i="71"/>
  <c r="DB63" i="71"/>
  <c r="CR63" i="71"/>
  <c r="CQ63" i="71"/>
  <c r="CG63" i="71"/>
  <c r="CF63" i="71"/>
  <c r="BV63" i="71"/>
  <c r="BU63" i="71"/>
  <c r="BK63" i="71"/>
  <c r="BJ63" i="71"/>
  <c r="AZ63" i="71"/>
  <c r="AY63" i="71"/>
  <c r="AO63" i="71"/>
  <c r="AN63" i="71"/>
  <c r="AD63" i="71"/>
  <c r="AC63" i="71"/>
  <c r="S63" i="71"/>
  <c r="R63" i="71"/>
  <c r="Q63" i="71"/>
  <c r="EU62" i="71"/>
  <c r="ET62" i="71"/>
  <c r="EJ62" i="71"/>
  <c r="EI62" i="71"/>
  <c r="DY62" i="71"/>
  <c r="DX62" i="71"/>
  <c r="DN62" i="71"/>
  <c r="DM62" i="71"/>
  <c r="DC62" i="71"/>
  <c r="DB62" i="71"/>
  <c r="CR62" i="71"/>
  <c r="CQ62" i="71"/>
  <c r="CG62" i="71"/>
  <c r="CF62" i="71"/>
  <c r="BV62" i="71"/>
  <c r="BU62" i="71"/>
  <c r="BK62" i="71"/>
  <c r="BJ62" i="71"/>
  <c r="AZ62" i="71"/>
  <c r="AY62" i="71"/>
  <c r="AO62" i="71"/>
  <c r="AN62" i="71"/>
  <c r="AD62" i="71"/>
  <c r="AC62" i="71"/>
  <c r="S62" i="71"/>
  <c r="R62" i="71"/>
  <c r="Q62" i="71"/>
  <c r="EU61" i="71"/>
  <c r="ET61" i="71"/>
  <c r="EJ61" i="71"/>
  <c r="EI61" i="71"/>
  <c r="DY61" i="71"/>
  <c r="DX61" i="71"/>
  <c r="DN61" i="71"/>
  <c r="DM61" i="71"/>
  <c r="DC61" i="71"/>
  <c r="DB61" i="71"/>
  <c r="CR61" i="71"/>
  <c r="CQ61" i="71"/>
  <c r="CG61" i="71"/>
  <c r="CF61" i="71"/>
  <c r="BV61" i="71"/>
  <c r="BU61" i="71"/>
  <c r="BK61" i="71"/>
  <c r="BJ61" i="71"/>
  <c r="AZ61" i="71"/>
  <c r="AY61" i="71"/>
  <c r="AO61" i="71"/>
  <c r="AN61" i="71"/>
  <c r="AD61" i="71"/>
  <c r="AC61" i="71"/>
  <c r="S61" i="71"/>
  <c r="R61" i="71"/>
  <c r="Q61" i="71"/>
  <c r="EU60" i="71"/>
  <c r="ET60" i="71"/>
  <c r="EJ60" i="71"/>
  <c r="EI60" i="71"/>
  <c r="DY60" i="71"/>
  <c r="DX60" i="71"/>
  <c r="DN60" i="71"/>
  <c r="DM60" i="71"/>
  <c r="DC60" i="71"/>
  <c r="DB60" i="71"/>
  <c r="CR60" i="71"/>
  <c r="CQ60" i="71"/>
  <c r="CG60" i="71"/>
  <c r="CF60" i="71"/>
  <c r="BV60" i="71"/>
  <c r="BU60" i="71"/>
  <c r="BK60" i="71"/>
  <c r="BJ60" i="71"/>
  <c r="AZ60" i="71"/>
  <c r="AY60" i="71"/>
  <c r="AO60" i="71"/>
  <c r="AN60" i="71"/>
  <c r="AD60" i="71"/>
  <c r="AC60" i="71"/>
  <c r="S60" i="71"/>
  <c r="R60" i="71"/>
  <c r="Q60" i="71"/>
  <c r="EU59" i="71"/>
  <c r="ET59" i="71"/>
  <c r="EJ59" i="71"/>
  <c r="EI59" i="71"/>
  <c r="DY59" i="71"/>
  <c r="DX59" i="71"/>
  <c r="DN59" i="71"/>
  <c r="DM59" i="71"/>
  <c r="DC59" i="71"/>
  <c r="DB59" i="71"/>
  <c r="CR59" i="71"/>
  <c r="CQ59" i="71"/>
  <c r="CG59" i="71"/>
  <c r="CF59" i="71"/>
  <c r="BV59" i="71"/>
  <c r="BU59" i="71"/>
  <c r="BK59" i="71"/>
  <c r="BJ59" i="71"/>
  <c r="AZ59" i="71"/>
  <c r="AY59" i="71"/>
  <c r="AO59" i="71"/>
  <c r="AN59" i="71"/>
  <c r="AD59" i="71"/>
  <c r="AC59" i="71"/>
  <c r="S59" i="71"/>
  <c r="R59" i="71"/>
  <c r="Q59" i="71"/>
  <c r="EU58" i="71"/>
  <c r="ET58" i="71"/>
  <c r="EJ58" i="71"/>
  <c r="EI58" i="71"/>
  <c r="DY58" i="71"/>
  <c r="DX58" i="71"/>
  <c r="DN58" i="71"/>
  <c r="DM58" i="71"/>
  <c r="DC58" i="71"/>
  <c r="DB58" i="71"/>
  <c r="CR58" i="71"/>
  <c r="CQ58" i="71"/>
  <c r="CG58" i="71"/>
  <c r="CF58" i="71"/>
  <c r="BV58" i="71"/>
  <c r="BU58" i="71"/>
  <c r="BK58" i="71"/>
  <c r="BJ58" i="71"/>
  <c r="AZ58" i="71"/>
  <c r="AY58" i="71"/>
  <c r="AO58" i="71"/>
  <c r="AN58" i="71"/>
  <c r="AD58" i="71"/>
  <c r="AC58" i="71"/>
  <c r="S58" i="71"/>
  <c r="R58" i="71"/>
  <c r="Q58" i="71"/>
  <c r="EU57" i="71"/>
  <c r="ET57" i="71"/>
  <c r="EJ57" i="71"/>
  <c r="EI57" i="71"/>
  <c r="DY57" i="71"/>
  <c r="DX57" i="71"/>
  <c r="DN57" i="71"/>
  <c r="DM57" i="71"/>
  <c r="DC57" i="71"/>
  <c r="DB57" i="71"/>
  <c r="CR57" i="71"/>
  <c r="CQ57" i="71"/>
  <c r="CG57" i="71"/>
  <c r="CF57" i="71"/>
  <c r="BV57" i="71"/>
  <c r="BU57" i="71"/>
  <c r="BK57" i="71"/>
  <c r="BJ57" i="71"/>
  <c r="AZ57" i="71"/>
  <c r="AY57" i="71"/>
  <c r="AO57" i="71"/>
  <c r="AN57" i="71"/>
  <c r="AD57" i="71"/>
  <c r="AC57" i="71"/>
  <c r="S57" i="71"/>
  <c r="R57" i="71"/>
  <c r="Q57" i="71"/>
  <c r="EU56" i="71"/>
  <c r="ET56" i="71"/>
  <c r="EJ56" i="71"/>
  <c r="EI56" i="71"/>
  <c r="DY56" i="71"/>
  <c r="DX56" i="71"/>
  <c r="DN56" i="71"/>
  <c r="DM56" i="71"/>
  <c r="DC56" i="71"/>
  <c r="DB56" i="71"/>
  <c r="CR56" i="71"/>
  <c r="CQ56" i="71"/>
  <c r="CG56" i="71"/>
  <c r="CF56" i="71"/>
  <c r="BV56" i="71"/>
  <c r="BU56" i="71"/>
  <c r="BK56" i="71"/>
  <c r="BJ56" i="71"/>
  <c r="AZ56" i="71"/>
  <c r="AY56" i="71"/>
  <c r="AO56" i="71"/>
  <c r="AN56" i="71"/>
  <c r="AD56" i="71"/>
  <c r="AC56" i="71"/>
  <c r="S56" i="71"/>
  <c r="R56" i="71"/>
  <c r="Q56" i="71"/>
  <c r="EU55" i="71"/>
  <c r="ET55" i="71"/>
  <c r="EJ55" i="71"/>
  <c r="EI55" i="71"/>
  <c r="DY55" i="71"/>
  <c r="DX55" i="71"/>
  <c r="DN55" i="71"/>
  <c r="DM55" i="71"/>
  <c r="DC55" i="71"/>
  <c r="DB55" i="71"/>
  <c r="CR55" i="71"/>
  <c r="CQ55" i="71"/>
  <c r="CG55" i="71"/>
  <c r="CF55" i="71"/>
  <c r="BV55" i="71"/>
  <c r="BU55" i="71"/>
  <c r="BK55" i="71"/>
  <c r="BJ55" i="71"/>
  <c r="AZ55" i="71"/>
  <c r="AY55" i="71"/>
  <c r="AO55" i="71"/>
  <c r="AN55" i="71"/>
  <c r="AD55" i="71"/>
  <c r="AC55" i="71"/>
  <c r="S55" i="71"/>
  <c r="R55" i="71"/>
  <c r="Q55" i="71"/>
  <c r="EU54" i="71"/>
  <c r="ET54" i="71"/>
  <c r="EJ54" i="71"/>
  <c r="EI54" i="71"/>
  <c r="DY54" i="71"/>
  <c r="DX54" i="71"/>
  <c r="DN54" i="71"/>
  <c r="DM54" i="71"/>
  <c r="DC54" i="71"/>
  <c r="DB54" i="71"/>
  <c r="CR54" i="71"/>
  <c r="CQ54" i="71"/>
  <c r="CG54" i="71"/>
  <c r="CF54" i="71"/>
  <c r="BV54" i="71"/>
  <c r="BU54" i="71"/>
  <c r="BK54" i="71"/>
  <c r="BJ54" i="71"/>
  <c r="AZ54" i="71"/>
  <c r="AY54" i="71"/>
  <c r="AO54" i="71"/>
  <c r="AN54" i="71"/>
  <c r="AD54" i="71"/>
  <c r="AC54" i="71"/>
  <c r="S54" i="71"/>
  <c r="R54" i="71"/>
  <c r="Q54" i="71"/>
  <c r="EU53" i="71"/>
  <c r="ET53" i="71"/>
  <c r="EJ53" i="71"/>
  <c r="EI53" i="71"/>
  <c r="DY53" i="71"/>
  <c r="DX53" i="71"/>
  <c r="DN53" i="71"/>
  <c r="DM53" i="71"/>
  <c r="DC53" i="71"/>
  <c r="DB53" i="71"/>
  <c r="CR53" i="71"/>
  <c r="CQ53" i="71"/>
  <c r="CG53" i="71"/>
  <c r="CF53" i="71"/>
  <c r="BV53" i="71"/>
  <c r="BU53" i="71"/>
  <c r="BK53" i="71"/>
  <c r="BJ53" i="71"/>
  <c r="AZ53" i="71"/>
  <c r="AY53" i="71"/>
  <c r="AO53" i="71"/>
  <c r="AN53" i="71"/>
  <c r="AD53" i="71"/>
  <c r="AC53" i="71"/>
  <c r="S53" i="71"/>
  <c r="R53" i="71"/>
  <c r="Q53" i="71"/>
  <c r="EU52" i="71"/>
  <c r="ET52" i="71"/>
  <c r="EJ52" i="71"/>
  <c r="EI52" i="71"/>
  <c r="DY52" i="71"/>
  <c r="DX52" i="71"/>
  <c r="DN52" i="71"/>
  <c r="DM52" i="71"/>
  <c r="DC52" i="71"/>
  <c r="DB52" i="71"/>
  <c r="CR52" i="71"/>
  <c r="CQ52" i="71"/>
  <c r="CG52" i="71"/>
  <c r="CF52" i="71"/>
  <c r="BV52" i="71"/>
  <c r="BU52" i="71"/>
  <c r="BK52" i="71"/>
  <c r="BJ52" i="71"/>
  <c r="AZ52" i="71"/>
  <c r="AY52" i="71"/>
  <c r="AO52" i="71"/>
  <c r="AN52" i="71"/>
  <c r="AD52" i="71"/>
  <c r="AC52" i="71"/>
  <c r="S52" i="71"/>
  <c r="R52" i="71"/>
  <c r="Q52" i="71"/>
  <c r="EU51" i="71"/>
  <c r="ET51" i="71"/>
  <c r="EJ51" i="71"/>
  <c r="EI51" i="71"/>
  <c r="DY51" i="71"/>
  <c r="DX51" i="71"/>
  <c r="DN51" i="71"/>
  <c r="DM51" i="71"/>
  <c r="DC51" i="71"/>
  <c r="DB51" i="71"/>
  <c r="CR51" i="71"/>
  <c r="CQ51" i="71"/>
  <c r="CG51" i="71"/>
  <c r="CF51" i="71"/>
  <c r="BV51" i="71"/>
  <c r="BU51" i="71"/>
  <c r="BK51" i="71"/>
  <c r="BJ51" i="71"/>
  <c r="AZ51" i="71"/>
  <c r="AY51" i="71"/>
  <c r="AO51" i="71"/>
  <c r="AN51" i="71"/>
  <c r="AD51" i="71"/>
  <c r="AC51" i="71"/>
  <c r="S51" i="71"/>
  <c r="R51" i="71"/>
  <c r="Q51" i="71"/>
  <c r="EU50" i="71"/>
  <c r="ET50" i="71"/>
  <c r="EJ50" i="71"/>
  <c r="EI50" i="71"/>
  <c r="DY50" i="71"/>
  <c r="DX50" i="71"/>
  <c r="DN50" i="71"/>
  <c r="DM50" i="71"/>
  <c r="DC50" i="71"/>
  <c r="DB50" i="71"/>
  <c r="CR50" i="71"/>
  <c r="CQ50" i="71"/>
  <c r="CG50" i="71"/>
  <c r="CF50" i="71"/>
  <c r="BV50" i="71"/>
  <c r="BU50" i="71"/>
  <c r="BK50" i="71"/>
  <c r="BJ50" i="71"/>
  <c r="AZ50" i="71"/>
  <c r="AY50" i="71"/>
  <c r="AO50" i="71"/>
  <c r="AN50" i="71"/>
  <c r="AD50" i="71"/>
  <c r="AC50" i="71"/>
  <c r="S50" i="71"/>
  <c r="R50" i="71"/>
  <c r="Q50" i="71"/>
  <c r="EU49" i="71"/>
  <c r="ET49" i="71"/>
  <c r="EJ49" i="71"/>
  <c r="EI49" i="71"/>
  <c r="DY49" i="71"/>
  <c r="DX49" i="71"/>
  <c r="DN49" i="71"/>
  <c r="DM49" i="71"/>
  <c r="DC49" i="71"/>
  <c r="DB49" i="71"/>
  <c r="CR49" i="71"/>
  <c r="CQ49" i="71"/>
  <c r="CG49" i="71"/>
  <c r="CF49" i="71"/>
  <c r="BV49" i="71"/>
  <c r="BU49" i="71"/>
  <c r="BK49" i="71"/>
  <c r="BJ49" i="71"/>
  <c r="AZ49" i="71"/>
  <c r="AY49" i="71"/>
  <c r="AO49" i="71"/>
  <c r="AN49" i="71"/>
  <c r="AD49" i="71"/>
  <c r="AC49" i="71"/>
  <c r="S49" i="71"/>
  <c r="R49" i="71"/>
  <c r="Q49" i="71"/>
  <c r="EU48" i="71"/>
  <c r="ET48" i="71"/>
  <c r="EJ48" i="71"/>
  <c r="EI48" i="71"/>
  <c r="DY48" i="71"/>
  <c r="DX48" i="71"/>
  <c r="DN48" i="71"/>
  <c r="DM48" i="71"/>
  <c r="DC48" i="71"/>
  <c r="DB48" i="71"/>
  <c r="CR48" i="71"/>
  <c r="CQ48" i="71"/>
  <c r="CG48" i="71"/>
  <c r="CF48" i="71"/>
  <c r="BV48" i="71"/>
  <c r="BU48" i="71"/>
  <c r="BK48" i="71"/>
  <c r="BJ48" i="71"/>
  <c r="AZ48" i="71"/>
  <c r="AY48" i="71"/>
  <c r="AO48" i="71"/>
  <c r="AN48" i="71"/>
  <c r="AD48" i="71"/>
  <c r="AC48" i="71"/>
  <c r="S48" i="71"/>
  <c r="R48" i="71"/>
  <c r="Q48" i="71"/>
  <c r="EU47" i="71"/>
  <c r="ET47" i="71"/>
  <c r="EJ47" i="71"/>
  <c r="EI47" i="71"/>
  <c r="DY47" i="71"/>
  <c r="DX47" i="71"/>
  <c r="DN47" i="71"/>
  <c r="DM47" i="71"/>
  <c r="DC47" i="71"/>
  <c r="DB47" i="71"/>
  <c r="CR47" i="71"/>
  <c r="CQ47" i="71"/>
  <c r="CG47" i="71"/>
  <c r="CF47" i="71"/>
  <c r="BV47" i="71"/>
  <c r="BU47" i="71"/>
  <c r="BK47" i="71"/>
  <c r="BJ47" i="71"/>
  <c r="AZ47" i="71"/>
  <c r="AY47" i="71"/>
  <c r="AO47" i="71"/>
  <c r="AN47" i="71"/>
  <c r="AD47" i="71"/>
  <c r="AC47" i="71"/>
  <c r="S47" i="71"/>
  <c r="R47" i="71"/>
  <c r="Q47" i="71"/>
  <c r="EU46" i="71"/>
  <c r="ET46" i="71"/>
  <c r="EJ46" i="71"/>
  <c r="EI46" i="71"/>
  <c r="DY46" i="71"/>
  <c r="DX46" i="71"/>
  <c r="DN46" i="71"/>
  <c r="DM46" i="71"/>
  <c r="DC46" i="71"/>
  <c r="DB46" i="71"/>
  <c r="CR46" i="71"/>
  <c r="CQ46" i="71"/>
  <c r="CG46" i="71"/>
  <c r="CF46" i="71"/>
  <c r="BV46" i="71"/>
  <c r="BU46" i="71"/>
  <c r="BK46" i="71"/>
  <c r="BJ46" i="71"/>
  <c r="AZ46" i="71"/>
  <c r="AY46" i="71"/>
  <c r="AO46" i="71"/>
  <c r="AN46" i="71"/>
  <c r="AD46" i="71"/>
  <c r="AC46" i="71"/>
  <c r="S46" i="71"/>
  <c r="R46" i="71"/>
  <c r="Q46" i="71"/>
  <c r="EU45" i="71"/>
  <c r="ET45" i="71"/>
  <c r="EJ45" i="71"/>
  <c r="EI45" i="71"/>
  <c r="DY45" i="71"/>
  <c r="DX45" i="71"/>
  <c r="DN45" i="71"/>
  <c r="DM45" i="71"/>
  <c r="DC45" i="71"/>
  <c r="DB45" i="71"/>
  <c r="CR45" i="71"/>
  <c r="CQ45" i="71"/>
  <c r="CG45" i="71"/>
  <c r="CF45" i="71"/>
  <c r="BV45" i="71"/>
  <c r="BU45" i="71"/>
  <c r="BK45" i="71"/>
  <c r="BJ45" i="71"/>
  <c r="AZ45" i="71"/>
  <c r="AY45" i="71"/>
  <c r="AO45" i="71"/>
  <c r="AN45" i="71"/>
  <c r="AD45" i="71"/>
  <c r="AC45" i="71"/>
  <c r="S45" i="71"/>
  <c r="R45" i="71"/>
  <c r="Q45" i="71"/>
  <c r="EU44" i="71"/>
  <c r="ET44" i="71"/>
  <c r="EJ44" i="71"/>
  <c r="EI44" i="71"/>
  <c r="DY44" i="71"/>
  <c r="DX44" i="71"/>
  <c r="DN44" i="71"/>
  <c r="DM44" i="71"/>
  <c r="DC44" i="71"/>
  <c r="DB44" i="71"/>
  <c r="CR44" i="71"/>
  <c r="CQ44" i="71"/>
  <c r="CG44" i="71"/>
  <c r="CF44" i="71"/>
  <c r="BV44" i="71"/>
  <c r="BU44" i="71"/>
  <c r="BK44" i="71"/>
  <c r="BJ44" i="71"/>
  <c r="AZ44" i="71"/>
  <c r="AY44" i="71"/>
  <c r="AO44" i="71"/>
  <c r="AN44" i="71"/>
  <c r="AD44" i="71"/>
  <c r="AC44" i="71"/>
  <c r="S44" i="71"/>
  <c r="R44" i="71"/>
  <c r="Q44" i="71"/>
  <c r="EU43" i="71"/>
  <c r="ET43" i="71"/>
  <c r="EJ43" i="71"/>
  <c r="EI43" i="71"/>
  <c r="DY43" i="71"/>
  <c r="DX43" i="71"/>
  <c r="DN43" i="71"/>
  <c r="DM43" i="71"/>
  <c r="DC43" i="71"/>
  <c r="DB43" i="71"/>
  <c r="CR43" i="71"/>
  <c r="CQ43" i="71"/>
  <c r="CG43" i="71"/>
  <c r="CF43" i="71"/>
  <c r="BV43" i="71"/>
  <c r="BU43" i="71"/>
  <c r="BK43" i="71"/>
  <c r="BJ43" i="71"/>
  <c r="AZ43" i="71"/>
  <c r="AY43" i="71"/>
  <c r="AO43" i="71"/>
  <c r="AN43" i="71"/>
  <c r="AD43" i="71"/>
  <c r="AC43" i="71"/>
  <c r="S43" i="71"/>
  <c r="R43" i="71"/>
  <c r="Q43" i="71"/>
  <c r="EU42" i="71"/>
  <c r="ET42" i="71"/>
  <c r="EJ42" i="71"/>
  <c r="EI42" i="71"/>
  <c r="DY42" i="71"/>
  <c r="DX42" i="71"/>
  <c r="DN42" i="71"/>
  <c r="DM42" i="71"/>
  <c r="DC42" i="71"/>
  <c r="DB42" i="71"/>
  <c r="CR42" i="71"/>
  <c r="CQ42" i="71"/>
  <c r="CG42" i="71"/>
  <c r="CF42" i="71"/>
  <c r="BV42" i="71"/>
  <c r="BU42" i="71"/>
  <c r="BK42" i="71"/>
  <c r="BJ42" i="71"/>
  <c r="AZ42" i="71"/>
  <c r="AY42" i="71"/>
  <c r="AO42" i="71"/>
  <c r="AN42" i="71"/>
  <c r="AD42" i="71"/>
  <c r="AC42" i="71"/>
  <c r="S42" i="71"/>
  <c r="R42" i="71"/>
  <c r="Q42" i="71"/>
  <c r="EU41" i="71"/>
  <c r="ET41" i="71"/>
  <c r="EJ41" i="71"/>
  <c r="EI41" i="71"/>
  <c r="DY41" i="71"/>
  <c r="DX41" i="71"/>
  <c r="DN41" i="71"/>
  <c r="DM41" i="71"/>
  <c r="DC41" i="71"/>
  <c r="DB41" i="71"/>
  <c r="CR41" i="71"/>
  <c r="CQ41" i="71"/>
  <c r="CG41" i="71"/>
  <c r="CF41" i="71"/>
  <c r="BV41" i="71"/>
  <c r="BU41" i="71"/>
  <c r="BK41" i="71"/>
  <c r="BJ41" i="71"/>
  <c r="AZ41" i="71"/>
  <c r="AY41" i="71"/>
  <c r="AO41" i="71"/>
  <c r="AN41" i="71"/>
  <c r="AD41" i="71"/>
  <c r="AC41" i="71"/>
  <c r="S41" i="71"/>
  <c r="R41" i="71"/>
  <c r="Q41" i="71"/>
  <c r="EU40" i="71"/>
  <c r="ET40" i="71"/>
  <c r="EJ40" i="71"/>
  <c r="EI40" i="71"/>
  <c r="DY40" i="71"/>
  <c r="DX40" i="71"/>
  <c r="DN40" i="71"/>
  <c r="DM40" i="71"/>
  <c r="DC40" i="71"/>
  <c r="DB40" i="71"/>
  <c r="CR40" i="71"/>
  <c r="CQ40" i="71"/>
  <c r="CG40" i="71"/>
  <c r="CF40" i="71"/>
  <c r="BV40" i="71"/>
  <c r="BU40" i="71"/>
  <c r="BK40" i="71"/>
  <c r="BJ40" i="71"/>
  <c r="AZ40" i="71"/>
  <c r="AY40" i="71"/>
  <c r="AO40" i="71"/>
  <c r="AN40" i="71"/>
  <c r="AD40" i="71"/>
  <c r="AC40" i="71"/>
  <c r="S40" i="71"/>
  <c r="R40" i="71"/>
  <c r="Q40" i="71"/>
  <c r="EU39" i="71"/>
  <c r="ET39" i="71"/>
  <c r="EJ39" i="71"/>
  <c r="EI39" i="71"/>
  <c r="DY39" i="71"/>
  <c r="DX39" i="71"/>
  <c r="DN39" i="71"/>
  <c r="DM39" i="71"/>
  <c r="DC39" i="71"/>
  <c r="DB39" i="71"/>
  <c r="CR39" i="71"/>
  <c r="CQ39" i="71"/>
  <c r="CG39" i="71"/>
  <c r="CF39" i="71"/>
  <c r="BV39" i="71"/>
  <c r="BU39" i="71"/>
  <c r="BK39" i="71"/>
  <c r="BJ39" i="71"/>
  <c r="AZ39" i="71"/>
  <c r="AY39" i="71"/>
  <c r="AO39" i="71"/>
  <c r="AN39" i="71"/>
  <c r="AD39" i="71"/>
  <c r="AC39" i="71"/>
  <c r="S39" i="71"/>
  <c r="R39" i="71"/>
  <c r="Q39" i="71"/>
  <c r="EU38" i="71"/>
  <c r="ET38" i="71"/>
  <c r="EJ38" i="71"/>
  <c r="EI38" i="71"/>
  <c r="DY38" i="71"/>
  <c r="DX38" i="71"/>
  <c r="DN38" i="71"/>
  <c r="DM38" i="71"/>
  <c r="DC38" i="71"/>
  <c r="DB38" i="71"/>
  <c r="CR38" i="71"/>
  <c r="CQ38" i="71"/>
  <c r="CG38" i="71"/>
  <c r="CF38" i="71"/>
  <c r="BV38" i="71"/>
  <c r="BU38" i="71"/>
  <c r="BK38" i="71"/>
  <c r="BJ38" i="71"/>
  <c r="AZ38" i="71"/>
  <c r="AY38" i="71"/>
  <c r="AO38" i="71"/>
  <c r="AN38" i="71"/>
  <c r="AD38" i="71"/>
  <c r="AC38" i="71"/>
  <c r="S38" i="71"/>
  <c r="R38" i="71"/>
  <c r="Q38" i="71"/>
  <c r="EU37" i="71"/>
  <c r="ET37" i="71"/>
  <c r="EJ37" i="71"/>
  <c r="EI37" i="71"/>
  <c r="DY37" i="71"/>
  <c r="DX37" i="71"/>
  <c r="DN37" i="71"/>
  <c r="DM37" i="71"/>
  <c r="DC37" i="71"/>
  <c r="DB37" i="71"/>
  <c r="CR37" i="71"/>
  <c r="CQ37" i="71"/>
  <c r="CG37" i="71"/>
  <c r="CF37" i="71"/>
  <c r="BV37" i="71"/>
  <c r="BU37" i="71"/>
  <c r="BK37" i="71"/>
  <c r="BJ37" i="71"/>
  <c r="AZ37" i="71"/>
  <c r="AY37" i="71"/>
  <c r="AO37" i="71"/>
  <c r="AN37" i="71"/>
  <c r="AD37" i="71"/>
  <c r="AC37" i="71"/>
  <c r="S37" i="71"/>
  <c r="R37" i="71"/>
  <c r="Q37" i="71"/>
  <c r="EU36" i="71"/>
  <c r="ET36" i="71"/>
  <c r="EJ36" i="71"/>
  <c r="EI36" i="71"/>
  <c r="DY36" i="71"/>
  <c r="DX36" i="71"/>
  <c r="DN36" i="71"/>
  <c r="DM36" i="71"/>
  <c r="DC36" i="71"/>
  <c r="DB36" i="71"/>
  <c r="CR36" i="71"/>
  <c r="CQ36" i="71"/>
  <c r="CG36" i="71"/>
  <c r="CF36" i="71"/>
  <c r="BV36" i="71"/>
  <c r="BU36" i="71"/>
  <c r="BK36" i="71"/>
  <c r="BJ36" i="71"/>
  <c r="AZ36" i="71"/>
  <c r="AY36" i="71"/>
  <c r="AO36" i="71"/>
  <c r="AN36" i="71"/>
  <c r="AD36" i="71"/>
  <c r="AC36" i="71"/>
  <c r="S36" i="71"/>
  <c r="R36" i="71"/>
  <c r="Q36" i="71"/>
  <c r="EU35" i="71"/>
  <c r="ET35" i="71"/>
  <c r="EJ35" i="71"/>
  <c r="EI35" i="71"/>
  <c r="DY35" i="71"/>
  <c r="DX35" i="71"/>
  <c r="DN35" i="71"/>
  <c r="DM35" i="71"/>
  <c r="DC35" i="71"/>
  <c r="DB35" i="71"/>
  <c r="CR35" i="71"/>
  <c r="CQ35" i="71"/>
  <c r="CG35" i="71"/>
  <c r="CF35" i="71"/>
  <c r="BV35" i="71"/>
  <c r="BU35" i="71"/>
  <c r="BK35" i="71"/>
  <c r="BJ35" i="71"/>
  <c r="AZ35" i="71"/>
  <c r="AY35" i="71"/>
  <c r="AO35" i="71"/>
  <c r="AN35" i="71"/>
  <c r="AD35" i="71"/>
  <c r="AC35" i="71"/>
  <c r="S35" i="71"/>
  <c r="R35" i="71"/>
  <c r="Q35" i="71"/>
  <c r="EU34" i="71"/>
  <c r="ET34" i="71"/>
  <c r="EJ34" i="71"/>
  <c r="EI34" i="71"/>
  <c r="DY34" i="71"/>
  <c r="DX34" i="71"/>
  <c r="DN34" i="71"/>
  <c r="DM34" i="71"/>
  <c r="DC34" i="71"/>
  <c r="DB34" i="71"/>
  <c r="CR34" i="71"/>
  <c r="CQ34" i="71"/>
  <c r="CG34" i="71"/>
  <c r="CF34" i="71"/>
  <c r="BV34" i="71"/>
  <c r="BU34" i="71"/>
  <c r="BK34" i="71"/>
  <c r="BJ34" i="71"/>
  <c r="AZ34" i="71"/>
  <c r="AY34" i="71"/>
  <c r="AO34" i="71"/>
  <c r="AN34" i="71"/>
  <c r="AD34" i="71"/>
  <c r="AC34" i="71"/>
  <c r="S34" i="71"/>
  <c r="R34" i="71"/>
  <c r="Q34" i="71"/>
  <c r="EU33" i="71"/>
  <c r="ET33" i="71"/>
  <c r="EJ33" i="71"/>
  <c r="EI33" i="71"/>
  <c r="DY33" i="71"/>
  <c r="DX33" i="71"/>
  <c r="DN33" i="71"/>
  <c r="DM33" i="71"/>
  <c r="DC33" i="71"/>
  <c r="DB33" i="71"/>
  <c r="CR33" i="71"/>
  <c r="CQ33" i="71"/>
  <c r="CG33" i="71"/>
  <c r="CF33" i="71"/>
  <c r="BV33" i="71"/>
  <c r="BU33" i="71"/>
  <c r="BK33" i="71"/>
  <c r="BJ33" i="71"/>
  <c r="AZ33" i="71"/>
  <c r="AY33" i="71"/>
  <c r="AO33" i="71"/>
  <c r="AN33" i="71"/>
  <c r="AD33" i="71"/>
  <c r="AC33" i="71"/>
  <c r="S33" i="71"/>
  <c r="R33" i="71"/>
  <c r="Q33" i="71"/>
  <c r="EU32" i="71"/>
  <c r="ET32" i="71"/>
  <c r="EJ32" i="71"/>
  <c r="EI32" i="71"/>
  <c r="DY32" i="71"/>
  <c r="DX32" i="71"/>
  <c r="DN32" i="71"/>
  <c r="DM32" i="71"/>
  <c r="DC32" i="71"/>
  <c r="DB32" i="71"/>
  <c r="CR32" i="71"/>
  <c r="CQ32" i="71"/>
  <c r="CG32" i="71"/>
  <c r="CF32" i="71"/>
  <c r="BV32" i="71"/>
  <c r="BU32" i="71"/>
  <c r="BK32" i="71"/>
  <c r="BJ32" i="71"/>
  <c r="AZ32" i="71"/>
  <c r="AY32" i="71"/>
  <c r="AO32" i="71"/>
  <c r="AN32" i="71"/>
  <c r="AD32" i="71"/>
  <c r="AC32" i="71"/>
  <c r="S32" i="71"/>
  <c r="R32" i="71"/>
  <c r="Q32" i="71"/>
  <c r="EU31" i="71"/>
  <c r="ET31" i="71"/>
  <c r="EJ31" i="71"/>
  <c r="EI31" i="71"/>
  <c r="DY31" i="71"/>
  <c r="DX31" i="71"/>
  <c r="DN31" i="71"/>
  <c r="DM31" i="71"/>
  <c r="DC31" i="71"/>
  <c r="DB31" i="71"/>
  <c r="CR31" i="71"/>
  <c r="CQ31" i="71"/>
  <c r="CG31" i="71"/>
  <c r="CF31" i="71"/>
  <c r="BV31" i="71"/>
  <c r="BU31" i="71"/>
  <c r="BK31" i="71"/>
  <c r="BJ31" i="71"/>
  <c r="AZ31" i="71"/>
  <c r="AY31" i="71"/>
  <c r="AO31" i="71"/>
  <c r="AN31" i="71"/>
  <c r="AD31" i="71"/>
  <c r="AC31" i="71"/>
  <c r="S31" i="71"/>
  <c r="R31" i="71"/>
  <c r="Q31" i="71"/>
  <c r="EU30" i="71"/>
  <c r="ET30" i="71"/>
  <c r="EJ30" i="71"/>
  <c r="EI30" i="71"/>
  <c r="DY30" i="71"/>
  <c r="DX30" i="71"/>
  <c r="DN30" i="71"/>
  <c r="DM30" i="71"/>
  <c r="DC30" i="71"/>
  <c r="DB30" i="71"/>
  <c r="CR30" i="71"/>
  <c r="CQ30" i="71"/>
  <c r="CG30" i="71"/>
  <c r="CF30" i="71"/>
  <c r="BV30" i="71"/>
  <c r="BU30" i="71"/>
  <c r="BK30" i="71"/>
  <c r="BJ30" i="71"/>
  <c r="AZ30" i="71"/>
  <c r="AY30" i="71"/>
  <c r="AO30" i="71"/>
  <c r="AN30" i="71"/>
  <c r="AD30" i="71"/>
  <c r="AC30" i="71"/>
  <c r="S30" i="71"/>
  <c r="R30" i="71"/>
  <c r="Q30" i="71"/>
  <c r="EU29" i="71"/>
  <c r="ET29" i="71"/>
  <c r="EJ29" i="71"/>
  <c r="EI29" i="71"/>
  <c r="DY29" i="71"/>
  <c r="DX29" i="71"/>
  <c r="DN29" i="71"/>
  <c r="DM29" i="71"/>
  <c r="DC29" i="71"/>
  <c r="DB29" i="71"/>
  <c r="CR29" i="71"/>
  <c r="CQ29" i="71"/>
  <c r="CG29" i="71"/>
  <c r="CF29" i="71"/>
  <c r="BV29" i="71"/>
  <c r="BU29" i="71"/>
  <c r="BK29" i="71"/>
  <c r="BJ29" i="71"/>
  <c r="AZ29" i="71"/>
  <c r="AY29" i="71"/>
  <c r="AO29" i="71"/>
  <c r="AN29" i="71"/>
  <c r="AD29" i="71"/>
  <c r="AC29" i="71"/>
  <c r="S29" i="71"/>
  <c r="R29" i="71"/>
  <c r="Q29" i="71"/>
  <c r="EU28" i="71"/>
  <c r="ET28" i="71"/>
  <c r="EJ28" i="71"/>
  <c r="EI28" i="71"/>
  <c r="DY28" i="71"/>
  <c r="DX28" i="71"/>
  <c r="DN28" i="71"/>
  <c r="DM28" i="71"/>
  <c r="DC28" i="71"/>
  <c r="DB28" i="71"/>
  <c r="CR28" i="71"/>
  <c r="CQ28" i="71"/>
  <c r="CG28" i="71"/>
  <c r="CF28" i="71"/>
  <c r="BV28" i="71"/>
  <c r="BU28" i="71"/>
  <c r="BK28" i="71"/>
  <c r="BJ28" i="71"/>
  <c r="AZ28" i="71"/>
  <c r="AY28" i="71"/>
  <c r="AO28" i="71"/>
  <c r="AN28" i="71"/>
  <c r="AD28" i="71"/>
  <c r="AC28" i="71"/>
  <c r="S28" i="71"/>
  <c r="R28" i="71"/>
  <c r="Q28" i="71"/>
  <c r="EU27" i="71"/>
  <c r="ET27" i="71"/>
  <c r="EJ27" i="71"/>
  <c r="EI27" i="71"/>
  <c r="DY27" i="71"/>
  <c r="DX27" i="71"/>
  <c r="DN27" i="71"/>
  <c r="DM27" i="71"/>
  <c r="DC27" i="71"/>
  <c r="DB27" i="71"/>
  <c r="CR27" i="71"/>
  <c r="CQ27" i="71"/>
  <c r="CG27" i="71"/>
  <c r="CF27" i="71"/>
  <c r="BV27" i="71"/>
  <c r="BU27" i="71"/>
  <c r="BK27" i="71"/>
  <c r="BJ27" i="71"/>
  <c r="AZ27" i="71"/>
  <c r="AY27" i="71"/>
  <c r="AO27" i="71"/>
  <c r="AN27" i="71"/>
  <c r="AD27" i="71"/>
  <c r="AC27" i="71"/>
  <c r="S27" i="71"/>
  <c r="R27" i="71"/>
  <c r="Q27" i="71"/>
  <c r="EU26" i="71"/>
  <c r="ET26" i="71"/>
  <c r="EJ26" i="71"/>
  <c r="EI26" i="71"/>
  <c r="DY26" i="71"/>
  <c r="DX26" i="71"/>
  <c r="DN26" i="71"/>
  <c r="DM26" i="71"/>
  <c r="DC26" i="71"/>
  <c r="DB26" i="71"/>
  <c r="CR26" i="71"/>
  <c r="CQ26" i="71"/>
  <c r="CG26" i="71"/>
  <c r="CF26" i="71"/>
  <c r="BV26" i="71"/>
  <c r="BU26" i="71"/>
  <c r="BK26" i="71"/>
  <c r="BJ26" i="71"/>
  <c r="AZ26" i="71"/>
  <c r="AY26" i="71"/>
  <c r="AO26" i="71"/>
  <c r="AN26" i="71"/>
  <c r="AD26" i="71"/>
  <c r="AC26" i="71"/>
  <c r="S26" i="71"/>
  <c r="R26" i="71"/>
  <c r="Q26" i="71"/>
  <c r="EU25" i="71"/>
  <c r="ET25" i="71"/>
  <c r="EJ25" i="71"/>
  <c r="EI25" i="71"/>
  <c r="DY25" i="71"/>
  <c r="DX25" i="71"/>
  <c r="DN25" i="71"/>
  <c r="DM25" i="71"/>
  <c r="DC25" i="71"/>
  <c r="DB25" i="71"/>
  <c r="CR25" i="71"/>
  <c r="CQ25" i="71"/>
  <c r="CG25" i="71"/>
  <c r="CF25" i="71"/>
  <c r="BV25" i="71"/>
  <c r="BU25" i="71"/>
  <c r="BK25" i="71"/>
  <c r="BJ25" i="71"/>
  <c r="AZ25" i="71"/>
  <c r="AY25" i="71"/>
  <c r="AO25" i="71"/>
  <c r="AN25" i="71"/>
  <c r="AD25" i="71"/>
  <c r="AC25" i="71"/>
  <c r="S25" i="71"/>
  <c r="R25" i="71"/>
  <c r="Q25" i="71"/>
  <c r="EU24" i="71"/>
  <c r="ET24" i="71"/>
  <c r="EJ24" i="71"/>
  <c r="EI24" i="71"/>
  <c r="DY24" i="71"/>
  <c r="DX24" i="71"/>
  <c r="DN24" i="71"/>
  <c r="DM24" i="71"/>
  <c r="DC24" i="71"/>
  <c r="DB24" i="71"/>
  <c r="CR24" i="71"/>
  <c r="CQ24" i="71"/>
  <c r="CG24" i="71"/>
  <c r="CF24" i="71"/>
  <c r="BV24" i="71"/>
  <c r="BU24" i="71"/>
  <c r="BK24" i="71"/>
  <c r="BJ24" i="71"/>
  <c r="AZ24" i="71"/>
  <c r="AY24" i="71"/>
  <c r="AO24" i="71"/>
  <c r="AN24" i="71"/>
  <c r="AD24" i="71"/>
  <c r="AC24" i="71"/>
  <c r="S24" i="71"/>
  <c r="R24" i="71"/>
  <c r="Q24" i="71"/>
  <c r="EU23" i="71"/>
  <c r="ET23" i="71"/>
  <c r="EJ23" i="71"/>
  <c r="EI23" i="71"/>
  <c r="DY23" i="71"/>
  <c r="DX23" i="71"/>
  <c r="DN23" i="71"/>
  <c r="DM23" i="71"/>
  <c r="DC23" i="71"/>
  <c r="DB23" i="71"/>
  <c r="CR23" i="71"/>
  <c r="CQ23" i="71"/>
  <c r="CG23" i="71"/>
  <c r="CF23" i="71"/>
  <c r="BV23" i="71"/>
  <c r="BU23" i="71"/>
  <c r="BK23" i="71"/>
  <c r="BJ23" i="71"/>
  <c r="AZ23" i="71"/>
  <c r="AY23" i="71"/>
  <c r="AO23" i="71"/>
  <c r="AN23" i="71"/>
  <c r="AD23" i="71"/>
  <c r="AC23" i="71"/>
  <c r="S23" i="71"/>
  <c r="R23" i="71"/>
  <c r="Q23" i="71"/>
  <c r="EU22" i="71"/>
  <c r="ET22" i="71"/>
  <c r="EJ22" i="71"/>
  <c r="EI22" i="71"/>
  <c r="DY22" i="71"/>
  <c r="DX22" i="71"/>
  <c r="DN22" i="71"/>
  <c r="DM22" i="71"/>
  <c r="DC22" i="71"/>
  <c r="DB22" i="71"/>
  <c r="CR22" i="71"/>
  <c r="CQ22" i="71"/>
  <c r="CG22" i="71"/>
  <c r="CF22" i="71"/>
  <c r="BV22" i="71"/>
  <c r="BU22" i="71"/>
  <c r="BK22" i="71"/>
  <c r="BJ22" i="71"/>
  <c r="AZ22" i="71"/>
  <c r="AY22" i="71"/>
  <c r="AO22" i="71"/>
  <c r="AN22" i="71"/>
  <c r="AD22" i="71"/>
  <c r="AC22" i="71"/>
  <c r="S22" i="71"/>
  <c r="R22" i="71"/>
  <c r="Q22" i="71"/>
  <c r="EU21" i="71"/>
  <c r="ET21" i="71"/>
  <c r="EJ21" i="71"/>
  <c r="EI21" i="71"/>
  <c r="DY21" i="71"/>
  <c r="DX21" i="71"/>
  <c r="DN21" i="71"/>
  <c r="DM21" i="71"/>
  <c r="DC21" i="71"/>
  <c r="DB21" i="71"/>
  <c r="CR21" i="71"/>
  <c r="CQ21" i="71"/>
  <c r="CG21" i="71"/>
  <c r="CF21" i="71"/>
  <c r="BV21" i="71"/>
  <c r="BU21" i="71"/>
  <c r="BK21" i="71"/>
  <c r="BJ21" i="71"/>
  <c r="AZ21" i="71"/>
  <c r="AY21" i="71"/>
  <c r="AO21" i="71"/>
  <c r="AN21" i="71"/>
  <c r="AD21" i="71"/>
  <c r="AC21" i="71"/>
  <c r="S21" i="71"/>
  <c r="R21" i="71"/>
  <c r="Q21" i="71"/>
  <c r="EU20" i="71"/>
  <c r="ET20" i="71"/>
  <c r="EJ20" i="71"/>
  <c r="EI20" i="71"/>
  <c r="DY20" i="71"/>
  <c r="DX20" i="71"/>
  <c r="DN20" i="71"/>
  <c r="DM20" i="71"/>
  <c r="DC20" i="71"/>
  <c r="DB20" i="71"/>
  <c r="CR20" i="71"/>
  <c r="CQ20" i="71"/>
  <c r="CG20" i="71"/>
  <c r="CF20" i="71"/>
  <c r="BV20" i="71"/>
  <c r="BU20" i="71"/>
  <c r="BK20" i="71"/>
  <c r="BJ20" i="71"/>
  <c r="AZ20" i="71"/>
  <c r="AY20" i="71"/>
  <c r="AO20" i="71"/>
  <c r="AN20" i="71"/>
  <c r="AD20" i="71"/>
  <c r="AC20" i="71"/>
  <c r="S20" i="71"/>
  <c r="R20" i="71"/>
  <c r="Q20" i="71"/>
  <c r="EU19" i="71"/>
  <c r="ET19" i="71"/>
  <c r="EJ19" i="71"/>
  <c r="EI19" i="71"/>
  <c r="DY19" i="71"/>
  <c r="DX19" i="71"/>
  <c r="DN19" i="71"/>
  <c r="DM19" i="71"/>
  <c r="DC19" i="71"/>
  <c r="DB19" i="71"/>
  <c r="CR19" i="71"/>
  <c r="CQ19" i="71"/>
  <c r="CG19" i="71"/>
  <c r="CF19" i="71"/>
  <c r="BV19" i="71"/>
  <c r="BU19" i="71"/>
  <c r="BK19" i="71"/>
  <c r="BJ19" i="71"/>
  <c r="AZ19" i="71"/>
  <c r="AY19" i="71"/>
  <c r="AO19" i="71"/>
  <c r="AN19" i="71"/>
  <c r="AD19" i="71"/>
  <c r="AC19" i="71"/>
  <c r="S19" i="71"/>
  <c r="R19" i="71"/>
  <c r="Q19" i="71"/>
  <c r="EU18" i="71"/>
  <c r="ET18" i="71"/>
  <c r="EJ18" i="71"/>
  <c r="EI18" i="71"/>
  <c r="DY18" i="71"/>
  <c r="DX18" i="71"/>
  <c r="DN18" i="71"/>
  <c r="DM18" i="71"/>
  <c r="DC18" i="71"/>
  <c r="DB18" i="71"/>
  <c r="CR18" i="71"/>
  <c r="CQ18" i="71"/>
  <c r="CG18" i="71"/>
  <c r="CF18" i="71"/>
  <c r="BV18" i="71"/>
  <c r="BU18" i="71"/>
  <c r="BK18" i="71"/>
  <c r="BJ18" i="71"/>
  <c r="AZ18" i="71"/>
  <c r="AY18" i="71"/>
  <c r="AO18" i="71"/>
  <c r="AN18" i="71"/>
  <c r="AD18" i="71"/>
  <c r="AC18" i="71"/>
  <c r="S18" i="71"/>
  <c r="R18" i="71"/>
  <c r="Q18" i="71"/>
  <c r="EU17" i="71"/>
  <c r="ET17" i="71"/>
  <c r="EJ17" i="71"/>
  <c r="EI17" i="71"/>
  <c r="DY17" i="71"/>
  <c r="DX17" i="71"/>
  <c r="DN17" i="71"/>
  <c r="DM17" i="71"/>
  <c r="DC17" i="71"/>
  <c r="DB17" i="71"/>
  <c r="CR17" i="71"/>
  <c r="CQ17" i="71"/>
  <c r="CG17" i="71"/>
  <c r="CF17" i="71"/>
  <c r="BV17" i="71"/>
  <c r="BU17" i="71"/>
  <c r="BK17" i="71"/>
  <c r="BJ17" i="71"/>
  <c r="AZ17" i="71"/>
  <c r="AY17" i="71"/>
  <c r="AO17" i="71"/>
  <c r="AN17" i="71"/>
  <c r="AD17" i="71"/>
  <c r="AC17" i="71"/>
  <c r="S17" i="71"/>
  <c r="R17" i="71"/>
  <c r="Q17" i="71"/>
  <c r="EU16" i="71"/>
  <c r="ET16" i="71"/>
  <c r="EJ16" i="71"/>
  <c r="EI16" i="71"/>
  <c r="DY16" i="71"/>
  <c r="DX16" i="71"/>
  <c r="DN16" i="71"/>
  <c r="DM16" i="71"/>
  <c r="DC16" i="71"/>
  <c r="DB16" i="71"/>
  <c r="CR16" i="71"/>
  <c r="CQ16" i="71"/>
  <c r="CG16" i="71"/>
  <c r="CF16" i="71"/>
  <c r="BV16" i="71"/>
  <c r="BU16" i="71"/>
  <c r="BK16" i="71"/>
  <c r="BJ16" i="71"/>
  <c r="AZ16" i="71"/>
  <c r="AY16" i="71"/>
  <c r="AO16" i="71"/>
  <c r="AN16" i="71"/>
  <c r="AD16" i="71"/>
  <c r="AC16" i="71"/>
  <c r="S16" i="71"/>
  <c r="R16" i="71"/>
  <c r="Q16" i="71"/>
  <c r="EU15" i="71"/>
  <c r="ET15" i="71"/>
  <c r="ET183" i="71" s="1"/>
  <c r="EJ15" i="71"/>
  <c r="EI15" i="71"/>
  <c r="DY15" i="71"/>
  <c r="DX15" i="71"/>
  <c r="DX183" i="71" s="1"/>
  <c r="DN15" i="71"/>
  <c r="DM15" i="71"/>
  <c r="DC15" i="71"/>
  <c r="DB15" i="71"/>
  <c r="DB183" i="71" s="1"/>
  <c r="CR15" i="71"/>
  <c r="CQ15" i="71"/>
  <c r="CG15" i="71"/>
  <c r="CF15" i="71"/>
  <c r="CF183" i="71" s="1"/>
  <c r="BV15" i="71"/>
  <c r="BU15" i="71"/>
  <c r="BK15" i="71"/>
  <c r="BJ15" i="71"/>
  <c r="AZ15" i="71"/>
  <c r="AY15" i="71"/>
  <c r="AO15" i="71"/>
  <c r="AN15" i="71"/>
  <c r="AN183" i="71" s="1"/>
  <c r="AD15" i="71"/>
  <c r="AC15" i="71"/>
  <c r="S15" i="71"/>
  <c r="R15" i="71"/>
  <c r="R183" i="71" s="1"/>
  <c r="Q15" i="71"/>
  <c r="EU14" i="71"/>
  <c r="ET14" i="71"/>
  <c r="EJ14" i="71"/>
  <c r="EJ183" i="71" s="1"/>
  <c r="EI14" i="71"/>
  <c r="DY14" i="71"/>
  <c r="DX14" i="71"/>
  <c r="DN14" i="71"/>
  <c r="DN183" i="71" s="1"/>
  <c r="DM14" i="71"/>
  <c r="DC14" i="71"/>
  <c r="DB14" i="71"/>
  <c r="CR14" i="71"/>
  <c r="CR183" i="71" s="1"/>
  <c r="CQ14" i="71"/>
  <c r="CG14" i="71"/>
  <c r="CF14" i="71"/>
  <c r="BV14" i="71"/>
  <c r="BU14" i="71"/>
  <c r="BK14" i="71"/>
  <c r="BJ14" i="71"/>
  <c r="AZ14" i="71"/>
  <c r="AZ183" i="71" s="1"/>
  <c r="AY14" i="71"/>
  <c r="AO14" i="71"/>
  <c r="AN14" i="71"/>
  <c r="AD14" i="71"/>
  <c r="AD183" i="71" s="1"/>
  <c r="AC14" i="71"/>
  <c r="S14" i="71"/>
  <c r="R14" i="71"/>
  <c r="Q14" i="71"/>
  <c r="Q183" i="71" s="1"/>
  <c r="EU13" i="71"/>
  <c r="ET13" i="71"/>
  <c r="EJ13" i="71"/>
  <c r="EI13" i="71"/>
  <c r="DY13" i="71"/>
  <c r="DX13" i="71"/>
  <c r="DN13" i="71"/>
  <c r="DM13" i="71"/>
  <c r="DM183" i="71" s="1"/>
  <c r="DC13" i="71"/>
  <c r="DB13" i="71"/>
  <c r="CR13" i="71"/>
  <c r="CQ13" i="71"/>
  <c r="CQ183" i="71" s="1"/>
  <c r="CG13" i="71"/>
  <c r="CF13" i="71"/>
  <c r="BV13" i="71"/>
  <c r="BU13" i="71"/>
  <c r="BU183" i="71" s="1"/>
  <c r="BK13" i="71"/>
  <c r="BJ13" i="71"/>
  <c r="AZ13" i="71"/>
  <c r="AY13" i="71"/>
  <c r="AY183" i="71" s="1"/>
  <c r="AO13" i="71"/>
  <c r="AN13" i="71"/>
  <c r="AD13" i="71"/>
  <c r="AC13" i="71"/>
  <c r="AC183" i="71" s="1"/>
  <c r="S13" i="71"/>
  <c r="R13" i="71"/>
  <c r="Q13" i="71"/>
  <c r="EU12" i="71"/>
  <c r="EU183" i="71" s="1"/>
  <c r="ET12" i="71"/>
  <c r="EJ12" i="71"/>
  <c r="EI12" i="71"/>
  <c r="DY12" i="71"/>
  <c r="DY183" i="71" s="1"/>
  <c r="DX12" i="71"/>
  <c r="DN12" i="71"/>
  <c r="DM12" i="71"/>
  <c r="DC12" i="71"/>
  <c r="DC183" i="71" s="1"/>
  <c r="DB12" i="71"/>
  <c r="CR12" i="71"/>
  <c r="CQ12" i="71"/>
  <c r="CG12" i="71"/>
  <c r="CG183" i="71" s="1"/>
  <c r="CF12" i="71"/>
  <c r="BV12" i="71"/>
  <c r="BU12" i="71"/>
  <c r="BK12" i="71"/>
  <c r="BK183" i="71" s="1"/>
  <c r="BJ12" i="71"/>
  <c r="AZ12" i="71"/>
  <c r="AY12" i="71"/>
  <c r="AO12" i="71"/>
  <c r="AO183" i="71" s="1"/>
  <c r="AN12" i="71"/>
  <c r="AD12" i="71"/>
  <c r="AC12" i="71"/>
  <c r="S12" i="71"/>
  <c r="S183" i="71" s="1"/>
  <c r="Q12" i="71"/>
  <c r="EU12" i="8"/>
  <c r="BI183" i="8"/>
  <c r="O183" i="8"/>
  <c r="ET14" i="8"/>
  <c r="EU14" i="8"/>
  <c r="ET15" i="8"/>
  <c r="EU15" i="8"/>
  <c r="ET16" i="8"/>
  <c r="EU16" i="8"/>
  <c r="ET17" i="8"/>
  <c r="EU17" i="8"/>
  <c r="ET18" i="8"/>
  <c r="EU18" i="8"/>
  <c r="ET19" i="8"/>
  <c r="EU19" i="8"/>
  <c r="ET20" i="8"/>
  <c r="EU20" i="8"/>
  <c r="ET21" i="8"/>
  <c r="EU21" i="8"/>
  <c r="ET22" i="8"/>
  <c r="EU22" i="8"/>
  <c r="ET23" i="8"/>
  <c r="EU23" i="8"/>
  <c r="ET24" i="8"/>
  <c r="EU24" i="8"/>
  <c r="ET25" i="8"/>
  <c r="EU25" i="8"/>
  <c r="ET26" i="8"/>
  <c r="EU26" i="8"/>
  <c r="ET27" i="8"/>
  <c r="EU27" i="8"/>
  <c r="ET28" i="8"/>
  <c r="EU28" i="8"/>
  <c r="ET29" i="8"/>
  <c r="EU29" i="8"/>
  <c r="ET30" i="8"/>
  <c r="EU30" i="8"/>
  <c r="ET31" i="8"/>
  <c r="EU31" i="8"/>
  <c r="ET32" i="8"/>
  <c r="EU32" i="8"/>
  <c r="ET33" i="8"/>
  <c r="EU33" i="8"/>
  <c r="ET34" i="8"/>
  <c r="EU34" i="8"/>
  <c r="ET35" i="8"/>
  <c r="EU35" i="8"/>
  <c r="ET36" i="8"/>
  <c r="EU36" i="8"/>
  <c r="ET37" i="8"/>
  <c r="EU37" i="8"/>
  <c r="ET38" i="8"/>
  <c r="EU38" i="8"/>
  <c r="ET39" i="8"/>
  <c r="EU39" i="8"/>
  <c r="ET40" i="8"/>
  <c r="EU40" i="8"/>
  <c r="ET41" i="8"/>
  <c r="EU41" i="8"/>
  <c r="ET42" i="8"/>
  <c r="EU42" i="8"/>
  <c r="ET43" i="8"/>
  <c r="EU43" i="8"/>
  <c r="ET44" i="8"/>
  <c r="EU44" i="8"/>
  <c r="ET45" i="8"/>
  <c r="EU45" i="8"/>
  <c r="ET46" i="8"/>
  <c r="EU46" i="8"/>
  <c r="ET47" i="8"/>
  <c r="EU47" i="8"/>
  <c r="ET48" i="8"/>
  <c r="EU48" i="8"/>
  <c r="ET49" i="8"/>
  <c r="EU49" i="8"/>
  <c r="ET50" i="8"/>
  <c r="EU50" i="8"/>
  <c r="ET51" i="8"/>
  <c r="EU51" i="8"/>
  <c r="ET52" i="8"/>
  <c r="EU52" i="8"/>
  <c r="ET53" i="8"/>
  <c r="EU53" i="8"/>
  <c r="ET54" i="8"/>
  <c r="EU54" i="8"/>
  <c r="ET55" i="8"/>
  <c r="EU55" i="8"/>
  <c r="ET56" i="8"/>
  <c r="EU56" i="8"/>
  <c r="ET57" i="8"/>
  <c r="EU57" i="8"/>
  <c r="ET58" i="8"/>
  <c r="EU58" i="8"/>
  <c r="ET59" i="8"/>
  <c r="EU59" i="8"/>
  <c r="ET60" i="8"/>
  <c r="EU60" i="8"/>
  <c r="ET61" i="8"/>
  <c r="EU61" i="8"/>
  <c r="ET62" i="8"/>
  <c r="EU62" i="8"/>
  <c r="ET63" i="8"/>
  <c r="EU63" i="8"/>
  <c r="ET64" i="8"/>
  <c r="EU64" i="8"/>
  <c r="ET65" i="8"/>
  <c r="EU65" i="8"/>
  <c r="ET66" i="8"/>
  <c r="EU66" i="8"/>
  <c r="ET67" i="8"/>
  <c r="EU67" i="8"/>
  <c r="ET68" i="8"/>
  <c r="EU68" i="8"/>
  <c r="ET69" i="8"/>
  <c r="EU69" i="8"/>
  <c r="ET70" i="8"/>
  <c r="EU70" i="8"/>
  <c r="ET71" i="8"/>
  <c r="EU71" i="8"/>
  <c r="ET72" i="8"/>
  <c r="EU72" i="8"/>
  <c r="ET73" i="8"/>
  <c r="EU73" i="8"/>
  <c r="ET74" i="8"/>
  <c r="EU74" i="8"/>
  <c r="ET75" i="8"/>
  <c r="EU75" i="8"/>
  <c r="ET76" i="8"/>
  <c r="EU76" i="8"/>
  <c r="ET77" i="8"/>
  <c r="EU77" i="8"/>
  <c r="ET78" i="8"/>
  <c r="EU78" i="8"/>
  <c r="ET79" i="8"/>
  <c r="EU79" i="8"/>
  <c r="ET80" i="8"/>
  <c r="EU80" i="8"/>
  <c r="ET81" i="8"/>
  <c r="EU81" i="8"/>
  <c r="ET82" i="8"/>
  <c r="EU82" i="8"/>
  <c r="ET83" i="8"/>
  <c r="EU83" i="8"/>
  <c r="ET84" i="8"/>
  <c r="EU84" i="8"/>
  <c r="ET85" i="8"/>
  <c r="EU85" i="8"/>
  <c r="ET86" i="8"/>
  <c r="EU86" i="8"/>
  <c r="ET87" i="8"/>
  <c r="EU87" i="8"/>
  <c r="ET88" i="8"/>
  <c r="EU88" i="8"/>
  <c r="ET89" i="8"/>
  <c r="EU89" i="8"/>
  <c r="ET90" i="8"/>
  <c r="EU90" i="8"/>
  <c r="ET91" i="8"/>
  <c r="EU91" i="8"/>
  <c r="ET92" i="8"/>
  <c r="EU92" i="8"/>
  <c r="ET93" i="8"/>
  <c r="EU93" i="8"/>
  <c r="ET94" i="8"/>
  <c r="EU94" i="8"/>
  <c r="ET95" i="8"/>
  <c r="EU95" i="8"/>
  <c r="ET96" i="8"/>
  <c r="EU96" i="8"/>
  <c r="ET97" i="8"/>
  <c r="EU97" i="8"/>
  <c r="ET98" i="8"/>
  <c r="EU98" i="8"/>
  <c r="ET99" i="8"/>
  <c r="EU99" i="8"/>
  <c r="ET100" i="8"/>
  <c r="EU100" i="8"/>
  <c r="ET101" i="8"/>
  <c r="EU101" i="8"/>
  <c r="ET102" i="8"/>
  <c r="EU102" i="8"/>
  <c r="ET103" i="8"/>
  <c r="EU103" i="8"/>
  <c r="ET104" i="8"/>
  <c r="EU104" i="8"/>
  <c r="ET105" i="8"/>
  <c r="EU105" i="8"/>
  <c r="ET106" i="8"/>
  <c r="EU106" i="8"/>
  <c r="ET107" i="8"/>
  <c r="EU107" i="8"/>
  <c r="ET108" i="8"/>
  <c r="EU108" i="8"/>
  <c r="ET109" i="8"/>
  <c r="EU109" i="8"/>
  <c r="ET110" i="8"/>
  <c r="EU110" i="8"/>
  <c r="ET111" i="8"/>
  <c r="EU111" i="8"/>
  <c r="ET112" i="8"/>
  <c r="EU112" i="8"/>
  <c r="ET113" i="8"/>
  <c r="EU113" i="8"/>
  <c r="ET114" i="8"/>
  <c r="EU114" i="8"/>
  <c r="ET115" i="8"/>
  <c r="EU115" i="8"/>
  <c r="ET116" i="8"/>
  <c r="EU116" i="8"/>
  <c r="ET117" i="8"/>
  <c r="EU117" i="8"/>
  <c r="ET118" i="8"/>
  <c r="EU118" i="8"/>
  <c r="ET119" i="8"/>
  <c r="EU119" i="8"/>
  <c r="ET120" i="8"/>
  <c r="EU120" i="8"/>
  <c r="ET121" i="8"/>
  <c r="EU121" i="8"/>
  <c r="ET122" i="8"/>
  <c r="EU122" i="8"/>
  <c r="ET123" i="8"/>
  <c r="EU123" i="8"/>
  <c r="ET124" i="8"/>
  <c r="EU124" i="8"/>
  <c r="ET125" i="8"/>
  <c r="EU125" i="8"/>
  <c r="ET126" i="8"/>
  <c r="EU126" i="8"/>
  <c r="ET127" i="8"/>
  <c r="EU127" i="8"/>
  <c r="ET128" i="8"/>
  <c r="EU128" i="8"/>
  <c r="ET129" i="8"/>
  <c r="EU129" i="8"/>
  <c r="ET130" i="8"/>
  <c r="EU130" i="8"/>
  <c r="ET131" i="8"/>
  <c r="EU131" i="8"/>
  <c r="ET132" i="8"/>
  <c r="EU132" i="8"/>
  <c r="ET133" i="8"/>
  <c r="EU133" i="8"/>
  <c r="ET134" i="8"/>
  <c r="EU134" i="8"/>
  <c r="ET135" i="8"/>
  <c r="EU135" i="8"/>
  <c r="ET136" i="8"/>
  <c r="EU136" i="8"/>
  <c r="ET137" i="8"/>
  <c r="EU137" i="8"/>
  <c r="ET138" i="8"/>
  <c r="EU138" i="8"/>
  <c r="ET139" i="8"/>
  <c r="EU139" i="8"/>
  <c r="ET140" i="8"/>
  <c r="EU140" i="8"/>
  <c r="ET141" i="8"/>
  <c r="EU141" i="8"/>
  <c r="ET142" i="8"/>
  <c r="EU142" i="8"/>
  <c r="ET143" i="8"/>
  <c r="EU143" i="8"/>
  <c r="ET144" i="8"/>
  <c r="EU144" i="8"/>
  <c r="ET145" i="8"/>
  <c r="EU145" i="8"/>
  <c r="ET146" i="8"/>
  <c r="EU146" i="8"/>
  <c r="ET147" i="8"/>
  <c r="EU147" i="8"/>
  <c r="ET148" i="8"/>
  <c r="EU148" i="8"/>
  <c r="ET149" i="8"/>
  <c r="EU149" i="8"/>
  <c r="ET150" i="8"/>
  <c r="EU150" i="8"/>
  <c r="ET151" i="8"/>
  <c r="EU151" i="8"/>
  <c r="ET152" i="8"/>
  <c r="EU152" i="8"/>
  <c r="ET153" i="8"/>
  <c r="EU153" i="8"/>
  <c r="ET154" i="8"/>
  <c r="EU154" i="8"/>
  <c r="ET155" i="8"/>
  <c r="EU155" i="8"/>
  <c r="ET156" i="8"/>
  <c r="EU156" i="8"/>
  <c r="ET157" i="8"/>
  <c r="EU157" i="8"/>
  <c r="ET158" i="8"/>
  <c r="EU158" i="8"/>
  <c r="ET159" i="8"/>
  <c r="EU159" i="8"/>
  <c r="ET160" i="8"/>
  <c r="EU160" i="8"/>
  <c r="ET161" i="8"/>
  <c r="EU161" i="8"/>
  <c r="ET162" i="8"/>
  <c r="EU162" i="8"/>
  <c r="ET163" i="8"/>
  <c r="EU163" i="8"/>
  <c r="ET164" i="8"/>
  <c r="EU164" i="8"/>
  <c r="ET165" i="8"/>
  <c r="EU165" i="8"/>
  <c r="ET166" i="8"/>
  <c r="EU166" i="8"/>
  <c r="ET167" i="8"/>
  <c r="EU167" i="8"/>
  <c r="ET168" i="8"/>
  <c r="EU168" i="8"/>
  <c r="ET169" i="8"/>
  <c r="EU169" i="8"/>
  <c r="ET170" i="8"/>
  <c r="EU170" i="8"/>
  <c r="ET171" i="8"/>
  <c r="EU171" i="8"/>
  <c r="ET172" i="8"/>
  <c r="EU172" i="8"/>
  <c r="ET173" i="8"/>
  <c r="EU173" i="8"/>
  <c r="ET174" i="8"/>
  <c r="EU174" i="8"/>
  <c r="ET175" i="8"/>
  <c r="EU175" i="8"/>
  <c r="ET176" i="8"/>
  <c r="EU176" i="8"/>
  <c r="EU13" i="8"/>
  <c r="ET13" i="8"/>
  <c r="ET12" i="8"/>
  <c r="EJ20" i="8"/>
  <c r="EI16" i="8"/>
  <c r="EI14" i="8"/>
  <c r="EJ14" i="8"/>
  <c r="EI15" i="8"/>
  <c r="EJ15" i="8"/>
  <c r="EJ16" i="8"/>
  <c r="EI17" i="8"/>
  <c r="EJ17" i="8"/>
  <c r="EI18" i="8"/>
  <c r="EJ18" i="8"/>
  <c r="EI19" i="8"/>
  <c r="EJ19" i="8"/>
  <c r="EI20" i="8"/>
  <c r="EI21" i="8"/>
  <c r="EJ21" i="8"/>
  <c r="EI22" i="8"/>
  <c r="EJ22" i="8"/>
  <c r="EI23" i="8"/>
  <c r="EJ23" i="8"/>
  <c r="EI24" i="8"/>
  <c r="EJ24" i="8"/>
  <c r="EI25" i="8"/>
  <c r="EJ25" i="8"/>
  <c r="EI26" i="8"/>
  <c r="EJ26" i="8"/>
  <c r="EI27" i="8"/>
  <c r="EJ27" i="8"/>
  <c r="EI28" i="8"/>
  <c r="EJ28" i="8"/>
  <c r="EI29" i="8"/>
  <c r="EJ29" i="8"/>
  <c r="EI30" i="8"/>
  <c r="EJ30" i="8"/>
  <c r="EI31" i="8"/>
  <c r="EJ31" i="8"/>
  <c r="EI32" i="8"/>
  <c r="EJ32" i="8"/>
  <c r="EI33" i="8"/>
  <c r="EJ33" i="8"/>
  <c r="EI34" i="8"/>
  <c r="EJ34" i="8"/>
  <c r="EI35" i="8"/>
  <c r="EJ35" i="8"/>
  <c r="EI36" i="8"/>
  <c r="EJ36" i="8"/>
  <c r="EI37" i="8"/>
  <c r="EJ37" i="8"/>
  <c r="EI38" i="8"/>
  <c r="EJ38" i="8"/>
  <c r="EI39" i="8"/>
  <c r="EJ39" i="8"/>
  <c r="EI40" i="8"/>
  <c r="EJ40" i="8"/>
  <c r="EI41" i="8"/>
  <c r="EJ41" i="8"/>
  <c r="EI42" i="8"/>
  <c r="EJ42" i="8"/>
  <c r="EI43" i="8"/>
  <c r="EJ43" i="8"/>
  <c r="EI44" i="8"/>
  <c r="EJ44" i="8"/>
  <c r="EI45" i="8"/>
  <c r="EJ45" i="8"/>
  <c r="EI46" i="8"/>
  <c r="EJ46" i="8"/>
  <c r="EI47" i="8"/>
  <c r="EJ47" i="8"/>
  <c r="EI48" i="8"/>
  <c r="EJ48" i="8"/>
  <c r="EI49" i="8"/>
  <c r="EJ49" i="8"/>
  <c r="EI50" i="8"/>
  <c r="EJ50" i="8"/>
  <c r="EI51" i="8"/>
  <c r="EJ51" i="8"/>
  <c r="EI52" i="8"/>
  <c r="EJ52" i="8"/>
  <c r="EI53" i="8"/>
  <c r="EJ53" i="8"/>
  <c r="EI54" i="8"/>
  <c r="EJ54" i="8"/>
  <c r="EI55" i="8"/>
  <c r="EJ55" i="8"/>
  <c r="EI56" i="8"/>
  <c r="EJ56" i="8"/>
  <c r="EI57" i="8"/>
  <c r="EJ57" i="8"/>
  <c r="EI58" i="8"/>
  <c r="EJ58" i="8"/>
  <c r="EI59" i="8"/>
  <c r="EJ59" i="8"/>
  <c r="EI60" i="8"/>
  <c r="EJ60" i="8"/>
  <c r="EI61" i="8"/>
  <c r="EJ61" i="8"/>
  <c r="EI62" i="8"/>
  <c r="EJ62" i="8"/>
  <c r="EI63" i="8"/>
  <c r="EJ63" i="8"/>
  <c r="EI64" i="8"/>
  <c r="EJ64" i="8"/>
  <c r="EI65" i="8"/>
  <c r="EJ65" i="8"/>
  <c r="EI66" i="8"/>
  <c r="EJ66" i="8"/>
  <c r="EI67" i="8"/>
  <c r="EJ67" i="8"/>
  <c r="EI68" i="8"/>
  <c r="EJ68" i="8"/>
  <c r="EI69" i="8"/>
  <c r="EJ69" i="8"/>
  <c r="EI70" i="8"/>
  <c r="EJ70" i="8"/>
  <c r="EI71" i="8"/>
  <c r="EJ71" i="8"/>
  <c r="EI72" i="8"/>
  <c r="EJ72" i="8"/>
  <c r="EI73" i="8"/>
  <c r="EJ73" i="8"/>
  <c r="EI74" i="8"/>
  <c r="EJ74" i="8"/>
  <c r="EI75" i="8"/>
  <c r="EJ75" i="8"/>
  <c r="EI76" i="8"/>
  <c r="EJ76" i="8"/>
  <c r="EI77" i="8"/>
  <c r="EJ77" i="8"/>
  <c r="EI78" i="8"/>
  <c r="EJ78" i="8"/>
  <c r="EI79" i="8"/>
  <c r="EJ79" i="8"/>
  <c r="EI80" i="8"/>
  <c r="EJ80" i="8"/>
  <c r="EI81" i="8"/>
  <c r="EJ81" i="8"/>
  <c r="EI82" i="8"/>
  <c r="EJ82" i="8"/>
  <c r="EI83" i="8"/>
  <c r="EJ83" i="8"/>
  <c r="EI84" i="8"/>
  <c r="EJ84" i="8"/>
  <c r="EI85" i="8"/>
  <c r="EJ85" i="8"/>
  <c r="EI86" i="8"/>
  <c r="EJ86" i="8"/>
  <c r="EI87" i="8"/>
  <c r="EJ87" i="8"/>
  <c r="EI88" i="8"/>
  <c r="EJ88" i="8"/>
  <c r="EI89" i="8"/>
  <c r="EJ89" i="8"/>
  <c r="EI90" i="8"/>
  <c r="EJ90" i="8"/>
  <c r="EI91" i="8"/>
  <c r="EJ91" i="8"/>
  <c r="EI92" i="8"/>
  <c r="EJ92" i="8"/>
  <c r="EI93" i="8"/>
  <c r="EJ93" i="8"/>
  <c r="EI94" i="8"/>
  <c r="EJ94" i="8"/>
  <c r="EI95" i="8"/>
  <c r="EJ95" i="8"/>
  <c r="EI96" i="8"/>
  <c r="EJ96" i="8"/>
  <c r="EI97" i="8"/>
  <c r="EJ97" i="8"/>
  <c r="EI98" i="8"/>
  <c r="EJ98" i="8"/>
  <c r="EI99" i="8"/>
  <c r="EJ99" i="8"/>
  <c r="EI100" i="8"/>
  <c r="EJ100" i="8"/>
  <c r="EI101" i="8"/>
  <c r="EJ101" i="8"/>
  <c r="EI102" i="8"/>
  <c r="EJ102" i="8"/>
  <c r="EI103" i="8"/>
  <c r="EJ103" i="8"/>
  <c r="EI104" i="8"/>
  <c r="EJ104" i="8"/>
  <c r="EI105" i="8"/>
  <c r="EJ105" i="8"/>
  <c r="EI106" i="8"/>
  <c r="EJ106" i="8"/>
  <c r="EI107" i="8"/>
  <c r="EJ107" i="8"/>
  <c r="EI108" i="8"/>
  <c r="EJ108" i="8"/>
  <c r="EI109" i="8"/>
  <c r="EJ109" i="8"/>
  <c r="EI110" i="8"/>
  <c r="EJ110" i="8"/>
  <c r="EI111" i="8"/>
  <c r="EJ111" i="8"/>
  <c r="EI112" i="8"/>
  <c r="EJ112" i="8"/>
  <c r="EI113" i="8"/>
  <c r="EJ113" i="8"/>
  <c r="EI114" i="8"/>
  <c r="EJ114" i="8"/>
  <c r="EI115" i="8"/>
  <c r="EJ115" i="8"/>
  <c r="EI116" i="8"/>
  <c r="EJ116" i="8"/>
  <c r="EI117" i="8"/>
  <c r="EJ117" i="8"/>
  <c r="EI118" i="8"/>
  <c r="EJ118" i="8"/>
  <c r="EI119" i="8"/>
  <c r="EJ119" i="8"/>
  <c r="EI120" i="8"/>
  <c r="EJ120" i="8"/>
  <c r="EI121" i="8"/>
  <c r="EJ121" i="8"/>
  <c r="EI122" i="8"/>
  <c r="EJ122" i="8"/>
  <c r="EI123" i="8"/>
  <c r="EJ123" i="8"/>
  <c r="EI124" i="8"/>
  <c r="EJ124" i="8"/>
  <c r="EI125" i="8"/>
  <c r="EJ125" i="8"/>
  <c r="EI126" i="8"/>
  <c r="EJ126" i="8"/>
  <c r="EI127" i="8"/>
  <c r="EJ127" i="8"/>
  <c r="EI128" i="8"/>
  <c r="EJ128" i="8"/>
  <c r="EI129" i="8"/>
  <c r="EJ129" i="8"/>
  <c r="EI130" i="8"/>
  <c r="EJ130" i="8"/>
  <c r="EI131" i="8"/>
  <c r="EJ131" i="8"/>
  <c r="EI132" i="8"/>
  <c r="EJ132" i="8"/>
  <c r="EI133" i="8"/>
  <c r="EJ133" i="8"/>
  <c r="EI134" i="8"/>
  <c r="EJ134" i="8"/>
  <c r="EI135" i="8"/>
  <c r="EJ135" i="8"/>
  <c r="EI136" i="8"/>
  <c r="EJ136" i="8"/>
  <c r="EI137" i="8"/>
  <c r="EJ137" i="8"/>
  <c r="EI138" i="8"/>
  <c r="EJ138" i="8"/>
  <c r="EI139" i="8"/>
  <c r="EJ139" i="8"/>
  <c r="EI140" i="8"/>
  <c r="EJ140" i="8"/>
  <c r="EI141" i="8"/>
  <c r="EJ141" i="8"/>
  <c r="EI142" i="8"/>
  <c r="EJ142" i="8"/>
  <c r="EI143" i="8"/>
  <c r="EJ143" i="8"/>
  <c r="EI144" i="8"/>
  <c r="EJ144" i="8"/>
  <c r="EI145" i="8"/>
  <c r="EJ145" i="8"/>
  <c r="EI146" i="8"/>
  <c r="EJ146" i="8"/>
  <c r="EI147" i="8"/>
  <c r="EJ147" i="8"/>
  <c r="EI148" i="8"/>
  <c r="EJ148" i="8"/>
  <c r="EI149" i="8"/>
  <c r="EJ149" i="8"/>
  <c r="EI150" i="8"/>
  <c r="EJ150" i="8"/>
  <c r="EI151" i="8"/>
  <c r="EJ151" i="8"/>
  <c r="EI152" i="8"/>
  <c r="EJ152" i="8"/>
  <c r="EI153" i="8"/>
  <c r="EJ153" i="8"/>
  <c r="EI154" i="8"/>
  <c r="EJ154" i="8"/>
  <c r="EI155" i="8"/>
  <c r="EJ155" i="8"/>
  <c r="EI156" i="8"/>
  <c r="EJ156" i="8"/>
  <c r="EI157" i="8"/>
  <c r="EJ157" i="8"/>
  <c r="EI158" i="8"/>
  <c r="EJ158" i="8"/>
  <c r="EI159" i="8"/>
  <c r="EJ159" i="8"/>
  <c r="EI160" i="8"/>
  <c r="EJ160" i="8"/>
  <c r="EI161" i="8"/>
  <c r="EJ161" i="8"/>
  <c r="EI162" i="8"/>
  <c r="EJ162" i="8"/>
  <c r="EI163" i="8"/>
  <c r="EJ163" i="8"/>
  <c r="EI164" i="8"/>
  <c r="EJ164" i="8"/>
  <c r="EI165" i="8"/>
  <c r="EJ165" i="8"/>
  <c r="EI166" i="8"/>
  <c r="EJ166" i="8"/>
  <c r="EI167" i="8"/>
  <c r="EJ167" i="8"/>
  <c r="EI168" i="8"/>
  <c r="EJ168" i="8"/>
  <c r="EI169" i="8"/>
  <c r="EJ169" i="8"/>
  <c r="EI170" i="8"/>
  <c r="EJ170" i="8"/>
  <c r="EI171" i="8"/>
  <c r="EJ171" i="8"/>
  <c r="EI172" i="8"/>
  <c r="EJ172" i="8"/>
  <c r="EI173" i="8"/>
  <c r="EJ173" i="8"/>
  <c r="EI174" i="8"/>
  <c r="EJ174" i="8"/>
  <c r="EI175" i="8"/>
  <c r="EJ175" i="8"/>
  <c r="EI176" i="8"/>
  <c r="EJ176" i="8"/>
  <c r="EJ13" i="8"/>
  <c r="EJ12" i="8"/>
  <c r="EI13" i="8"/>
  <c r="EI12" i="8"/>
  <c r="DX21" i="8"/>
  <c r="DY15" i="8"/>
  <c r="DX14" i="8"/>
  <c r="DY14" i="8"/>
  <c r="DX15" i="8"/>
  <c r="DX16" i="8"/>
  <c r="DY16" i="8"/>
  <c r="DX17" i="8"/>
  <c r="DY17" i="8"/>
  <c r="DX18" i="8"/>
  <c r="DY18" i="8"/>
  <c r="DX19" i="8"/>
  <c r="DY19" i="8"/>
  <c r="DX20" i="8"/>
  <c r="DY20" i="8"/>
  <c r="DY21" i="8"/>
  <c r="DX22" i="8"/>
  <c r="DY22" i="8"/>
  <c r="DX23" i="8"/>
  <c r="DY23" i="8"/>
  <c r="DX24" i="8"/>
  <c r="DY24" i="8"/>
  <c r="DX25" i="8"/>
  <c r="DY25" i="8"/>
  <c r="DX26" i="8"/>
  <c r="DY26" i="8"/>
  <c r="DX27" i="8"/>
  <c r="DY27" i="8"/>
  <c r="DX28" i="8"/>
  <c r="DY28" i="8"/>
  <c r="DX29" i="8"/>
  <c r="DY29" i="8"/>
  <c r="DX30" i="8"/>
  <c r="DY30" i="8"/>
  <c r="DX31" i="8"/>
  <c r="DY31" i="8"/>
  <c r="DX32" i="8"/>
  <c r="DY32" i="8"/>
  <c r="DX33" i="8"/>
  <c r="DY33" i="8"/>
  <c r="DX34" i="8"/>
  <c r="DY34" i="8"/>
  <c r="DX35" i="8"/>
  <c r="DY35" i="8"/>
  <c r="DX36" i="8"/>
  <c r="DY36" i="8"/>
  <c r="DX37" i="8"/>
  <c r="DY37" i="8"/>
  <c r="DX38" i="8"/>
  <c r="DY38" i="8"/>
  <c r="DX39" i="8"/>
  <c r="DY39" i="8"/>
  <c r="DX40" i="8"/>
  <c r="DY40" i="8"/>
  <c r="DX41" i="8"/>
  <c r="DY41" i="8"/>
  <c r="DX42" i="8"/>
  <c r="DY42" i="8"/>
  <c r="DX43" i="8"/>
  <c r="DY43" i="8"/>
  <c r="DX44" i="8"/>
  <c r="DY44" i="8"/>
  <c r="DX45" i="8"/>
  <c r="DY45" i="8"/>
  <c r="DX46" i="8"/>
  <c r="DY46" i="8"/>
  <c r="DX47" i="8"/>
  <c r="DY47" i="8"/>
  <c r="DX48" i="8"/>
  <c r="DY48" i="8"/>
  <c r="DX49" i="8"/>
  <c r="DY49" i="8"/>
  <c r="DX50" i="8"/>
  <c r="DY50" i="8"/>
  <c r="DX51" i="8"/>
  <c r="DY51" i="8"/>
  <c r="DX52" i="8"/>
  <c r="DY52" i="8"/>
  <c r="DX53" i="8"/>
  <c r="DY53" i="8"/>
  <c r="DX54" i="8"/>
  <c r="DY54" i="8"/>
  <c r="DX55" i="8"/>
  <c r="DY55" i="8"/>
  <c r="DX56" i="8"/>
  <c r="DY56" i="8"/>
  <c r="DX57" i="8"/>
  <c r="DY57" i="8"/>
  <c r="DX58" i="8"/>
  <c r="DY58" i="8"/>
  <c r="DX59" i="8"/>
  <c r="DY59" i="8"/>
  <c r="DX60" i="8"/>
  <c r="DY60" i="8"/>
  <c r="DX61" i="8"/>
  <c r="DY61" i="8"/>
  <c r="DX62" i="8"/>
  <c r="DY62" i="8"/>
  <c r="DX63" i="8"/>
  <c r="DY63" i="8"/>
  <c r="DX64" i="8"/>
  <c r="DY64" i="8"/>
  <c r="DX65" i="8"/>
  <c r="DY65" i="8"/>
  <c r="DX66" i="8"/>
  <c r="DY66" i="8"/>
  <c r="DX67" i="8"/>
  <c r="DY67" i="8"/>
  <c r="DX68" i="8"/>
  <c r="DY68" i="8"/>
  <c r="DX69" i="8"/>
  <c r="DY69" i="8"/>
  <c r="DX70" i="8"/>
  <c r="DY70" i="8"/>
  <c r="DX71" i="8"/>
  <c r="DY71" i="8"/>
  <c r="DX72" i="8"/>
  <c r="DY72" i="8"/>
  <c r="DX73" i="8"/>
  <c r="DY73" i="8"/>
  <c r="DX74" i="8"/>
  <c r="DY74" i="8"/>
  <c r="DX75" i="8"/>
  <c r="DY75" i="8"/>
  <c r="DX76" i="8"/>
  <c r="DY76" i="8"/>
  <c r="DX77" i="8"/>
  <c r="DY77" i="8"/>
  <c r="DX78" i="8"/>
  <c r="DY78" i="8"/>
  <c r="DX79" i="8"/>
  <c r="DY79" i="8"/>
  <c r="DX80" i="8"/>
  <c r="DY80" i="8"/>
  <c r="DX81" i="8"/>
  <c r="DY81" i="8"/>
  <c r="DX82" i="8"/>
  <c r="DY82" i="8"/>
  <c r="DX83" i="8"/>
  <c r="DY83" i="8"/>
  <c r="DX84" i="8"/>
  <c r="DY84" i="8"/>
  <c r="DX85" i="8"/>
  <c r="DY85" i="8"/>
  <c r="DX86" i="8"/>
  <c r="DY86" i="8"/>
  <c r="DX87" i="8"/>
  <c r="DY87" i="8"/>
  <c r="DX88" i="8"/>
  <c r="DY88" i="8"/>
  <c r="DX89" i="8"/>
  <c r="DY89" i="8"/>
  <c r="DX90" i="8"/>
  <c r="DY90" i="8"/>
  <c r="DX91" i="8"/>
  <c r="DY91" i="8"/>
  <c r="DX92" i="8"/>
  <c r="DY92" i="8"/>
  <c r="DX93" i="8"/>
  <c r="DY93" i="8"/>
  <c r="DX94" i="8"/>
  <c r="DY94" i="8"/>
  <c r="DX95" i="8"/>
  <c r="DY95" i="8"/>
  <c r="DX96" i="8"/>
  <c r="DY96" i="8"/>
  <c r="DX97" i="8"/>
  <c r="DY97" i="8"/>
  <c r="DX98" i="8"/>
  <c r="DY98" i="8"/>
  <c r="DX99" i="8"/>
  <c r="DY99" i="8"/>
  <c r="DX100" i="8"/>
  <c r="DY100" i="8"/>
  <c r="DX101" i="8"/>
  <c r="DY101" i="8"/>
  <c r="DX102" i="8"/>
  <c r="DY102" i="8"/>
  <c r="DX103" i="8"/>
  <c r="DY103" i="8"/>
  <c r="DX104" i="8"/>
  <c r="DY104" i="8"/>
  <c r="DX105" i="8"/>
  <c r="DY105" i="8"/>
  <c r="DX106" i="8"/>
  <c r="DY106" i="8"/>
  <c r="DX107" i="8"/>
  <c r="DY107" i="8"/>
  <c r="DX108" i="8"/>
  <c r="DY108" i="8"/>
  <c r="DX109" i="8"/>
  <c r="DY109" i="8"/>
  <c r="DX110" i="8"/>
  <c r="DY110" i="8"/>
  <c r="DX111" i="8"/>
  <c r="DY111" i="8"/>
  <c r="DX112" i="8"/>
  <c r="DY112" i="8"/>
  <c r="DX113" i="8"/>
  <c r="DY113" i="8"/>
  <c r="DX114" i="8"/>
  <c r="DY114" i="8"/>
  <c r="DX115" i="8"/>
  <c r="DY115" i="8"/>
  <c r="DX116" i="8"/>
  <c r="DY116" i="8"/>
  <c r="DX117" i="8"/>
  <c r="DY117" i="8"/>
  <c r="DX118" i="8"/>
  <c r="DY118" i="8"/>
  <c r="DX119" i="8"/>
  <c r="DY119" i="8"/>
  <c r="DX120" i="8"/>
  <c r="DY120" i="8"/>
  <c r="DX121" i="8"/>
  <c r="DY121" i="8"/>
  <c r="DX122" i="8"/>
  <c r="DY122" i="8"/>
  <c r="DX123" i="8"/>
  <c r="DY123" i="8"/>
  <c r="DX124" i="8"/>
  <c r="DY124" i="8"/>
  <c r="DX125" i="8"/>
  <c r="DY125" i="8"/>
  <c r="DX126" i="8"/>
  <c r="DY126" i="8"/>
  <c r="DX127" i="8"/>
  <c r="DY127" i="8"/>
  <c r="DX128" i="8"/>
  <c r="DY128" i="8"/>
  <c r="DX129" i="8"/>
  <c r="DY129" i="8"/>
  <c r="DX130" i="8"/>
  <c r="DY130" i="8"/>
  <c r="DX131" i="8"/>
  <c r="DY131" i="8"/>
  <c r="DX132" i="8"/>
  <c r="DY132" i="8"/>
  <c r="DX133" i="8"/>
  <c r="DY133" i="8"/>
  <c r="DX134" i="8"/>
  <c r="DY134" i="8"/>
  <c r="DX135" i="8"/>
  <c r="DY135" i="8"/>
  <c r="DX136" i="8"/>
  <c r="DY136" i="8"/>
  <c r="DX137" i="8"/>
  <c r="DY137" i="8"/>
  <c r="DX138" i="8"/>
  <c r="DY138" i="8"/>
  <c r="DX139" i="8"/>
  <c r="DY139" i="8"/>
  <c r="DX140" i="8"/>
  <c r="DY140" i="8"/>
  <c r="DX141" i="8"/>
  <c r="DY141" i="8"/>
  <c r="DX142" i="8"/>
  <c r="DY142" i="8"/>
  <c r="DX143" i="8"/>
  <c r="DY143" i="8"/>
  <c r="DX144" i="8"/>
  <c r="DY144" i="8"/>
  <c r="DX145" i="8"/>
  <c r="DY145" i="8"/>
  <c r="DX146" i="8"/>
  <c r="DY146" i="8"/>
  <c r="DX147" i="8"/>
  <c r="DY147" i="8"/>
  <c r="DX148" i="8"/>
  <c r="DY148" i="8"/>
  <c r="DX149" i="8"/>
  <c r="DY149" i="8"/>
  <c r="DX150" i="8"/>
  <c r="DY150" i="8"/>
  <c r="DX151" i="8"/>
  <c r="DY151" i="8"/>
  <c r="DX152" i="8"/>
  <c r="DY152" i="8"/>
  <c r="DX153" i="8"/>
  <c r="DY153" i="8"/>
  <c r="DX154" i="8"/>
  <c r="DY154" i="8"/>
  <c r="DX155" i="8"/>
  <c r="DY155" i="8"/>
  <c r="DX156" i="8"/>
  <c r="DY156" i="8"/>
  <c r="DX157" i="8"/>
  <c r="DY157" i="8"/>
  <c r="DX158" i="8"/>
  <c r="DY158" i="8"/>
  <c r="DX159" i="8"/>
  <c r="DY159" i="8"/>
  <c r="DX160" i="8"/>
  <c r="DY160" i="8"/>
  <c r="DX161" i="8"/>
  <c r="DY161" i="8"/>
  <c r="DX162" i="8"/>
  <c r="DY162" i="8"/>
  <c r="DX163" i="8"/>
  <c r="DY163" i="8"/>
  <c r="DX164" i="8"/>
  <c r="DY164" i="8"/>
  <c r="DX165" i="8"/>
  <c r="DY165" i="8"/>
  <c r="DX166" i="8"/>
  <c r="DY166" i="8"/>
  <c r="DX167" i="8"/>
  <c r="DY167" i="8"/>
  <c r="DX168" i="8"/>
  <c r="DY168" i="8"/>
  <c r="DX169" i="8"/>
  <c r="DY169" i="8"/>
  <c r="DX170" i="8"/>
  <c r="DY170" i="8"/>
  <c r="DX171" i="8"/>
  <c r="DY171" i="8"/>
  <c r="DX172" i="8"/>
  <c r="DY172" i="8"/>
  <c r="DX173" i="8"/>
  <c r="DY173" i="8"/>
  <c r="DX174" i="8"/>
  <c r="DY174" i="8"/>
  <c r="DX175" i="8"/>
  <c r="DY175" i="8"/>
  <c r="DX176" i="8"/>
  <c r="DY176" i="8"/>
  <c r="DY13" i="8"/>
  <c r="DY12" i="8"/>
  <c r="DX13" i="8"/>
  <c r="DX183" i="8" s="1"/>
  <c r="DX12" i="8"/>
  <c r="DN22" i="8"/>
  <c r="DM14" i="8"/>
  <c r="DN14" i="8"/>
  <c r="DM15" i="8"/>
  <c r="DN15" i="8"/>
  <c r="DM16" i="8"/>
  <c r="DN16" i="8"/>
  <c r="DM17" i="8"/>
  <c r="DN17" i="8"/>
  <c r="DM18" i="8"/>
  <c r="DN18" i="8"/>
  <c r="DM19" i="8"/>
  <c r="DN19" i="8"/>
  <c r="DM20" i="8"/>
  <c r="DN20" i="8"/>
  <c r="DM21" i="8"/>
  <c r="DN21" i="8"/>
  <c r="DM22" i="8"/>
  <c r="DM23" i="8"/>
  <c r="DM183" i="8" s="1"/>
  <c r="DN23" i="8"/>
  <c r="DM24" i="8"/>
  <c r="DN24" i="8"/>
  <c r="DM25" i="8"/>
  <c r="DN25" i="8"/>
  <c r="DM26" i="8"/>
  <c r="DN26" i="8"/>
  <c r="DM27" i="8"/>
  <c r="DN27" i="8"/>
  <c r="DM28" i="8"/>
  <c r="DN28" i="8"/>
  <c r="DM29" i="8"/>
  <c r="DN29" i="8"/>
  <c r="DM30" i="8"/>
  <c r="DN30" i="8"/>
  <c r="DM31" i="8"/>
  <c r="DN31" i="8"/>
  <c r="DM32" i="8"/>
  <c r="DN32" i="8"/>
  <c r="DM33" i="8"/>
  <c r="DN33" i="8"/>
  <c r="DM34" i="8"/>
  <c r="DN34" i="8"/>
  <c r="DM35" i="8"/>
  <c r="DN35" i="8"/>
  <c r="DM36" i="8"/>
  <c r="DN36" i="8"/>
  <c r="DM37" i="8"/>
  <c r="DN37" i="8"/>
  <c r="DM38" i="8"/>
  <c r="DN38" i="8"/>
  <c r="DM39" i="8"/>
  <c r="DN39" i="8"/>
  <c r="DM40" i="8"/>
  <c r="DN40" i="8"/>
  <c r="DM41" i="8"/>
  <c r="DN41" i="8"/>
  <c r="DM42" i="8"/>
  <c r="DN42" i="8"/>
  <c r="DM43" i="8"/>
  <c r="DN43" i="8"/>
  <c r="DM44" i="8"/>
  <c r="DN44" i="8"/>
  <c r="DM45" i="8"/>
  <c r="DN45" i="8"/>
  <c r="DM46" i="8"/>
  <c r="DN46" i="8"/>
  <c r="DM47" i="8"/>
  <c r="DN47" i="8"/>
  <c r="DM48" i="8"/>
  <c r="DN48" i="8"/>
  <c r="DM49" i="8"/>
  <c r="DN49" i="8"/>
  <c r="DM50" i="8"/>
  <c r="DN50" i="8"/>
  <c r="DM51" i="8"/>
  <c r="DN51" i="8"/>
  <c r="DM52" i="8"/>
  <c r="DN52" i="8"/>
  <c r="DM53" i="8"/>
  <c r="DN53" i="8"/>
  <c r="DM54" i="8"/>
  <c r="DN54" i="8"/>
  <c r="DM55" i="8"/>
  <c r="DN55" i="8"/>
  <c r="DM56" i="8"/>
  <c r="DN56" i="8"/>
  <c r="DM57" i="8"/>
  <c r="DN57" i="8"/>
  <c r="DM58" i="8"/>
  <c r="DN58" i="8"/>
  <c r="DM59" i="8"/>
  <c r="DN59" i="8"/>
  <c r="DM60" i="8"/>
  <c r="DN60" i="8"/>
  <c r="DM61" i="8"/>
  <c r="DN61" i="8"/>
  <c r="DM62" i="8"/>
  <c r="DN62" i="8"/>
  <c r="DM63" i="8"/>
  <c r="DN63" i="8"/>
  <c r="DM64" i="8"/>
  <c r="DN64" i="8"/>
  <c r="DM65" i="8"/>
  <c r="DN65" i="8"/>
  <c r="DM66" i="8"/>
  <c r="DN66" i="8"/>
  <c r="DM67" i="8"/>
  <c r="DN67" i="8"/>
  <c r="DM68" i="8"/>
  <c r="DN68" i="8"/>
  <c r="DM69" i="8"/>
  <c r="DN69" i="8"/>
  <c r="DM70" i="8"/>
  <c r="DN70" i="8"/>
  <c r="DM71" i="8"/>
  <c r="DN71" i="8"/>
  <c r="DM72" i="8"/>
  <c r="DN72" i="8"/>
  <c r="DM73" i="8"/>
  <c r="DN73" i="8"/>
  <c r="DM74" i="8"/>
  <c r="DN74" i="8"/>
  <c r="DM75" i="8"/>
  <c r="DN75" i="8"/>
  <c r="DM76" i="8"/>
  <c r="DN76" i="8"/>
  <c r="DM77" i="8"/>
  <c r="DN77" i="8"/>
  <c r="DM78" i="8"/>
  <c r="DN78" i="8"/>
  <c r="DM79" i="8"/>
  <c r="DN79" i="8"/>
  <c r="DM80" i="8"/>
  <c r="DN80" i="8"/>
  <c r="DM81" i="8"/>
  <c r="DN81" i="8"/>
  <c r="DM82" i="8"/>
  <c r="DN82" i="8"/>
  <c r="DM83" i="8"/>
  <c r="DN83" i="8"/>
  <c r="DM84" i="8"/>
  <c r="DN84" i="8"/>
  <c r="DM85" i="8"/>
  <c r="DN85" i="8"/>
  <c r="DM86" i="8"/>
  <c r="DN86" i="8"/>
  <c r="DM87" i="8"/>
  <c r="DN87" i="8"/>
  <c r="DM88" i="8"/>
  <c r="DN88" i="8"/>
  <c r="DM89" i="8"/>
  <c r="DN89" i="8"/>
  <c r="DM90" i="8"/>
  <c r="DN90" i="8"/>
  <c r="DM91" i="8"/>
  <c r="DN91" i="8"/>
  <c r="DM92" i="8"/>
  <c r="DN92" i="8"/>
  <c r="DM93" i="8"/>
  <c r="DN93" i="8"/>
  <c r="DM94" i="8"/>
  <c r="DN94" i="8"/>
  <c r="DM95" i="8"/>
  <c r="DN95" i="8"/>
  <c r="DM96" i="8"/>
  <c r="DN96" i="8"/>
  <c r="DM97" i="8"/>
  <c r="DN97" i="8"/>
  <c r="DM98" i="8"/>
  <c r="DN98" i="8"/>
  <c r="DM99" i="8"/>
  <c r="DN99" i="8"/>
  <c r="DM100" i="8"/>
  <c r="DN100" i="8"/>
  <c r="DM101" i="8"/>
  <c r="DN101" i="8"/>
  <c r="DM102" i="8"/>
  <c r="DN102" i="8"/>
  <c r="DM103" i="8"/>
  <c r="DN103" i="8"/>
  <c r="DM104" i="8"/>
  <c r="DN104" i="8"/>
  <c r="DM105" i="8"/>
  <c r="DN105" i="8"/>
  <c r="DM106" i="8"/>
  <c r="DN106" i="8"/>
  <c r="DM107" i="8"/>
  <c r="DN107" i="8"/>
  <c r="DM108" i="8"/>
  <c r="DN108" i="8"/>
  <c r="DM109" i="8"/>
  <c r="DN109" i="8"/>
  <c r="DM110" i="8"/>
  <c r="DN110" i="8"/>
  <c r="DM111" i="8"/>
  <c r="DN111" i="8"/>
  <c r="DM112" i="8"/>
  <c r="DN112" i="8"/>
  <c r="DM113" i="8"/>
  <c r="DN113" i="8"/>
  <c r="DM114" i="8"/>
  <c r="DN114" i="8"/>
  <c r="DM115" i="8"/>
  <c r="DN115" i="8"/>
  <c r="DM116" i="8"/>
  <c r="DN116" i="8"/>
  <c r="DM117" i="8"/>
  <c r="DN117" i="8"/>
  <c r="DM118" i="8"/>
  <c r="DN118" i="8"/>
  <c r="DM119" i="8"/>
  <c r="DN119" i="8"/>
  <c r="DM120" i="8"/>
  <c r="DN120" i="8"/>
  <c r="DM121" i="8"/>
  <c r="DN121" i="8"/>
  <c r="DM122" i="8"/>
  <c r="DN122" i="8"/>
  <c r="DM123" i="8"/>
  <c r="DN123" i="8"/>
  <c r="DM124" i="8"/>
  <c r="DN124" i="8"/>
  <c r="DM125" i="8"/>
  <c r="DN125" i="8"/>
  <c r="DM126" i="8"/>
  <c r="DN126" i="8"/>
  <c r="DM127" i="8"/>
  <c r="DN127" i="8"/>
  <c r="DM128" i="8"/>
  <c r="DN128" i="8"/>
  <c r="DM129" i="8"/>
  <c r="DN129" i="8"/>
  <c r="DM130" i="8"/>
  <c r="DN130" i="8"/>
  <c r="DM131" i="8"/>
  <c r="DN131" i="8"/>
  <c r="DM132" i="8"/>
  <c r="DN132" i="8"/>
  <c r="DM133" i="8"/>
  <c r="DN133" i="8"/>
  <c r="DM134" i="8"/>
  <c r="DN134" i="8"/>
  <c r="DM135" i="8"/>
  <c r="DN135" i="8"/>
  <c r="DM136" i="8"/>
  <c r="DN136" i="8"/>
  <c r="DM137" i="8"/>
  <c r="DN137" i="8"/>
  <c r="DM138" i="8"/>
  <c r="DN138" i="8"/>
  <c r="DM139" i="8"/>
  <c r="DN139" i="8"/>
  <c r="DM140" i="8"/>
  <c r="DN140" i="8"/>
  <c r="DM141" i="8"/>
  <c r="DN141" i="8"/>
  <c r="DM142" i="8"/>
  <c r="DN142" i="8"/>
  <c r="DM143" i="8"/>
  <c r="DN143" i="8"/>
  <c r="DM144" i="8"/>
  <c r="DN144" i="8"/>
  <c r="DM145" i="8"/>
  <c r="DN145" i="8"/>
  <c r="DM146" i="8"/>
  <c r="DN146" i="8"/>
  <c r="DM147" i="8"/>
  <c r="DN147" i="8"/>
  <c r="DM148" i="8"/>
  <c r="DN148" i="8"/>
  <c r="DM149" i="8"/>
  <c r="DN149" i="8"/>
  <c r="DM150" i="8"/>
  <c r="DN150" i="8"/>
  <c r="DM151" i="8"/>
  <c r="DN151" i="8"/>
  <c r="DM152" i="8"/>
  <c r="DN152" i="8"/>
  <c r="DM153" i="8"/>
  <c r="DN153" i="8"/>
  <c r="DM154" i="8"/>
  <c r="DN154" i="8"/>
  <c r="DM155" i="8"/>
  <c r="DN155" i="8"/>
  <c r="DM156" i="8"/>
  <c r="DN156" i="8"/>
  <c r="DM157" i="8"/>
  <c r="DN157" i="8"/>
  <c r="DM158" i="8"/>
  <c r="DN158" i="8"/>
  <c r="DM159" i="8"/>
  <c r="DN159" i="8"/>
  <c r="DM160" i="8"/>
  <c r="DN160" i="8"/>
  <c r="DM161" i="8"/>
  <c r="DN161" i="8"/>
  <c r="DM162" i="8"/>
  <c r="DN162" i="8"/>
  <c r="DM163" i="8"/>
  <c r="DN163" i="8"/>
  <c r="DM164" i="8"/>
  <c r="DN164" i="8"/>
  <c r="DM165" i="8"/>
  <c r="DN165" i="8"/>
  <c r="DM166" i="8"/>
  <c r="DN166" i="8"/>
  <c r="DM167" i="8"/>
  <c r="DN167" i="8"/>
  <c r="DM168" i="8"/>
  <c r="DN168" i="8"/>
  <c r="DM169" i="8"/>
  <c r="DN169" i="8"/>
  <c r="DM170" i="8"/>
  <c r="DN170" i="8"/>
  <c r="DM171" i="8"/>
  <c r="DN171" i="8"/>
  <c r="DM172" i="8"/>
  <c r="DN172" i="8"/>
  <c r="DM173" i="8"/>
  <c r="DN173" i="8"/>
  <c r="DM174" i="8"/>
  <c r="DN174" i="8"/>
  <c r="DM175" i="8"/>
  <c r="DN175" i="8"/>
  <c r="DM176" i="8"/>
  <c r="DN176" i="8"/>
  <c r="DN13" i="8"/>
  <c r="DN12" i="8"/>
  <c r="DM13" i="8"/>
  <c r="DM12" i="8"/>
  <c r="DC18" i="8"/>
  <c r="DB16" i="8"/>
  <c r="DB14" i="8"/>
  <c r="DC14" i="8"/>
  <c r="DB15" i="8"/>
  <c r="DC15" i="8"/>
  <c r="DC16" i="8"/>
  <c r="DB17" i="8"/>
  <c r="DC17" i="8"/>
  <c r="DB18" i="8"/>
  <c r="DB19" i="8"/>
  <c r="DC19" i="8"/>
  <c r="DB20" i="8"/>
  <c r="DC20" i="8"/>
  <c r="DB21" i="8"/>
  <c r="DC21" i="8"/>
  <c r="DB22" i="8"/>
  <c r="DC22" i="8"/>
  <c r="DB23" i="8"/>
  <c r="DC23" i="8"/>
  <c r="DB24" i="8"/>
  <c r="DC24" i="8"/>
  <c r="DB25" i="8"/>
  <c r="DC25" i="8"/>
  <c r="DB26" i="8"/>
  <c r="DC26" i="8"/>
  <c r="DB27" i="8"/>
  <c r="DC27" i="8"/>
  <c r="DB28" i="8"/>
  <c r="DC28" i="8"/>
  <c r="DB29" i="8"/>
  <c r="DC29" i="8"/>
  <c r="DB30" i="8"/>
  <c r="DC30" i="8"/>
  <c r="DB31" i="8"/>
  <c r="DC31" i="8"/>
  <c r="DB32" i="8"/>
  <c r="DC32" i="8"/>
  <c r="DB33" i="8"/>
  <c r="DC33" i="8"/>
  <c r="DB34" i="8"/>
  <c r="DC34" i="8"/>
  <c r="DB35" i="8"/>
  <c r="DC35" i="8"/>
  <c r="DB36" i="8"/>
  <c r="DC36" i="8"/>
  <c r="DB37" i="8"/>
  <c r="DC37" i="8"/>
  <c r="DB38" i="8"/>
  <c r="DC38" i="8"/>
  <c r="DB39" i="8"/>
  <c r="DC39" i="8"/>
  <c r="DB40" i="8"/>
  <c r="DC40" i="8"/>
  <c r="DB41" i="8"/>
  <c r="DC41" i="8"/>
  <c r="DB42" i="8"/>
  <c r="DC42" i="8"/>
  <c r="DB43" i="8"/>
  <c r="DC43" i="8"/>
  <c r="DB44" i="8"/>
  <c r="DC44" i="8"/>
  <c r="DB45" i="8"/>
  <c r="DC45" i="8"/>
  <c r="DB46" i="8"/>
  <c r="DC46" i="8"/>
  <c r="DB47" i="8"/>
  <c r="DC47" i="8"/>
  <c r="DB48" i="8"/>
  <c r="DC48" i="8"/>
  <c r="DB49" i="8"/>
  <c r="DC49" i="8"/>
  <c r="DB50" i="8"/>
  <c r="DC50" i="8"/>
  <c r="DB51" i="8"/>
  <c r="DC51" i="8"/>
  <c r="DB52" i="8"/>
  <c r="DC52" i="8"/>
  <c r="DB53" i="8"/>
  <c r="DC53" i="8"/>
  <c r="DB54" i="8"/>
  <c r="DC54" i="8"/>
  <c r="DB55" i="8"/>
  <c r="DC55" i="8"/>
  <c r="DB56" i="8"/>
  <c r="DC56" i="8"/>
  <c r="DB57" i="8"/>
  <c r="DC57" i="8"/>
  <c r="DB58" i="8"/>
  <c r="DC58" i="8"/>
  <c r="DB59" i="8"/>
  <c r="DC59" i="8"/>
  <c r="DB60" i="8"/>
  <c r="DC60" i="8"/>
  <c r="DB61" i="8"/>
  <c r="DC61" i="8"/>
  <c r="DB62" i="8"/>
  <c r="DC62" i="8"/>
  <c r="DB63" i="8"/>
  <c r="DC63" i="8"/>
  <c r="DB64" i="8"/>
  <c r="DC64" i="8"/>
  <c r="DB65" i="8"/>
  <c r="DC65" i="8"/>
  <c r="DB66" i="8"/>
  <c r="DC66" i="8"/>
  <c r="DB67" i="8"/>
  <c r="DC67" i="8"/>
  <c r="DB68" i="8"/>
  <c r="DC68" i="8"/>
  <c r="DB69" i="8"/>
  <c r="DC69" i="8"/>
  <c r="DB70" i="8"/>
  <c r="DC70" i="8"/>
  <c r="DB71" i="8"/>
  <c r="DC71" i="8"/>
  <c r="DB72" i="8"/>
  <c r="DC72" i="8"/>
  <c r="DB73" i="8"/>
  <c r="DC73" i="8"/>
  <c r="DB74" i="8"/>
  <c r="DC74" i="8"/>
  <c r="DB75" i="8"/>
  <c r="DC75" i="8"/>
  <c r="DB76" i="8"/>
  <c r="DC76" i="8"/>
  <c r="DB77" i="8"/>
  <c r="DC77" i="8"/>
  <c r="DB78" i="8"/>
  <c r="DC78" i="8"/>
  <c r="DB79" i="8"/>
  <c r="DC79" i="8"/>
  <c r="DB80" i="8"/>
  <c r="DC80" i="8"/>
  <c r="DB81" i="8"/>
  <c r="DC81" i="8"/>
  <c r="DB82" i="8"/>
  <c r="DC82" i="8"/>
  <c r="DB83" i="8"/>
  <c r="DC83" i="8"/>
  <c r="DB84" i="8"/>
  <c r="DC84" i="8"/>
  <c r="DB85" i="8"/>
  <c r="DC85" i="8"/>
  <c r="DB86" i="8"/>
  <c r="DC86" i="8"/>
  <c r="DB87" i="8"/>
  <c r="DC87" i="8"/>
  <c r="DB88" i="8"/>
  <c r="DC88" i="8"/>
  <c r="DB89" i="8"/>
  <c r="DC89" i="8"/>
  <c r="DB90" i="8"/>
  <c r="DC90" i="8"/>
  <c r="DB91" i="8"/>
  <c r="DC91" i="8"/>
  <c r="DB92" i="8"/>
  <c r="DC92" i="8"/>
  <c r="DB93" i="8"/>
  <c r="DC93" i="8"/>
  <c r="DB94" i="8"/>
  <c r="DC94" i="8"/>
  <c r="DB95" i="8"/>
  <c r="DC95" i="8"/>
  <c r="DB96" i="8"/>
  <c r="DC96" i="8"/>
  <c r="DB97" i="8"/>
  <c r="DC97" i="8"/>
  <c r="DB98" i="8"/>
  <c r="DC98" i="8"/>
  <c r="DB99" i="8"/>
  <c r="DC99" i="8"/>
  <c r="DB100" i="8"/>
  <c r="DC100" i="8"/>
  <c r="DB101" i="8"/>
  <c r="DC101" i="8"/>
  <c r="DB102" i="8"/>
  <c r="DC102" i="8"/>
  <c r="DB103" i="8"/>
  <c r="DC103" i="8"/>
  <c r="DB104" i="8"/>
  <c r="DC104" i="8"/>
  <c r="DB105" i="8"/>
  <c r="DC105" i="8"/>
  <c r="DB106" i="8"/>
  <c r="DC106" i="8"/>
  <c r="DB107" i="8"/>
  <c r="DC107" i="8"/>
  <c r="DB108" i="8"/>
  <c r="DC108" i="8"/>
  <c r="DB109" i="8"/>
  <c r="DC109" i="8"/>
  <c r="DB110" i="8"/>
  <c r="DC110" i="8"/>
  <c r="DB111" i="8"/>
  <c r="DC111" i="8"/>
  <c r="DB112" i="8"/>
  <c r="DC112" i="8"/>
  <c r="DB113" i="8"/>
  <c r="DC113" i="8"/>
  <c r="DB114" i="8"/>
  <c r="DC114" i="8"/>
  <c r="DB115" i="8"/>
  <c r="DC115" i="8"/>
  <c r="DB116" i="8"/>
  <c r="DC116" i="8"/>
  <c r="DB117" i="8"/>
  <c r="DC117" i="8"/>
  <c r="DB118" i="8"/>
  <c r="DC118" i="8"/>
  <c r="DB119" i="8"/>
  <c r="DC119" i="8"/>
  <c r="DB120" i="8"/>
  <c r="DC120" i="8"/>
  <c r="DB121" i="8"/>
  <c r="DC121" i="8"/>
  <c r="DB122" i="8"/>
  <c r="DC122" i="8"/>
  <c r="DB123" i="8"/>
  <c r="DC123" i="8"/>
  <c r="DB124" i="8"/>
  <c r="DC124" i="8"/>
  <c r="DB125" i="8"/>
  <c r="DC125" i="8"/>
  <c r="DB126" i="8"/>
  <c r="DC126" i="8"/>
  <c r="DB127" i="8"/>
  <c r="DC127" i="8"/>
  <c r="DB128" i="8"/>
  <c r="DC128" i="8"/>
  <c r="DB129" i="8"/>
  <c r="DC129" i="8"/>
  <c r="DB130" i="8"/>
  <c r="DC130" i="8"/>
  <c r="DB131" i="8"/>
  <c r="DC131" i="8"/>
  <c r="DB132" i="8"/>
  <c r="DC132" i="8"/>
  <c r="DB133" i="8"/>
  <c r="DC133" i="8"/>
  <c r="DB134" i="8"/>
  <c r="DC134" i="8"/>
  <c r="DB135" i="8"/>
  <c r="DC135" i="8"/>
  <c r="DB136" i="8"/>
  <c r="DC136" i="8"/>
  <c r="DB137" i="8"/>
  <c r="DC137" i="8"/>
  <c r="DB138" i="8"/>
  <c r="DC138" i="8"/>
  <c r="DB139" i="8"/>
  <c r="DC139" i="8"/>
  <c r="DB140" i="8"/>
  <c r="DC140" i="8"/>
  <c r="DB141" i="8"/>
  <c r="DC141" i="8"/>
  <c r="DB142" i="8"/>
  <c r="DC142" i="8"/>
  <c r="DB143" i="8"/>
  <c r="DC143" i="8"/>
  <c r="DB144" i="8"/>
  <c r="DC144" i="8"/>
  <c r="DB145" i="8"/>
  <c r="DC145" i="8"/>
  <c r="DB146" i="8"/>
  <c r="DC146" i="8"/>
  <c r="DB147" i="8"/>
  <c r="DC147" i="8"/>
  <c r="DB148" i="8"/>
  <c r="DC148" i="8"/>
  <c r="DB149" i="8"/>
  <c r="DC149" i="8"/>
  <c r="DB150" i="8"/>
  <c r="DC150" i="8"/>
  <c r="DB151" i="8"/>
  <c r="DC151" i="8"/>
  <c r="DB152" i="8"/>
  <c r="DC152" i="8"/>
  <c r="DB153" i="8"/>
  <c r="DC153" i="8"/>
  <c r="DB154" i="8"/>
  <c r="DC154" i="8"/>
  <c r="DB155" i="8"/>
  <c r="DC155" i="8"/>
  <c r="DB156" i="8"/>
  <c r="DC156" i="8"/>
  <c r="DB157" i="8"/>
  <c r="DC157" i="8"/>
  <c r="DB158" i="8"/>
  <c r="DC158" i="8"/>
  <c r="DB159" i="8"/>
  <c r="DC159" i="8"/>
  <c r="DB160" i="8"/>
  <c r="DC160" i="8"/>
  <c r="DB161" i="8"/>
  <c r="DC161" i="8"/>
  <c r="DB162" i="8"/>
  <c r="DC162" i="8"/>
  <c r="DB163" i="8"/>
  <c r="DC163" i="8"/>
  <c r="DB164" i="8"/>
  <c r="DC164" i="8"/>
  <c r="DB165" i="8"/>
  <c r="DC165" i="8"/>
  <c r="DB166" i="8"/>
  <c r="DC166" i="8"/>
  <c r="DB167" i="8"/>
  <c r="DC167" i="8"/>
  <c r="DB168" i="8"/>
  <c r="DC168" i="8"/>
  <c r="DB169" i="8"/>
  <c r="DC169" i="8"/>
  <c r="DB170" i="8"/>
  <c r="DC170" i="8"/>
  <c r="DB171" i="8"/>
  <c r="DC171" i="8"/>
  <c r="DB172" i="8"/>
  <c r="DC172" i="8"/>
  <c r="DB173" i="8"/>
  <c r="DC173" i="8"/>
  <c r="DB174" i="8"/>
  <c r="DC174" i="8"/>
  <c r="DB175" i="8"/>
  <c r="DC175" i="8"/>
  <c r="DB176" i="8"/>
  <c r="DC176" i="8"/>
  <c r="DC13" i="8"/>
  <c r="DC12" i="8"/>
  <c r="DB13" i="8"/>
  <c r="DB183" i="8" s="1"/>
  <c r="DB12" i="8"/>
  <c r="CQ25" i="8"/>
  <c r="CR19" i="8"/>
  <c r="CQ14" i="8"/>
  <c r="CR14" i="8"/>
  <c r="CQ15" i="8"/>
  <c r="CR15" i="8"/>
  <c r="CQ16" i="8"/>
  <c r="CR16" i="8"/>
  <c r="CQ17" i="8"/>
  <c r="CR17" i="8"/>
  <c r="CQ18" i="8"/>
  <c r="CR18" i="8"/>
  <c r="CQ19" i="8"/>
  <c r="CQ20" i="8"/>
  <c r="CR20" i="8"/>
  <c r="CQ21" i="8"/>
  <c r="CR21" i="8"/>
  <c r="CQ22" i="8"/>
  <c r="CR22" i="8"/>
  <c r="CQ23" i="8"/>
  <c r="CR23" i="8"/>
  <c r="CQ24" i="8"/>
  <c r="CR24" i="8"/>
  <c r="CR25" i="8"/>
  <c r="CQ26" i="8"/>
  <c r="CR26" i="8"/>
  <c r="CQ27" i="8"/>
  <c r="CR27" i="8"/>
  <c r="CQ28" i="8"/>
  <c r="CR28" i="8"/>
  <c r="CQ29" i="8"/>
  <c r="CR29" i="8"/>
  <c r="CQ30" i="8"/>
  <c r="CR30" i="8"/>
  <c r="CQ31" i="8"/>
  <c r="CR31" i="8"/>
  <c r="CQ32" i="8"/>
  <c r="CR32" i="8"/>
  <c r="CQ33" i="8"/>
  <c r="CR33" i="8"/>
  <c r="CQ34" i="8"/>
  <c r="CR34" i="8"/>
  <c r="CQ35" i="8"/>
  <c r="CR35" i="8"/>
  <c r="CQ36" i="8"/>
  <c r="CR36" i="8"/>
  <c r="CQ37" i="8"/>
  <c r="CR37" i="8"/>
  <c r="CQ38" i="8"/>
  <c r="CR38" i="8"/>
  <c r="CQ39" i="8"/>
  <c r="CR39" i="8"/>
  <c r="CQ40" i="8"/>
  <c r="CR40" i="8"/>
  <c r="CQ41" i="8"/>
  <c r="CR41" i="8"/>
  <c r="CQ42" i="8"/>
  <c r="CR42" i="8"/>
  <c r="CQ43" i="8"/>
  <c r="CR43" i="8"/>
  <c r="CQ44" i="8"/>
  <c r="CR44" i="8"/>
  <c r="CQ45" i="8"/>
  <c r="CR45" i="8"/>
  <c r="CQ46" i="8"/>
  <c r="CR46" i="8"/>
  <c r="CQ47" i="8"/>
  <c r="CR47" i="8"/>
  <c r="CQ48" i="8"/>
  <c r="CR48" i="8"/>
  <c r="CQ49" i="8"/>
  <c r="CR49" i="8"/>
  <c r="CQ50" i="8"/>
  <c r="CR50" i="8"/>
  <c r="CQ51" i="8"/>
  <c r="CR51" i="8"/>
  <c r="CQ52" i="8"/>
  <c r="CR52" i="8"/>
  <c r="CQ53" i="8"/>
  <c r="CR53" i="8"/>
  <c r="CQ54" i="8"/>
  <c r="CR54" i="8"/>
  <c r="CQ55" i="8"/>
  <c r="CR55" i="8"/>
  <c r="CQ56" i="8"/>
  <c r="CR56" i="8"/>
  <c r="CQ57" i="8"/>
  <c r="CR57" i="8"/>
  <c r="CQ58" i="8"/>
  <c r="CR58" i="8"/>
  <c r="CQ59" i="8"/>
  <c r="CR59" i="8"/>
  <c r="CQ60" i="8"/>
  <c r="CR60" i="8"/>
  <c r="CQ61" i="8"/>
  <c r="CR61" i="8"/>
  <c r="CQ62" i="8"/>
  <c r="CR62" i="8"/>
  <c r="CQ63" i="8"/>
  <c r="CR63" i="8"/>
  <c r="CQ64" i="8"/>
  <c r="CR64" i="8"/>
  <c r="CQ65" i="8"/>
  <c r="CR65" i="8"/>
  <c r="CQ66" i="8"/>
  <c r="CR66" i="8"/>
  <c r="CQ67" i="8"/>
  <c r="CR67" i="8"/>
  <c r="CQ68" i="8"/>
  <c r="CR68" i="8"/>
  <c r="CQ69" i="8"/>
  <c r="CR69" i="8"/>
  <c r="CQ70" i="8"/>
  <c r="CR70" i="8"/>
  <c r="CQ71" i="8"/>
  <c r="CR71" i="8"/>
  <c r="CQ72" i="8"/>
  <c r="CR72" i="8"/>
  <c r="CQ73" i="8"/>
  <c r="CR73" i="8"/>
  <c r="CQ74" i="8"/>
  <c r="CR74" i="8"/>
  <c r="CQ75" i="8"/>
  <c r="CR75" i="8"/>
  <c r="CQ76" i="8"/>
  <c r="CR76" i="8"/>
  <c r="CQ77" i="8"/>
  <c r="CR77" i="8"/>
  <c r="CQ78" i="8"/>
  <c r="CR78" i="8"/>
  <c r="CQ79" i="8"/>
  <c r="CR79" i="8"/>
  <c r="CQ80" i="8"/>
  <c r="CR80" i="8"/>
  <c r="CQ81" i="8"/>
  <c r="CR81" i="8"/>
  <c r="CQ82" i="8"/>
  <c r="CR82" i="8"/>
  <c r="CQ83" i="8"/>
  <c r="CR83" i="8"/>
  <c r="CQ84" i="8"/>
  <c r="CR84" i="8"/>
  <c r="CQ85" i="8"/>
  <c r="CR85" i="8"/>
  <c r="CQ86" i="8"/>
  <c r="CR86" i="8"/>
  <c r="CQ87" i="8"/>
  <c r="CR87" i="8"/>
  <c r="CQ88" i="8"/>
  <c r="CR88" i="8"/>
  <c r="CQ89" i="8"/>
  <c r="CR89" i="8"/>
  <c r="CQ90" i="8"/>
  <c r="CR90" i="8"/>
  <c r="CQ91" i="8"/>
  <c r="CR91" i="8"/>
  <c r="CQ92" i="8"/>
  <c r="CR92" i="8"/>
  <c r="CQ93" i="8"/>
  <c r="CR93" i="8"/>
  <c r="CQ94" i="8"/>
  <c r="CR94" i="8"/>
  <c r="CQ95" i="8"/>
  <c r="CR95" i="8"/>
  <c r="CQ96" i="8"/>
  <c r="CR96" i="8"/>
  <c r="CQ97" i="8"/>
  <c r="CR97" i="8"/>
  <c r="CQ98" i="8"/>
  <c r="CR98" i="8"/>
  <c r="CQ99" i="8"/>
  <c r="CR99" i="8"/>
  <c r="CQ100" i="8"/>
  <c r="CR100" i="8"/>
  <c r="CQ101" i="8"/>
  <c r="CR101" i="8"/>
  <c r="CQ102" i="8"/>
  <c r="CR102" i="8"/>
  <c r="CQ103" i="8"/>
  <c r="CR103" i="8"/>
  <c r="CQ104" i="8"/>
  <c r="CR104" i="8"/>
  <c r="CQ105" i="8"/>
  <c r="CR105" i="8"/>
  <c r="CQ106" i="8"/>
  <c r="CR106" i="8"/>
  <c r="CQ107" i="8"/>
  <c r="CR107" i="8"/>
  <c r="CQ108" i="8"/>
  <c r="CR108" i="8"/>
  <c r="CQ109" i="8"/>
  <c r="CR109" i="8"/>
  <c r="CQ110" i="8"/>
  <c r="CR110" i="8"/>
  <c r="CQ111" i="8"/>
  <c r="CR111" i="8"/>
  <c r="CQ112" i="8"/>
  <c r="CR112" i="8"/>
  <c r="CQ113" i="8"/>
  <c r="CR113" i="8"/>
  <c r="CQ114" i="8"/>
  <c r="CR114" i="8"/>
  <c r="CQ115" i="8"/>
  <c r="CR115" i="8"/>
  <c r="CQ116" i="8"/>
  <c r="CR116" i="8"/>
  <c r="CQ117" i="8"/>
  <c r="CR117" i="8"/>
  <c r="CQ118" i="8"/>
  <c r="CR118" i="8"/>
  <c r="CQ119" i="8"/>
  <c r="CR119" i="8"/>
  <c r="CQ120" i="8"/>
  <c r="CR120" i="8"/>
  <c r="CQ121" i="8"/>
  <c r="CR121" i="8"/>
  <c r="CQ122" i="8"/>
  <c r="CR122" i="8"/>
  <c r="CQ123" i="8"/>
  <c r="CR123" i="8"/>
  <c r="CQ124" i="8"/>
  <c r="CR124" i="8"/>
  <c r="CQ125" i="8"/>
  <c r="CR125" i="8"/>
  <c r="CQ126" i="8"/>
  <c r="CR126" i="8"/>
  <c r="CQ127" i="8"/>
  <c r="CR127" i="8"/>
  <c r="CQ128" i="8"/>
  <c r="CR128" i="8"/>
  <c r="CQ129" i="8"/>
  <c r="CR129" i="8"/>
  <c r="CQ130" i="8"/>
  <c r="CR130" i="8"/>
  <c r="CQ131" i="8"/>
  <c r="CR131" i="8"/>
  <c r="CQ132" i="8"/>
  <c r="CR132" i="8"/>
  <c r="CQ133" i="8"/>
  <c r="CR133" i="8"/>
  <c r="CQ134" i="8"/>
  <c r="CR134" i="8"/>
  <c r="CQ135" i="8"/>
  <c r="CR135" i="8"/>
  <c r="CQ136" i="8"/>
  <c r="CR136" i="8"/>
  <c r="CQ137" i="8"/>
  <c r="CR137" i="8"/>
  <c r="CQ138" i="8"/>
  <c r="CR138" i="8"/>
  <c r="CQ139" i="8"/>
  <c r="CR139" i="8"/>
  <c r="CQ140" i="8"/>
  <c r="CR140" i="8"/>
  <c r="CQ141" i="8"/>
  <c r="CR141" i="8"/>
  <c r="CQ142" i="8"/>
  <c r="CR142" i="8"/>
  <c r="CQ143" i="8"/>
  <c r="CR143" i="8"/>
  <c r="CQ144" i="8"/>
  <c r="CR144" i="8"/>
  <c r="CQ145" i="8"/>
  <c r="CR145" i="8"/>
  <c r="CQ146" i="8"/>
  <c r="CR146" i="8"/>
  <c r="CQ147" i="8"/>
  <c r="CR147" i="8"/>
  <c r="CQ148" i="8"/>
  <c r="CR148" i="8"/>
  <c r="CQ149" i="8"/>
  <c r="CR149" i="8"/>
  <c r="CQ150" i="8"/>
  <c r="CR150" i="8"/>
  <c r="CQ151" i="8"/>
  <c r="CR151" i="8"/>
  <c r="CQ152" i="8"/>
  <c r="CR152" i="8"/>
  <c r="CQ153" i="8"/>
  <c r="CR153" i="8"/>
  <c r="CQ154" i="8"/>
  <c r="CR154" i="8"/>
  <c r="CQ155" i="8"/>
  <c r="CR155" i="8"/>
  <c r="CQ156" i="8"/>
  <c r="CR156" i="8"/>
  <c r="CQ157" i="8"/>
  <c r="CR157" i="8"/>
  <c r="CQ158" i="8"/>
  <c r="CR158" i="8"/>
  <c r="CQ159" i="8"/>
  <c r="CR159" i="8"/>
  <c r="CQ160" i="8"/>
  <c r="CR160" i="8"/>
  <c r="CQ161" i="8"/>
  <c r="CR161" i="8"/>
  <c r="CQ162" i="8"/>
  <c r="CR162" i="8"/>
  <c r="CQ163" i="8"/>
  <c r="CR163" i="8"/>
  <c r="CQ164" i="8"/>
  <c r="CR164" i="8"/>
  <c r="CQ165" i="8"/>
  <c r="CR165" i="8"/>
  <c r="CQ166" i="8"/>
  <c r="CR166" i="8"/>
  <c r="CQ167" i="8"/>
  <c r="CR167" i="8"/>
  <c r="CQ168" i="8"/>
  <c r="CR168" i="8"/>
  <c r="CQ169" i="8"/>
  <c r="CR169" i="8"/>
  <c r="CQ170" i="8"/>
  <c r="CR170" i="8"/>
  <c r="CQ171" i="8"/>
  <c r="CR171" i="8"/>
  <c r="CQ172" i="8"/>
  <c r="CR172" i="8"/>
  <c r="CQ173" i="8"/>
  <c r="CR173" i="8"/>
  <c r="CQ174" i="8"/>
  <c r="CR174" i="8"/>
  <c r="CQ175" i="8"/>
  <c r="CR175" i="8"/>
  <c r="CQ176" i="8"/>
  <c r="CR176" i="8"/>
  <c r="CR13" i="8"/>
  <c r="CR12" i="8"/>
  <c r="CQ13" i="8"/>
  <c r="CQ12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8" i="8"/>
  <c r="CG129" i="8"/>
  <c r="CG130" i="8"/>
  <c r="CG131" i="8"/>
  <c r="CG132" i="8"/>
  <c r="CG133" i="8"/>
  <c r="CG134" i="8"/>
  <c r="CG135" i="8"/>
  <c r="CG136" i="8"/>
  <c r="CG137" i="8"/>
  <c r="CG138" i="8"/>
  <c r="CG139" i="8"/>
  <c r="CG140" i="8"/>
  <c r="CG141" i="8"/>
  <c r="CG142" i="8"/>
  <c r="CG143" i="8"/>
  <c r="CG144" i="8"/>
  <c r="CG145" i="8"/>
  <c r="CG146" i="8"/>
  <c r="CG147" i="8"/>
  <c r="CG148" i="8"/>
  <c r="CG149" i="8"/>
  <c r="CG150" i="8"/>
  <c r="CG151" i="8"/>
  <c r="CG152" i="8"/>
  <c r="CG153" i="8"/>
  <c r="CG154" i="8"/>
  <c r="CG155" i="8"/>
  <c r="CG156" i="8"/>
  <c r="CG157" i="8"/>
  <c r="CG158" i="8"/>
  <c r="CG159" i="8"/>
  <c r="CG160" i="8"/>
  <c r="CG161" i="8"/>
  <c r="CG162" i="8"/>
  <c r="CG163" i="8"/>
  <c r="CG164" i="8"/>
  <c r="CG165" i="8"/>
  <c r="CG166" i="8"/>
  <c r="CG167" i="8"/>
  <c r="CG168" i="8"/>
  <c r="CG169" i="8"/>
  <c r="CG170" i="8"/>
  <c r="CG171" i="8"/>
  <c r="CG172" i="8"/>
  <c r="CG173" i="8"/>
  <c r="CG174" i="8"/>
  <c r="CG175" i="8"/>
  <c r="CG176" i="8"/>
  <c r="CG12" i="8"/>
  <c r="CG13" i="8"/>
  <c r="CF16" i="8"/>
  <c r="CF14" i="8"/>
  <c r="CF15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59" i="8"/>
  <c r="CF60" i="8"/>
  <c r="CF61" i="8"/>
  <c r="CF62" i="8"/>
  <c r="CF63" i="8"/>
  <c r="CF64" i="8"/>
  <c r="CF65" i="8"/>
  <c r="CF66" i="8"/>
  <c r="CF67" i="8"/>
  <c r="CF68" i="8"/>
  <c r="CF69" i="8"/>
  <c r="CF70" i="8"/>
  <c r="CF71" i="8"/>
  <c r="CF72" i="8"/>
  <c r="CF73" i="8"/>
  <c r="CF74" i="8"/>
  <c r="CF75" i="8"/>
  <c r="CF76" i="8"/>
  <c r="CF77" i="8"/>
  <c r="CF78" i="8"/>
  <c r="CF79" i="8"/>
  <c r="CF80" i="8"/>
  <c r="CF81" i="8"/>
  <c r="CF82" i="8"/>
  <c r="CF83" i="8"/>
  <c r="CF84" i="8"/>
  <c r="CF85" i="8"/>
  <c r="CF86" i="8"/>
  <c r="CF87" i="8"/>
  <c r="CF88" i="8"/>
  <c r="CF89" i="8"/>
  <c r="CF90" i="8"/>
  <c r="CF91" i="8"/>
  <c r="CF92" i="8"/>
  <c r="CF93" i="8"/>
  <c r="CF94" i="8"/>
  <c r="CF95" i="8"/>
  <c r="CF96" i="8"/>
  <c r="CF97" i="8"/>
  <c r="CF98" i="8"/>
  <c r="CF99" i="8"/>
  <c r="CF100" i="8"/>
  <c r="CF101" i="8"/>
  <c r="CF102" i="8"/>
  <c r="CF103" i="8"/>
  <c r="CF104" i="8"/>
  <c r="CF105" i="8"/>
  <c r="CF106" i="8"/>
  <c r="CF107" i="8"/>
  <c r="CF108" i="8"/>
  <c r="CF109" i="8"/>
  <c r="CF110" i="8"/>
  <c r="CF111" i="8"/>
  <c r="CF112" i="8"/>
  <c r="CF113" i="8"/>
  <c r="CF114" i="8"/>
  <c r="CF115" i="8"/>
  <c r="CF116" i="8"/>
  <c r="CF117" i="8"/>
  <c r="CF118" i="8"/>
  <c r="CF119" i="8"/>
  <c r="CF120" i="8"/>
  <c r="CF121" i="8"/>
  <c r="CF122" i="8"/>
  <c r="CF123" i="8"/>
  <c r="CF124" i="8"/>
  <c r="CF125" i="8"/>
  <c r="CF126" i="8"/>
  <c r="CF127" i="8"/>
  <c r="CF128" i="8"/>
  <c r="CF129" i="8"/>
  <c r="CF130" i="8"/>
  <c r="CF131" i="8"/>
  <c r="CF132" i="8"/>
  <c r="CF133" i="8"/>
  <c r="CF134" i="8"/>
  <c r="CF135" i="8"/>
  <c r="CF136" i="8"/>
  <c r="CF137" i="8"/>
  <c r="CF138" i="8"/>
  <c r="CF139" i="8"/>
  <c r="CF140" i="8"/>
  <c r="CF141" i="8"/>
  <c r="CF142" i="8"/>
  <c r="CF143" i="8"/>
  <c r="CF144" i="8"/>
  <c r="CF145" i="8"/>
  <c r="CF146" i="8"/>
  <c r="CF147" i="8"/>
  <c r="CF148" i="8"/>
  <c r="CF149" i="8"/>
  <c r="CF150" i="8"/>
  <c r="CF151" i="8"/>
  <c r="CF152" i="8"/>
  <c r="CF153" i="8"/>
  <c r="CF154" i="8"/>
  <c r="CF155" i="8"/>
  <c r="CF156" i="8"/>
  <c r="CF157" i="8"/>
  <c r="CF158" i="8"/>
  <c r="CF159" i="8"/>
  <c r="CF160" i="8"/>
  <c r="CF161" i="8"/>
  <c r="CF162" i="8"/>
  <c r="CF163" i="8"/>
  <c r="CF164" i="8"/>
  <c r="CF165" i="8"/>
  <c r="CF166" i="8"/>
  <c r="CF167" i="8"/>
  <c r="CF168" i="8"/>
  <c r="CF169" i="8"/>
  <c r="CF170" i="8"/>
  <c r="CF171" i="8"/>
  <c r="CF172" i="8"/>
  <c r="CF173" i="8"/>
  <c r="CF174" i="8"/>
  <c r="CF175" i="8"/>
  <c r="CF176" i="8"/>
  <c r="CF13" i="8"/>
  <c r="CF183" i="8" s="1"/>
  <c r="CF12" i="8"/>
  <c r="BV16" i="8"/>
  <c r="BV14" i="8"/>
  <c r="BV15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98" i="8"/>
  <c r="BV99" i="8"/>
  <c r="BV100" i="8"/>
  <c r="BV101" i="8"/>
  <c r="BV102" i="8"/>
  <c r="BV103" i="8"/>
  <c r="BV104" i="8"/>
  <c r="BV105" i="8"/>
  <c r="BV106" i="8"/>
  <c r="BV107" i="8"/>
  <c r="BV108" i="8"/>
  <c r="BV109" i="8"/>
  <c r="BV110" i="8"/>
  <c r="BV111" i="8"/>
  <c r="BV112" i="8"/>
  <c r="BV113" i="8"/>
  <c r="BV114" i="8"/>
  <c r="BV115" i="8"/>
  <c r="BV116" i="8"/>
  <c r="BV117" i="8"/>
  <c r="BV118" i="8"/>
  <c r="BV119" i="8"/>
  <c r="BV120" i="8"/>
  <c r="BV121" i="8"/>
  <c r="BV122" i="8"/>
  <c r="BV123" i="8"/>
  <c r="BV124" i="8"/>
  <c r="BV125" i="8"/>
  <c r="BV126" i="8"/>
  <c r="BV127" i="8"/>
  <c r="BV128" i="8"/>
  <c r="BV129" i="8"/>
  <c r="BV130" i="8"/>
  <c r="BV131" i="8"/>
  <c r="BV132" i="8"/>
  <c r="BV133" i="8"/>
  <c r="BV134" i="8"/>
  <c r="BV135" i="8"/>
  <c r="BV136" i="8"/>
  <c r="BV137" i="8"/>
  <c r="BV138" i="8"/>
  <c r="BV139" i="8"/>
  <c r="BV140" i="8"/>
  <c r="BV141" i="8"/>
  <c r="BV142" i="8"/>
  <c r="BV143" i="8"/>
  <c r="BV144" i="8"/>
  <c r="BV145" i="8"/>
  <c r="BV146" i="8"/>
  <c r="BV147" i="8"/>
  <c r="BV148" i="8"/>
  <c r="BV149" i="8"/>
  <c r="BV150" i="8"/>
  <c r="BV151" i="8"/>
  <c r="BV152" i="8"/>
  <c r="BV153" i="8"/>
  <c r="BV154" i="8"/>
  <c r="BV155" i="8"/>
  <c r="BV156" i="8"/>
  <c r="BV157" i="8"/>
  <c r="BV158" i="8"/>
  <c r="BV159" i="8"/>
  <c r="BV160" i="8"/>
  <c r="BV161" i="8"/>
  <c r="BV162" i="8"/>
  <c r="BV163" i="8"/>
  <c r="BV164" i="8"/>
  <c r="BV165" i="8"/>
  <c r="BV166" i="8"/>
  <c r="BV167" i="8"/>
  <c r="BV168" i="8"/>
  <c r="BV169" i="8"/>
  <c r="BV170" i="8"/>
  <c r="BV171" i="8"/>
  <c r="BV172" i="8"/>
  <c r="BV173" i="8"/>
  <c r="BV174" i="8"/>
  <c r="BV175" i="8"/>
  <c r="BV176" i="8"/>
  <c r="BV13" i="8"/>
  <c r="BV12" i="8"/>
  <c r="BU16" i="8"/>
  <c r="BU14" i="8"/>
  <c r="BU183" i="8" s="1"/>
  <c r="BU15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U156" i="8"/>
  <c r="BU157" i="8"/>
  <c r="BU158" i="8"/>
  <c r="BU159" i="8"/>
  <c r="BU160" i="8"/>
  <c r="BU161" i="8"/>
  <c r="BU162" i="8"/>
  <c r="BU163" i="8"/>
  <c r="BU164" i="8"/>
  <c r="BU165" i="8"/>
  <c r="BU166" i="8"/>
  <c r="BU167" i="8"/>
  <c r="BU168" i="8"/>
  <c r="BU169" i="8"/>
  <c r="BU170" i="8"/>
  <c r="BU171" i="8"/>
  <c r="BU172" i="8"/>
  <c r="BU173" i="8"/>
  <c r="BU174" i="8"/>
  <c r="BU175" i="8"/>
  <c r="BU176" i="8"/>
  <c r="BU13" i="8"/>
  <c r="BU12" i="8"/>
  <c r="BK13" i="8"/>
  <c r="BK12" i="8"/>
  <c r="BJ22" i="8"/>
  <c r="BJ14" i="8"/>
  <c r="BJ15" i="8"/>
  <c r="BJ16" i="8"/>
  <c r="BJ17" i="8"/>
  <c r="BJ18" i="8"/>
  <c r="BJ19" i="8"/>
  <c r="BJ20" i="8"/>
  <c r="BJ21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183" i="8" s="1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8" i="8"/>
  <c r="BJ129" i="8"/>
  <c r="BJ130" i="8"/>
  <c r="BJ131" i="8"/>
  <c r="BJ132" i="8"/>
  <c r="BJ133" i="8"/>
  <c r="BJ134" i="8"/>
  <c r="BJ135" i="8"/>
  <c r="BJ136" i="8"/>
  <c r="BJ137" i="8"/>
  <c r="BJ138" i="8"/>
  <c r="BJ139" i="8"/>
  <c r="BJ140" i="8"/>
  <c r="BJ141" i="8"/>
  <c r="BJ142" i="8"/>
  <c r="BJ143" i="8"/>
  <c r="BJ144" i="8"/>
  <c r="BJ145" i="8"/>
  <c r="BJ146" i="8"/>
  <c r="BJ147" i="8"/>
  <c r="BJ148" i="8"/>
  <c r="BJ149" i="8"/>
  <c r="BJ150" i="8"/>
  <c r="BJ151" i="8"/>
  <c r="BJ152" i="8"/>
  <c r="BJ153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172" i="8"/>
  <c r="BJ173" i="8"/>
  <c r="BJ174" i="8"/>
  <c r="BJ175" i="8"/>
  <c r="BJ176" i="8"/>
  <c r="BJ13" i="8"/>
  <c r="BJ12" i="8"/>
  <c r="AZ26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3" i="8"/>
  <c r="AZ12" i="8"/>
  <c r="AY19" i="8"/>
  <c r="AY14" i="8"/>
  <c r="AY15" i="8"/>
  <c r="AY16" i="8"/>
  <c r="AY17" i="8"/>
  <c r="AY18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3" i="8"/>
  <c r="AY12" i="8"/>
  <c r="AO19" i="8"/>
  <c r="AO14" i="8"/>
  <c r="AO15" i="8"/>
  <c r="AO16" i="8"/>
  <c r="AO17" i="8"/>
  <c r="AO18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3" i="8"/>
  <c r="AO12" i="8"/>
  <c r="AN15" i="8"/>
  <c r="AN14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2" i="8"/>
  <c r="AN13" i="8"/>
  <c r="AD14" i="8"/>
  <c r="AD15" i="8"/>
  <c r="AD183" i="8" s="1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3" i="8"/>
  <c r="AC22" i="8"/>
  <c r="AC14" i="8"/>
  <c r="AC183" i="8" s="1"/>
  <c r="AC15" i="8"/>
  <c r="AC16" i="8"/>
  <c r="AC17" i="8"/>
  <c r="AC18" i="8"/>
  <c r="AC19" i="8"/>
  <c r="AC20" i="8"/>
  <c r="AC21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3" i="8"/>
  <c r="AC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2" i="8"/>
  <c r="R13" i="8"/>
  <c r="R14" i="8"/>
  <c r="R15" i="8"/>
  <c r="R16" i="8"/>
  <c r="R183" i="8" s="1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2" i="8"/>
  <c r="P13" i="8"/>
  <c r="P14" i="8"/>
  <c r="P15" i="8"/>
  <c r="P183" i="8" s="1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2" i="8"/>
  <c r="EI183" i="71"/>
  <c r="BJ183" i="71"/>
  <c r="BV183" i="71"/>
  <c r="J184" i="71"/>
  <c r="P183" i="71"/>
  <c r="I184" i="71"/>
  <c r="H184" i="71"/>
  <c r="W5" i="1"/>
  <c r="K170" i="25"/>
  <c r="K171" i="25"/>
  <c r="K172" i="25"/>
  <c r="K173" i="25"/>
  <c r="J176" i="25"/>
  <c r="Q180" i="8"/>
  <c r="Q177" i="8"/>
  <c r="Q178" i="8"/>
  <c r="Q179" i="8"/>
  <c r="G18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3" i="8"/>
  <c r="BJ174" i="66"/>
  <c r="BI174" i="66"/>
  <c r="BH174" i="66"/>
  <c r="BG174" i="66"/>
  <c r="BF174" i="66"/>
  <c r="BE174" i="66"/>
  <c r="BD174" i="66"/>
  <c r="BC174" i="66"/>
  <c r="BB174" i="66"/>
  <c r="BA174" i="66"/>
  <c r="AZ174" i="66"/>
  <c r="AY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AW172" i="66"/>
  <c r="AV172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AW171" i="66"/>
  <c r="AV171" i="66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AW170" i="66"/>
  <c r="AV170" i="66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AW169" i="66"/>
  <c r="AV169" i="66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AW168" i="66"/>
  <c r="AV168" i="66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AW167" i="66"/>
  <c r="AV167" i="66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AW166" i="66"/>
  <c r="AV166" i="66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AW165" i="66"/>
  <c r="AV165" i="66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AW164" i="66"/>
  <c r="AV164" i="66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AW163" i="66"/>
  <c r="AV163" i="66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AW162" i="66"/>
  <c r="AV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AW161" i="66"/>
  <c r="AV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AW160" i="66"/>
  <c r="AV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AW159" i="66"/>
  <c r="AV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AW158" i="66"/>
  <c r="AV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AW157" i="66"/>
  <c r="AV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AW156" i="66"/>
  <c r="AV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AW155" i="66"/>
  <c r="AV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AW154" i="66"/>
  <c r="AV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AW153" i="66"/>
  <c r="AV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AW152" i="66"/>
  <c r="AV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AW151" i="66"/>
  <c r="AV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AW150" i="66"/>
  <c r="AV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AW149" i="66"/>
  <c r="AV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AW148" i="66"/>
  <c r="AV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AW147" i="66"/>
  <c r="AV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AW146" i="66"/>
  <c r="AV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AW145" i="66"/>
  <c r="AV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AW144" i="66"/>
  <c r="AV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AW143" i="66"/>
  <c r="AV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AW142" i="66"/>
  <c r="AV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AW141" i="66"/>
  <c r="AV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AW140" i="66"/>
  <c r="AV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AW139" i="66"/>
  <c r="AV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AW138" i="66"/>
  <c r="AV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AW137" i="66"/>
  <c r="AV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AW136" i="66"/>
  <c r="AV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AW135" i="66"/>
  <c r="AV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AW134" i="66"/>
  <c r="AV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AW133" i="66"/>
  <c r="AV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AW132" i="66"/>
  <c r="AV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AW131" i="66"/>
  <c r="AV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AW130" i="66"/>
  <c r="AV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AW129" i="66"/>
  <c r="AV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AW128" i="66"/>
  <c r="AV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AW127" i="66"/>
  <c r="AV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AW126" i="66"/>
  <c r="AV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AW125" i="66"/>
  <c r="AV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AW124" i="66"/>
  <c r="AV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AW123" i="66"/>
  <c r="AV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AW122" i="66"/>
  <c r="AV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AW121" i="66"/>
  <c r="AV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AW120" i="66"/>
  <c r="AV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AW119" i="66"/>
  <c r="AV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AW118" i="66"/>
  <c r="AV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AW117" i="66"/>
  <c r="AV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AW116" i="66"/>
  <c r="AV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AW115" i="66"/>
  <c r="AV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AW114" i="66"/>
  <c r="AV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AW113" i="66"/>
  <c r="AV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AW112" i="66"/>
  <c r="AV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AW111" i="66"/>
  <c r="AV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AW110" i="66"/>
  <c r="AV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AW109" i="66"/>
  <c r="AV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AW108" i="66"/>
  <c r="AV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AW107" i="66"/>
  <c r="AV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AW106" i="66"/>
  <c r="AV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AW105" i="66"/>
  <c r="AV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AW104" i="66"/>
  <c r="AV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AW103" i="66"/>
  <c r="AV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AW102" i="66"/>
  <c r="AV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AW101" i="66"/>
  <c r="AV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AW100" i="66"/>
  <c r="AV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AW99" i="66"/>
  <c r="AV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AW98" i="66"/>
  <c r="AV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AW97" i="66"/>
  <c r="AV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AW96" i="66"/>
  <c r="AV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AW95" i="66"/>
  <c r="AV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AW94" i="66"/>
  <c r="AV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AW93" i="66"/>
  <c r="AV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AW92" i="66"/>
  <c r="AV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AW91" i="66"/>
  <c r="AV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AW90" i="66"/>
  <c r="AV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AW89" i="66"/>
  <c r="AV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AW88" i="66"/>
  <c r="AV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AW87" i="66"/>
  <c r="AV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AW86" i="66"/>
  <c r="AV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AW85" i="66"/>
  <c r="AV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AW84" i="66"/>
  <c r="AV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AW83" i="66"/>
  <c r="AV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AW82" i="66"/>
  <c r="AV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AW81" i="66"/>
  <c r="AV81" i="66"/>
  <c r="S81" i="66"/>
  <c r="R81" i="66"/>
  <c r="Q81" i="66"/>
  <c r="P81" i="66"/>
  <c r="O81" i="66"/>
  <c r="N81" i="66"/>
  <c r="M81" i="66"/>
  <c r="L81" i="66"/>
  <c r="K81" i="66"/>
  <c r="T81" i="66" s="1"/>
  <c r="J81" i="66"/>
  <c r="I81" i="66"/>
  <c r="H81" i="66"/>
  <c r="AW80" i="66"/>
  <c r="AV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AW79" i="66"/>
  <c r="AV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AW78" i="66"/>
  <c r="AV78" i="66"/>
  <c r="S78" i="66"/>
  <c r="R78" i="66"/>
  <c r="Q78" i="66"/>
  <c r="P78" i="66"/>
  <c r="O78" i="66"/>
  <c r="N78" i="66"/>
  <c r="M78" i="66"/>
  <c r="L78" i="66"/>
  <c r="K78" i="66"/>
  <c r="J78" i="66"/>
  <c r="I78" i="66"/>
  <c r="T78" i="66" s="1"/>
  <c r="H78" i="66"/>
  <c r="AW77" i="66"/>
  <c r="AV77" i="66"/>
  <c r="S77" i="66"/>
  <c r="R77" i="66"/>
  <c r="Q77" i="66"/>
  <c r="P77" i="66"/>
  <c r="O77" i="66"/>
  <c r="N77" i="66"/>
  <c r="M77" i="66"/>
  <c r="L77" i="66"/>
  <c r="K77" i="66"/>
  <c r="T77" i="66" s="1"/>
  <c r="J77" i="66"/>
  <c r="I77" i="66"/>
  <c r="H77" i="66"/>
  <c r="AW76" i="66"/>
  <c r="AV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AW75" i="66"/>
  <c r="AV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AW74" i="66"/>
  <c r="AV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AW73" i="66"/>
  <c r="AV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AW72" i="66"/>
  <c r="AV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AW71" i="66"/>
  <c r="AV71" i="66"/>
  <c r="S71" i="66"/>
  <c r="R71" i="66"/>
  <c r="Q71" i="66"/>
  <c r="P71" i="66"/>
  <c r="O71" i="66"/>
  <c r="N71" i="66"/>
  <c r="M71" i="66"/>
  <c r="L71" i="66"/>
  <c r="K71" i="66"/>
  <c r="T71" i="66" s="1"/>
  <c r="J71" i="66"/>
  <c r="I71" i="66"/>
  <c r="H71" i="66"/>
  <c r="AW70" i="66"/>
  <c r="AV70" i="66"/>
  <c r="S70" i="66"/>
  <c r="R70" i="66"/>
  <c r="Q70" i="66"/>
  <c r="P70" i="66"/>
  <c r="O70" i="66"/>
  <c r="N70" i="66"/>
  <c r="M70" i="66"/>
  <c r="L70" i="66"/>
  <c r="K70" i="66"/>
  <c r="J70" i="66"/>
  <c r="I70" i="66"/>
  <c r="T70" i="66" s="1"/>
  <c r="H70" i="66"/>
  <c r="AW69" i="66"/>
  <c r="AV69" i="66"/>
  <c r="S69" i="66"/>
  <c r="R69" i="66"/>
  <c r="Q69" i="66"/>
  <c r="P69" i="66"/>
  <c r="O69" i="66"/>
  <c r="N69" i="66"/>
  <c r="M69" i="66"/>
  <c r="L69" i="66"/>
  <c r="K69" i="66"/>
  <c r="T69" i="66" s="1"/>
  <c r="J69" i="66"/>
  <c r="I69" i="66"/>
  <c r="H69" i="66"/>
  <c r="AW68" i="66"/>
  <c r="AV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AW67" i="66"/>
  <c r="AV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AW66" i="66"/>
  <c r="AV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AW65" i="66"/>
  <c r="AV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AW64" i="66"/>
  <c r="AV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AW63" i="66"/>
  <c r="AV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AW62" i="66"/>
  <c r="AV62" i="66"/>
  <c r="S62" i="66"/>
  <c r="R62" i="66"/>
  <c r="Q62" i="66"/>
  <c r="P62" i="66"/>
  <c r="O62" i="66"/>
  <c r="N62" i="66"/>
  <c r="M62" i="66"/>
  <c r="L62" i="66"/>
  <c r="K62" i="66"/>
  <c r="J62" i="66"/>
  <c r="I62" i="66"/>
  <c r="T62" i="66" s="1"/>
  <c r="H62" i="66"/>
  <c r="AW61" i="66"/>
  <c r="AV61" i="66"/>
  <c r="S61" i="66"/>
  <c r="R61" i="66"/>
  <c r="Q61" i="66"/>
  <c r="P61" i="66"/>
  <c r="O61" i="66"/>
  <c r="N61" i="66"/>
  <c r="M61" i="66"/>
  <c r="L61" i="66"/>
  <c r="K61" i="66"/>
  <c r="T61" i="66" s="1"/>
  <c r="J61" i="66"/>
  <c r="I61" i="66"/>
  <c r="H61" i="66"/>
  <c r="AW60" i="66"/>
  <c r="AV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AW59" i="66"/>
  <c r="AV59" i="66"/>
  <c r="S59" i="66"/>
  <c r="R59" i="66"/>
  <c r="Q59" i="66"/>
  <c r="P59" i="66"/>
  <c r="O59" i="66"/>
  <c r="N59" i="66"/>
  <c r="M59" i="66"/>
  <c r="L59" i="66"/>
  <c r="K59" i="66"/>
  <c r="T59" i="66" s="1"/>
  <c r="J59" i="66"/>
  <c r="I59" i="66"/>
  <c r="H59" i="66"/>
  <c r="AW58" i="66"/>
  <c r="AV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AW57" i="66"/>
  <c r="AV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AW56" i="66"/>
  <c r="AV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AW55" i="66"/>
  <c r="AV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AW54" i="66"/>
  <c r="AV54" i="66"/>
  <c r="S54" i="66"/>
  <c r="R54" i="66"/>
  <c r="Q54" i="66"/>
  <c r="P54" i="66"/>
  <c r="O54" i="66"/>
  <c r="N54" i="66"/>
  <c r="M54" i="66"/>
  <c r="L54" i="66"/>
  <c r="K54" i="66"/>
  <c r="J54" i="66"/>
  <c r="I54" i="66"/>
  <c r="T54" i="66" s="1"/>
  <c r="H54" i="66"/>
  <c r="AW53" i="66"/>
  <c r="AV53" i="66"/>
  <c r="S53" i="66"/>
  <c r="R53" i="66"/>
  <c r="Q53" i="66"/>
  <c r="P53" i="66"/>
  <c r="O53" i="66"/>
  <c r="N53" i="66"/>
  <c r="M53" i="66"/>
  <c r="L53" i="66"/>
  <c r="K53" i="66"/>
  <c r="T53" i="66" s="1"/>
  <c r="J53" i="66"/>
  <c r="I53" i="66"/>
  <c r="H53" i="66"/>
  <c r="AW52" i="66"/>
  <c r="AV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AW51" i="66"/>
  <c r="AV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AW50" i="66"/>
  <c r="AV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AW49" i="66"/>
  <c r="AV49" i="66"/>
  <c r="S49" i="66"/>
  <c r="R49" i="66"/>
  <c r="Q49" i="66"/>
  <c r="P49" i="66"/>
  <c r="O49" i="66"/>
  <c r="N49" i="66"/>
  <c r="M49" i="66"/>
  <c r="L49" i="66"/>
  <c r="K49" i="66"/>
  <c r="T49" i="66" s="1"/>
  <c r="J49" i="66"/>
  <c r="I49" i="66"/>
  <c r="H49" i="66"/>
  <c r="AW48" i="66"/>
  <c r="AV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AW47" i="66"/>
  <c r="AV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AW46" i="66"/>
  <c r="AV46" i="66"/>
  <c r="S46" i="66"/>
  <c r="R46" i="66"/>
  <c r="Q46" i="66"/>
  <c r="P46" i="66"/>
  <c r="O46" i="66"/>
  <c r="N46" i="66"/>
  <c r="M46" i="66"/>
  <c r="L46" i="66"/>
  <c r="K46" i="66"/>
  <c r="J46" i="66"/>
  <c r="I46" i="66"/>
  <c r="T46" i="66" s="1"/>
  <c r="H46" i="66"/>
  <c r="AW45" i="66"/>
  <c r="AV45" i="66"/>
  <c r="S45" i="66"/>
  <c r="R45" i="66"/>
  <c r="Q45" i="66"/>
  <c r="P45" i="66"/>
  <c r="O45" i="66"/>
  <c r="N45" i="66"/>
  <c r="M45" i="66"/>
  <c r="L45" i="66"/>
  <c r="K45" i="66"/>
  <c r="T45" i="66" s="1"/>
  <c r="J45" i="66"/>
  <c r="I45" i="66"/>
  <c r="H45" i="66"/>
  <c r="AW44" i="66"/>
  <c r="AV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AW43" i="66"/>
  <c r="AV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AW42" i="66"/>
  <c r="AV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AW41" i="66"/>
  <c r="AV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AW40" i="66"/>
  <c r="AV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AW39" i="66"/>
  <c r="AV39" i="66"/>
  <c r="S39" i="66"/>
  <c r="R39" i="66"/>
  <c r="Q39" i="66"/>
  <c r="P39" i="66"/>
  <c r="O39" i="66"/>
  <c r="N39" i="66"/>
  <c r="M39" i="66"/>
  <c r="L39" i="66"/>
  <c r="K39" i="66"/>
  <c r="T39" i="66" s="1"/>
  <c r="J39" i="66"/>
  <c r="I39" i="66"/>
  <c r="H39" i="66"/>
  <c r="AW38" i="66"/>
  <c r="AV38" i="66"/>
  <c r="S38" i="66"/>
  <c r="R38" i="66"/>
  <c r="Q38" i="66"/>
  <c r="P38" i="66"/>
  <c r="O38" i="66"/>
  <c r="N38" i="66"/>
  <c r="M38" i="66"/>
  <c r="L38" i="66"/>
  <c r="K38" i="66"/>
  <c r="J38" i="66"/>
  <c r="I38" i="66"/>
  <c r="T38" i="66" s="1"/>
  <c r="H38" i="66"/>
  <c r="AW37" i="66"/>
  <c r="AV37" i="66"/>
  <c r="S37" i="66"/>
  <c r="R37" i="66"/>
  <c r="Q37" i="66"/>
  <c r="P37" i="66"/>
  <c r="O37" i="66"/>
  <c r="N37" i="66"/>
  <c r="M37" i="66"/>
  <c r="L37" i="66"/>
  <c r="K37" i="66"/>
  <c r="T37" i="66" s="1"/>
  <c r="J37" i="66"/>
  <c r="I37" i="66"/>
  <c r="H37" i="66"/>
  <c r="AW36" i="66"/>
  <c r="AV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AW35" i="66"/>
  <c r="AV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AW34" i="66"/>
  <c r="AV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AW33" i="66"/>
  <c r="AV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AW32" i="66"/>
  <c r="AV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AW31" i="66"/>
  <c r="AV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AW30" i="66"/>
  <c r="AV30" i="66"/>
  <c r="S30" i="66"/>
  <c r="R30" i="66"/>
  <c r="Q30" i="66"/>
  <c r="P30" i="66"/>
  <c r="O30" i="66"/>
  <c r="N30" i="66"/>
  <c r="M30" i="66"/>
  <c r="L30" i="66"/>
  <c r="K30" i="66"/>
  <c r="J30" i="66"/>
  <c r="I30" i="66"/>
  <c r="T30" i="66" s="1"/>
  <c r="H30" i="66"/>
  <c r="AW29" i="66"/>
  <c r="AV29" i="66"/>
  <c r="S29" i="66"/>
  <c r="R29" i="66"/>
  <c r="Q29" i="66"/>
  <c r="P29" i="66"/>
  <c r="O29" i="66"/>
  <c r="N29" i="66"/>
  <c r="M29" i="66"/>
  <c r="L29" i="66"/>
  <c r="K29" i="66"/>
  <c r="T29" i="66" s="1"/>
  <c r="J29" i="66"/>
  <c r="I29" i="66"/>
  <c r="H29" i="66"/>
  <c r="AW28" i="66"/>
  <c r="AV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AW27" i="66"/>
  <c r="AV27" i="66"/>
  <c r="S27" i="66"/>
  <c r="R27" i="66"/>
  <c r="Q27" i="66"/>
  <c r="P27" i="66"/>
  <c r="O27" i="66"/>
  <c r="N27" i="66"/>
  <c r="M27" i="66"/>
  <c r="L27" i="66"/>
  <c r="K27" i="66"/>
  <c r="T27" i="66" s="1"/>
  <c r="J27" i="66"/>
  <c r="I27" i="66"/>
  <c r="H27" i="66"/>
  <c r="AW26" i="66"/>
  <c r="AV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AW25" i="66"/>
  <c r="AV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AW24" i="66"/>
  <c r="AV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AW23" i="66"/>
  <c r="AV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AW22" i="66"/>
  <c r="AV22" i="66"/>
  <c r="S22" i="66"/>
  <c r="R22" i="66"/>
  <c r="Q22" i="66"/>
  <c r="P22" i="66"/>
  <c r="O22" i="66"/>
  <c r="N22" i="66"/>
  <c r="M22" i="66"/>
  <c r="L22" i="66"/>
  <c r="K22" i="66"/>
  <c r="J22" i="66"/>
  <c r="I22" i="66"/>
  <c r="T22" i="66" s="1"/>
  <c r="H22" i="66"/>
  <c r="AW21" i="66"/>
  <c r="AV21" i="66"/>
  <c r="S21" i="66"/>
  <c r="R21" i="66"/>
  <c r="Q21" i="66"/>
  <c r="P21" i="66"/>
  <c r="O21" i="66"/>
  <c r="N21" i="66"/>
  <c r="M21" i="66"/>
  <c r="L21" i="66"/>
  <c r="K21" i="66"/>
  <c r="T21" i="66" s="1"/>
  <c r="J21" i="66"/>
  <c r="I21" i="66"/>
  <c r="H21" i="66"/>
  <c r="AW20" i="66"/>
  <c r="AV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AW19" i="66"/>
  <c r="AV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AW18" i="66"/>
  <c r="AV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AW17" i="66"/>
  <c r="AV17" i="66"/>
  <c r="S17" i="66"/>
  <c r="R17" i="66"/>
  <c r="Q17" i="66"/>
  <c r="P17" i="66"/>
  <c r="O17" i="66"/>
  <c r="N17" i="66"/>
  <c r="M17" i="66"/>
  <c r="L17" i="66"/>
  <c r="K17" i="66"/>
  <c r="T17" i="66" s="1"/>
  <c r="J17" i="66"/>
  <c r="I17" i="66"/>
  <c r="H17" i="66"/>
  <c r="AW16" i="66"/>
  <c r="AV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AW15" i="66"/>
  <c r="AV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AW14" i="66"/>
  <c r="AV14" i="66"/>
  <c r="S14" i="66"/>
  <c r="R14" i="66"/>
  <c r="Q14" i="66"/>
  <c r="P14" i="66"/>
  <c r="O14" i="66"/>
  <c r="N14" i="66"/>
  <c r="M14" i="66"/>
  <c r="L14" i="66"/>
  <c r="K14" i="66"/>
  <c r="J14" i="66"/>
  <c r="I14" i="66"/>
  <c r="T14" i="66" s="1"/>
  <c r="H14" i="66"/>
  <c r="AW13" i="66"/>
  <c r="AV13" i="66"/>
  <c r="S13" i="66"/>
  <c r="R13" i="66"/>
  <c r="Q13" i="66"/>
  <c r="P13" i="66"/>
  <c r="O13" i="66"/>
  <c r="N13" i="66"/>
  <c r="M13" i="66"/>
  <c r="L13" i="66"/>
  <c r="K13" i="66"/>
  <c r="T13" i="66" s="1"/>
  <c r="J13" i="66"/>
  <c r="I13" i="66"/>
  <c r="H13" i="66"/>
  <c r="AW12" i="66"/>
  <c r="AV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AW11" i="66"/>
  <c r="AV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AW10" i="66"/>
  <c r="AV10" i="66"/>
  <c r="S10" i="66"/>
  <c r="R10" i="66"/>
  <c r="Q10" i="66"/>
  <c r="Q174" i="66" s="1"/>
  <c r="P10" i="66"/>
  <c r="O10" i="66"/>
  <c r="N10" i="66"/>
  <c r="M10" i="66"/>
  <c r="M174" i="66" s="1"/>
  <c r="L10" i="66"/>
  <c r="K10" i="66"/>
  <c r="J10" i="66"/>
  <c r="I10" i="66"/>
  <c r="I174" i="66" s="1"/>
  <c r="H10" i="66"/>
  <c r="AW9" i="66"/>
  <c r="AV9" i="66"/>
  <c r="S9" i="66"/>
  <c r="S174" i="66" s="1"/>
  <c r="R9" i="66"/>
  <c r="Q9" i="66"/>
  <c r="P9" i="66"/>
  <c r="O9" i="66"/>
  <c r="O174" i="66" s="1"/>
  <c r="N9" i="66"/>
  <c r="M9" i="66"/>
  <c r="L9" i="66"/>
  <c r="K9" i="66"/>
  <c r="K174" i="66" s="1"/>
  <c r="J9" i="66"/>
  <c r="I9" i="66"/>
  <c r="H9" i="66"/>
  <c r="AW8" i="66"/>
  <c r="AW174" i="66" s="1"/>
  <c r="AV8" i="66"/>
  <c r="S8" i="66"/>
  <c r="R8" i="66"/>
  <c r="R174" i="66" s="1"/>
  <c r="Q8" i="66"/>
  <c r="P8" i="66"/>
  <c r="P174" i="66" s="1"/>
  <c r="O8" i="66"/>
  <c r="N8" i="66"/>
  <c r="N174" i="66" s="1"/>
  <c r="M8" i="66"/>
  <c r="L8" i="66"/>
  <c r="L174" i="66" s="1"/>
  <c r="K8" i="66"/>
  <c r="J8" i="66"/>
  <c r="J174" i="66" s="1"/>
  <c r="I8" i="66"/>
  <c r="H8" i="66"/>
  <c r="H176" i="25"/>
  <c r="G176" i="25"/>
  <c r="K169" i="25"/>
  <c r="K168" i="25"/>
  <c r="O168" i="25" s="1"/>
  <c r="K167" i="25"/>
  <c r="K166" i="25"/>
  <c r="K165" i="25"/>
  <c r="K164" i="25"/>
  <c r="K163" i="25"/>
  <c r="K162" i="25"/>
  <c r="K161" i="25"/>
  <c r="L160" i="40" s="1"/>
  <c r="K160" i="25"/>
  <c r="L159" i="40" s="1"/>
  <c r="K159" i="25"/>
  <c r="K158" i="25"/>
  <c r="K157" i="25"/>
  <c r="K156" i="25"/>
  <c r="M156" i="25" s="1"/>
  <c r="K155" i="25"/>
  <c r="K154" i="25"/>
  <c r="K153" i="25"/>
  <c r="K152" i="25"/>
  <c r="O152" i="25" s="1"/>
  <c r="K151" i="25"/>
  <c r="K150" i="25"/>
  <c r="K149" i="25"/>
  <c r="M149" i="25" s="1"/>
  <c r="K148" i="25"/>
  <c r="K147" i="25"/>
  <c r="K146" i="25"/>
  <c r="K145" i="25"/>
  <c r="K144" i="25"/>
  <c r="L143" i="40" s="1"/>
  <c r="K143" i="25"/>
  <c r="K142" i="25"/>
  <c r="K141" i="25"/>
  <c r="L140" i="40" s="1"/>
  <c r="K140" i="25"/>
  <c r="K139" i="25"/>
  <c r="K138" i="25"/>
  <c r="K137" i="25"/>
  <c r="K136" i="25"/>
  <c r="L135" i="40" s="1"/>
  <c r="K135" i="25"/>
  <c r="K134" i="25"/>
  <c r="K133" i="25"/>
  <c r="K132" i="25"/>
  <c r="K131" i="25"/>
  <c r="K130" i="25"/>
  <c r="K129" i="25"/>
  <c r="K128" i="25"/>
  <c r="L127" i="40" s="1"/>
  <c r="K127" i="25"/>
  <c r="K126" i="25"/>
  <c r="K125" i="25"/>
  <c r="L124" i="40" s="1"/>
  <c r="K124" i="25"/>
  <c r="K123" i="25"/>
  <c r="K122" i="25"/>
  <c r="K121" i="25"/>
  <c r="L120" i="40" s="1"/>
  <c r="K120" i="25"/>
  <c r="L119" i="40" s="1"/>
  <c r="K119" i="25"/>
  <c r="K118" i="25"/>
  <c r="K117" i="25"/>
  <c r="K116" i="25"/>
  <c r="K115" i="25"/>
  <c r="K114" i="25"/>
  <c r="K113" i="25"/>
  <c r="K112" i="25"/>
  <c r="L111" i="40" s="1"/>
  <c r="K111" i="25"/>
  <c r="K110" i="25"/>
  <c r="K109" i="25"/>
  <c r="L108" i="40" s="1"/>
  <c r="K108" i="25"/>
  <c r="K107" i="25"/>
  <c r="K106" i="25"/>
  <c r="K105" i="25"/>
  <c r="K104" i="25"/>
  <c r="L103" i="40" s="1"/>
  <c r="K103" i="25"/>
  <c r="K102" i="25"/>
  <c r="K101" i="25"/>
  <c r="K100" i="25"/>
  <c r="K99" i="25"/>
  <c r="K98" i="25"/>
  <c r="K97" i="25"/>
  <c r="K96" i="25"/>
  <c r="L95" i="40" s="1"/>
  <c r="K95" i="25"/>
  <c r="K94" i="25"/>
  <c r="K93" i="25"/>
  <c r="L92" i="40" s="1"/>
  <c r="K92" i="25"/>
  <c r="K91" i="25"/>
  <c r="K90" i="25"/>
  <c r="K89" i="25"/>
  <c r="K88" i="25"/>
  <c r="L87" i="40" s="1"/>
  <c r="K87" i="25"/>
  <c r="K86" i="25"/>
  <c r="K85" i="25"/>
  <c r="L84" i="40" s="1"/>
  <c r="K84" i="25"/>
  <c r="K83" i="25"/>
  <c r="K82" i="25"/>
  <c r="K81" i="25"/>
  <c r="K80" i="25"/>
  <c r="L79" i="40" s="1"/>
  <c r="K79" i="25"/>
  <c r="K78" i="25"/>
  <c r="K77" i="25"/>
  <c r="K76" i="25"/>
  <c r="K75" i="25"/>
  <c r="K74" i="25"/>
  <c r="K73" i="25"/>
  <c r="M73" i="25" s="1"/>
  <c r="K72" i="25"/>
  <c r="L71" i="40" s="1"/>
  <c r="K71" i="25"/>
  <c r="K70" i="25"/>
  <c r="K69" i="25"/>
  <c r="L68" i="40" s="1"/>
  <c r="K68" i="25"/>
  <c r="K67" i="25"/>
  <c r="K66" i="25"/>
  <c r="K65" i="25"/>
  <c r="K64" i="25"/>
  <c r="L63" i="40" s="1"/>
  <c r="K63" i="25"/>
  <c r="K62" i="25"/>
  <c r="K61" i="25"/>
  <c r="K60" i="25"/>
  <c r="K59" i="25"/>
  <c r="K58" i="25"/>
  <c r="K57" i="25"/>
  <c r="K56" i="25"/>
  <c r="M56" i="25" s="1"/>
  <c r="K55" i="25"/>
  <c r="K54" i="25"/>
  <c r="K53" i="25"/>
  <c r="L52" i="40" s="1"/>
  <c r="K52" i="25"/>
  <c r="K51" i="25"/>
  <c r="K50" i="25"/>
  <c r="K49" i="25"/>
  <c r="M49" i="25" s="1"/>
  <c r="K48" i="25"/>
  <c r="M48" i="25" s="1"/>
  <c r="K47" i="25"/>
  <c r="K46" i="25"/>
  <c r="K45" i="25"/>
  <c r="K44" i="25"/>
  <c r="K43" i="25"/>
  <c r="K42" i="25"/>
  <c r="K41" i="25"/>
  <c r="K40" i="25"/>
  <c r="M40" i="25" s="1"/>
  <c r="K39" i="25"/>
  <c r="K38" i="25"/>
  <c r="K37" i="25"/>
  <c r="K36" i="25"/>
  <c r="K35" i="25"/>
  <c r="K34" i="25"/>
  <c r="K33" i="25"/>
  <c r="K32" i="25"/>
  <c r="M32" i="25" s="1"/>
  <c r="K31" i="25"/>
  <c r="K30" i="25"/>
  <c r="K29" i="25"/>
  <c r="M29" i="25" s="1"/>
  <c r="K28" i="25"/>
  <c r="N28" i="25" s="1"/>
  <c r="K27" i="25"/>
  <c r="K26" i="25"/>
  <c r="K25" i="25"/>
  <c r="L24" i="40" s="1"/>
  <c r="K24" i="25"/>
  <c r="K23" i="25"/>
  <c r="K22" i="25"/>
  <c r="K21" i="25"/>
  <c r="K20" i="25"/>
  <c r="M20" i="25" s="1"/>
  <c r="K19" i="25"/>
  <c r="K18" i="25"/>
  <c r="K17" i="25"/>
  <c r="M17" i="25" s="1"/>
  <c r="K16" i="25"/>
  <c r="L15" i="40" s="1"/>
  <c r="K15" i="25"/>
  <c r="K14" i="25"/>
  <c r="K13" i="25"/>
  <c r="N13" i="25"/>
  <c r="K12" i="25"/>
  <c r="K11" i="25"/>
  <c r="K10" i="25"/>
  <c r="O10" i="25"/>
  <c r="K9" i="25"/>
  <c r="K8" i="25"/>
  <c r="K7" i="25"/>
  <c r="K6" i="25"/>
  <c r="L5" i="40" s="1"/>
  <c r="ER183" i="8"/>
  <c r="EQ183" i="8"/>
  <c r="EP183" i="8"/>
  <c r="EO183" i="8"/>
  <c r="EN183" i="8"/>
  <c r="EM183" i="8"/>
  <c r="EL183" i="8"/>
  <c r="EK183" i="8"/>
  <c r="EG183" i="8"/>
  <c r="EF183" i="8"/>
  <c r="EE183" i="8"/>
  <c r="ED183" i="8"/>
  <c r="EC183" i="8"/>
  <c r="EB183" i="8"/>
  <c r="EA183" i="8"/>
  <c r="DZ183" i="8"/>
  <c r="DV183" i="8"/>
  <c r="DU183" i="8"/>
  <c r="DT183" i="8"/>
  <c r="DS183" i="8"/>
  <c r="DR183" i="8"/>
  <c r="DQ183" i="8"/>
  <c r="DP183" i="8"/>
  <c r="DO183" i="8"/>
  <c r="DK183" i="8"/>
  <c r="DJ183" i="8"/>
  <c r="DI183" i="8"/>
  <c r="DH183" i="8"/>
  <c r="DG183" i="8"/>
  <c r="DF183" i="8"/>
  <c r="DE183" i="8"/>
  <c r="DD183" i="8"/>
  <c r="CZ183" i="8"/>
  <c r="CY183" i="8"/>
  <c r="CX183" i="8"/>
  <c r="CW183" i="8"/>
  <c r="CV183" i="8"/>
  <c r="CU183" i="8"/>
  <c r="CT183" i="8"/>
  <c r="CS183" i="8"/>
  <c r="CO183" i="8"/>
  <c r="CN183" i="8"/>
  <c r="CM183" i="8"/>
  <c r="CL183" i="8"/>
  <c r="CK183" i="8"/>
  <c r="CJ183" i="8"/>
  <c r="CI183" i="8"/>
  <c r="CH183" i="8"/>
  <c r="CD183" i="8"/>
  <c r="CC183" i="8"/>
  <c r="CB183" i="8"/>
  <c r="CA183" i="8"/>
  <c r="BZ183" i="8"/>
  <c r="BY183" i="8"/>
  <c r="BX183" i="8"/>
  <c r="BW183" i="8"/>
  <c r="BS183" i="8"/>
  <c r="BR183" i="8"/>
  <c r="BQ183" i="8"/>
  <c r="BP183" i="8"/>
  <c r="BO183" i="8"/>
  <c r="BN183" i="8"/>
  <c r="BM183" i="8"/>
  <c r="BL183" i="8"/>
  <c r="BH183" i="8"/>
  <c r="BG183" i="8"/>
  <c r="BF183" i="8"/>
  <c r="BE183" i="8"/>
  <c r="BD183" i="8"/>
  <c r="BC183" i="8"/>
  <c r="BB183" i="8"/>
  <c r="BA183" i="8"/>
  <c r="AW183" i="8"/>
  <c r="AV183" i="8"/>
  <c r="AU183" i="8"/>
  <c r="AT183" i="8"/>
  <c r="AS183" i="8"/>
  <c r="AR183" i="8"/>
  <c r="AQ183" i="8"/>
  <c r="AP183" i="8"/>
  <c r="AL183" i="8"/>
  <c r="AK183" i="8"/>
  <c r="AJ183" i="8"/>
  <c r="AI183" i="8"/>
  <c r="AH183" i="8"/>
  <c r="AG183" i="8"/>
  <c r="AF183" i="8"/>
  <c r="AE183" i="8"/>
  <c r="AA183" i="8"/>
  <c r="Z183" i="8"/>
  <c r="Y183" i="8"/>
  <c r="X183" i="8"/>
  <c r="W183" i="8"/>
  <c r="J184" i="8" s="1"/>
  <c r="V183" i="8"/>
  <c r="I184" i="8" s="1"/>
  <c r="U183" i="8"/>
  <c r="T183" i="8"/>
  <c r="N183" i="8"/>
  <c r="M183" i="8"/>
  <c r="L183" i="8"/>
  <c r="K183" i="8"/>
  <c r="J183" i="8"/>
  <c r="I183" i="8"/>
  <c r="H183" i="8"/>
  <c r="BK176" i="8"/>
  <c r="BK175" i="8"/>
  <c r="BK174" i="8"/>
  <c r="BK173" i="8"/>
  <c r="BK172" i="8"/>
  <c r="BK171" i="8"/>
  <c r="BK170" i="8"/>
  <c r="BK169" i="8"/>
  <c r="BK168" i="8"/>
  <c r="BK167" i="8"/>
  <c r="BK166" i="8"/>
  <c r="BK165" i="8"/>
  <c r="BK164" i="8"/>
  <c r="BK163" i="8"/>
  <c r="BK162" i="8"/>
  <c r="BK161" i="8"/>
  <c r="BK160" i="8"/>
  <c r="BK159" i="8"/>
  <c r="BK158" i="8"/>
  <c r="BK157" i="8"/>
  <c r="BK156" i="8"/>
  <c r="BK155" i="8"/>
  <c r="BK154" i="8"/>
  <c r="BK153" i="8"/>
  <c r="BK152" i="8"/>
  <c r="BK151" i="8"/>
  <c r="BK150" i="8"/>
  <c r="BK149" i="8"/>
  <c r="BK148" i="8"/>
  <c r="BK147" i="8"/>
  <c r="BK146" i="8"/>
  <c r="BK145" i="8"/>
  <c r="BK144" i="8"/>
  <c r="BK143" i="8"/>
  <c r="BK142" i="8"/>
  <c r="BK141" i="8"/>
  <c r="BK140" i="8"/>
  <c r="BK139" i="8"/>
  <c r="BK138" i="8"/>
  <c r="BK137" i="8"/>
  <c r="BK136" i="8"/>
  <c r="BK135" i="8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104" i="8"/>
  <c r="BK103" i="8"/>
  <c r="BK102" i="8"/>
  <c r="BK101" i="8"/>
  <c r="BK100" i="8"/>
  <c r="BK99" i="8"/>
  <c r="BK98" i="8"/>
  <c r="BK97" i="8"/>
  <c r="BK96" i="8"/>
  <c r="BK95" i="8"/>
  <c r="BK94" i="8"/>
  <c r="BK93" i="8"/>
  <c r="BK92" i="8"/>
  <c r="BK91" i="8"/>
  <c r="BK90" i="8"/>
  <c r="BK89" i="8"/>
  <c r="BK88" i="8"/>
  <c r="BK87" i="8"/>
  <c r="BK86" i="8"/>
  <c r="BK8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54" i="8"/>
  <c r="BK53" i="8"/>
  <c r="BK52" i="8"/>
  <c r="BK51" i="8"/>
  <c r="BK50" i="8"/>
  <c r="BK49" i="8"/>
  <c r="BK48" i="8"/>
  <c r="BK47" i="8"/>
  <c r="BK46" i="8"/>
  <c r="BK45" i="8"/>
  <c r="BK44" i="8"/>
  <c r="BK43" i="8"/>
  <c r="BK42" i="8"/>
  <c r="BK41" i="8"/>
  <c r="BK40" i="8"/>
  <c r="BK39" i="8"/>
  <c r="BK38" i="8"/>
  <c r="BK37" i="8"/>
  <c r="BK36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B7" i="12" s="1"/>
  <c r="O7" i="12"/>
  <c r="N7" i="12"/>
  <c r="F5" i="12"/>
  <c r="G5" i="12" s="1"/>
  <c r="H5" i="12" s="1"/>
  <c r="I5" i="12" s="1"/>
  <c r="J5" i="12" s="1"/>
  <c r="K5" i="12" s="1"/>
  <c r="L5" i="12" s="1"/>
  <c r="M5" i="12" s="1"/>
  <c r="D5" i="70"/>
  <c r="C5" i="70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Z19" i="1" s="1"/>
  <c r="Y9" i="1"/>
  <c r="X9" i="1"/>
  <c r="W9" i="1"/>
  <c r="AC8" i="1"/>
  <c r="AB8" i="1"/>
  <c r="AA8" i="1"/>
  <c r="Z8" i="1"/>
  <c r="Y8" i="1"/>
  <c r="X8" i="1"/>
  <c r="W8" i="1"/>
  <c r="AC7" i="1"/>
  <c r="AC19" i="1" s="1"/>
  <c r="AB7" i="1"/>
  <c r="AA7" i="1"/>
  <c r="Z7" i="1"/>
  <c r="Y7" i="1"/>
  <c r="X7" i="1"/>
  <c r="W7" i="1"/>
  <c r="AC6" i="1"/>
  <c r="AB6" i="1"/>
  <c r="AB19" i="1" s="1"/>
  <c r="AA6" i="1"/>
  <c r="Z6" i="1"/>
  <c r="Y6" i="1"/>
  <c r="X6" i="1"/>
  <c r="W6" i="1"/>
  <c r="AC5" i="1"/>
  <c r="AB5" i="1"/>
  <c r="AA5" i="1"/>
  <c r="AA19" i="1" s="1"/>
  <c r="Z5" i="1"/>
  <c r="Y5" i="1"/>
  <c r="X5" i="1"/>
  <c r="C14" i="70"/>
  <c r="B14" i="70"/>
  <c r="I15" i="47"/>
  <c r="H15" i="47"/>
  <c r="G15" i="47"/>
  <c r="F15" i="47"/>
  <c r="E14" i="70"/>
  <c r="D14" i="70"/>
  <c r="E13" i="70"/>
  <c r="D13" i="70"/>
  <c r="P19" i="11"/>
  <c r="M19" i="11"/>
  <c r="L19" i="11"/>
  <c r="K19" i="11"/>
  <c r="J19" i="11"/>
  <c r="I19" i="11"/>
  <c r="H19" i="11"/>
  <c r="G19" i="11"/>
  <c r="F19" i="11"/>
  <c r="E19" i="11"/>
  <c r="D19" i="11"/>
  <c r="Q19" i="11" s="1"/>
  <c r="Q18" i="11"/>
  <c r="B18" i="11" s="1"/>
  <c r="N18" i="11"/>
  <c r="O18" i="11" s="1"/>
  <c r="Q17" i="11"/>
  <c r="N17" i="11"/>
  <c r="O17" i="11" s="1"/>
  <c r="B17" i="11"/>
  <c r="Q16" i="11"/>
  <c r="N16" i="11"/>
  <c r="O16" i="11" s="1"/>
  <c r="B16" i="11"/>
  <c r="Q15" i="11"/>
  <c r="B15" i="11" s="1"/>
  <c r="N15" i="11"/>
  <c r="O15" i="11" s="1"/>
  <c r="Q14" i="11"/>
  <c r="B14" i="11" s="1"/>
  <c r="N14" i="11"/>
  <c r="O14" i="11" s="1"/>
  <c r="Q13" i="11"/>
  <c r="N13" i="11"/>
  <c r="O13" i="11" s="1"/>
  <c r="B13" i="11"/>
  <c r="Q12" i="11"/>
  <c r="N12" i="11"/>
  <c r="O12" i="11" s="1"/>
  <c r="B12" i="11"/>
  <c r="Q11" i="11"/>
  <c r="B11" i="11" s="1"/>
  <c r="N11" i="11"/>
  <c r="O11" i="11" s="1"/>
  <c r="Q10" i="11"/>
  <c r="B10" i="11" s="1"/>
  <c r="N10" i="11"/>
  <c r="O10" i="11" s="1"/>
  <c r="Q9" i="11"/>
  <c r="N9" i="11"/>
  <c r="O9" i="11" s="1"/>
  <c r="B9" i="11"/>
  <c r="Q8" i="11"/>
  <c r="N8" i="11"/>
  <c r="O8" i="11" s="1"/>
  <c r="B8" i="11"/>
  <c r="Q7" i="11"/>
  <c r="B7" i="11" s="1"/>
  <c r="N7" i="11"/>
  <c r="F5" i="11"/>
  <c r="G5" i="11" s="1"/>
  <c r="H5" i="11" s="1"/>
  <c r="I5" i="11" s="1"/>
  <c r="J5" i="11" s="1"/>
  <c r="K5" i="11" s="1"/>
  <c r="L5" i="11" s="1"/>
  <c r="M5" i="11" s="1"/>
  <c r="H184" i="8"/>
  <c r="B13" i="70"/>
  <c r="C13" i="70"/>
  <c r="O13" i="25"/>
  <c r="N29" i="25"/>
  <c r="L28" i="40"/>
  <c r="M41" i="25"/>
  <c r="L40" i="40"/>
  <c r="L48" i="40"/>
  <c r="M65" i="25"/>
  <c r="L64" i="40"/>
  <c r="L72" i="40"/>
  <c r="O85" i="25"/>
  <c r="M85" i="25"/>
  <c r="M97" i="25"/>
  <c r="L96" i="40"/>
  <c r="M109" i="25"/>
  <c r="M113" i="25"/>
  <c r="L112" i="40"/>
  <c r="M125" i="25"/>
  <c r="M137" i="25"/>
  <c r="L136" i="40"/>
  <c r="O149" i="25"/>
  <c r="L148" i="40"/>
  <c r="O161" i="25"/>
  <c r="M161" i="25"/>
  <c r="L6" i="40"/>
  <c r="M7" i="25"/>
  <c r="N16" i="25"/>
  <c r="M16" i="25"/>
  <c r="N20" i="25"/>
  <c r="L19" i="40"/>
  <c r="N24" i="25"/>
  <c r="L23" i="40"/>
  <c r="M24" i="25"/>
  <c r="L27" i="40"/>
  <c r="M28" i="25"/>
  <c r="L31" i="40"/>
  <c r="L35" i="40"/>
  <c r="M36" i="25"/>
  <c r="L39" i="40"/>
  <c r="L43" i="40"/>
  <c r="M44" i="25"/>
  <c r="L47" i="40"/>
  <c r="L51" i="40"/>
  <c r="M52" i="25"/>
  <c r="L55" i="40"/>
  <c r="L59" i="40"/>
  <c r="M60" i="25"/>
  <c r="M64" i="25"/>
  <c r="L67" i="40"/>
  <c r="M68" i="25"/>
  <c r="M72" i="25"/>
  <c r="L75" i="40"/>
  <c r="M76" i="25"/>
  <c r="M80" i="25"/>
  <c r="L83" i="40"/>
  <c r="M84" i="25"/>
  <c r="M88" i="25"/>
  <c r="M92" i="25"/>
  <c r="L91" i="40"/>
  <c r="M96" i="25"/>
  <c r="M100" i="25"/>
  <c r="L99" i="40"/>
  <c r="M104" i="25"/>
  <c r="M108" i="25"/>
  <c r="L107" i="40"/>
  <c r="M112" i="25"/>
  <c r="M116" i="25"/>
  <c r="L115" i="40"/>
  <c r="M120" i="25"/>
  <c r="M124" i="25"/>
  <c r="L123" i="40"/>
  <c r="M128" i="25"/>
  <c r="M132" i="25"/>
  <c r="L131" i="40"/>
  <c r="M136" i="25"/>
  <c r="M140" i="25"/>
  <c r="L139" i="40"/>
  <c r="M144" i="25"/>
  <c r="O148" i="25"/>
  <c r="M148" i="25"/>
  <c r="L147" i="40"/>
  <c r="M152" i="25"/>
  <c r="L151" i="40"/>
  <c r="O156" i="25"/>
  <c r="L155" i="40"/>
  <c r="O160" i="25"/>
  <c r="M160" i="25"/>
  <c r="O164" i="25"/>
  <c r="M164" i="25"/>
  <c r="L163" i="40"/>
  <c r="M168" i="25"/>
  <c r="L167" i="40"/>
  <c r="N17" i="25"/>
  <c r="L16" i="40"/>
  <c r="N25" i="25"/>
  <c r="M25" i="25"/>
  <c r="M37" i="25"/>
  <c r="L36" i="40"/>
  <c r="M53" i="25"/>
  <c r="M61" i="25"/>
  <c r="L60" i="40"/>
  <c r="M69" i="25"/>
  <c r="M81" i="25"/>
  <c r="L80" i="40"/>
  <c r="M93" i="25"/>
  <c r="M105" i="25"/>
  <c r="L104" i="40"/>
  <c r="M121" i="25"/>
  <c r="M129" i="25"/>
  <c r="L128" i="40"/>
  <c r="M141" i="25"/>
  <c r="O153" i="25"/>
  <c r="M153" i="25"/>
  <c r="L152" i="40"/>
  <c r="O169" i="25"/>
  <c r="M169" i="25"/>
  <c r="L168" i="40"/>
  <c r="M5" i="25"/>
  <c r="L4" i="40"/>
  <c r="M9" i="25"/>
  <c r="L8" i="40"/>
  <c r="L11" i="40"/>
  <c r="M12" i="25"/>
  <c r="M14" i="25"/>
  <c r="L13" i="40"/>
  <c r="N18" i="25"/>
  <c r="M18" i="25"/>
  <c r="L17" i="40"/>
  <c r="N22" i="25"/>
  <c r="M22" i="25"/>
  <c r="L21" i="40"/>
  <c r="N26" i="25"/>
  <c r="M26" i="25"/>
  <c r="L25" i="40"/>
  <c r="N30" i="25"/>
  <c r="M30" i="25"/>
  <c r="L29" i="40"/>
  <c r="M34" i="25"/>
  <c r="L33" i="40"/>
  <c r="M38" i="25"/>
  <c r="L37" i="40"/>
  <c r="M42" i="25"/>
  <c r="L41" i="40"/>
  <c r="M46" i="25"/>
  <c r="L45" i="40"/>
  <c r="M50" i="25"/>
  <c r="L49" i="40"/>
  <c r="M54" i="25"/>
  <c r="L53" i="40"/>
  <c r="M58" i="25"/>
  <c r="L57" i="40"/>
  <c r="M62" i="25"/>
  <c r="L61" i="40"/>
  <c r="M66" i="25"/>
  <c r="L65" i="40"/>
  <c r="M70" i="25"/>
  <c r="L69" i="40"/>
  <c r="M74" i="25"/>
  <c r="L73" i="40"/>
  <c r="M78" i="25"/>
  <c r="L77" i="40"/>
  <c r="M82" i="25"/>
  <c r="L81" i="40"/>
  <c r="M86" i="25"/>
  <c r="L85" i="40"/>
  <c r="M90" i="25"/>
  <c r="L89" i="40"/>
  <c r="M94" i="25"/>
  <c r="L93" i="40"/>
  <c r="M98" i="25"/>
  <c r="L97" i="40"/>
  <c r="M102" i="25"/>
  <c r="L101" i="40"/>
  <c r="M106" i="25"/>
  <c r="L105" i="40"/>
  <c r="M110" i="25"/>
  <c r="L109" i="40"/>
  <c r="M114" i="25"/>
  <c r="L113" i="40"/>
  <c r="M118" i="25"/>
  <c r="L117" i="40"/>
  <c r="L121" i="40"/>
  <c r="M122" i="25"/>
  <c r="M126" i="25"/>
  <c r="L125" i="40"/>
  <c r="L129" i="40"/>
  <c r="M130" i="25"/>
  <c r="L133" i="40"/>
  <c r="M134" i="25"/>
  <c r="L137" i="40"/>
  <c r="M138" i="25"/>
  <c r="M142" i="25"/>
  <c r="L141" i="40"/>
  <c r="M146" i="25"/>
  <c r="L145" i="40"/>
  <c r="O150" i="25"/>
  <c r="L149" i="40"/>
  <c r="M150" i="25"/>
  <c r="O154" i="25"/>
  <c r="M154" i="25"/>
  <c r="L153" i="40"/>
  <c r="O158" i="25"/>
  <c r="M158" i="25"/>
  <c r="L157" i="40"/>
  <c r="O162" i="25"/>
  <c r="L161" i="40"/>
  <c r="M162" i="25"/>
  <c r="O166" i="25"/>
  <c r="L165" i="40"/>
  <c r="M166" i="25"/>
  <c r="L7" i="40"/>
  <c r="M8" i="25"/>
  <c r="L10" i="40"/>
  <c r="M11" i="25"/>
  <c r="N21" i="25"/>
  <c r="M21" i="25"/>
  <c r="L20" i="40"/>
  <c r="M33" i="25"/>
  <c r="L32" i="40"/>
  <c r="M45" i="25"/>
  <c r="L44" i="40"/>
  <c r="M57" i="25"/>
  <c r="L56" i="40"/>
  <c r="M77" i="25"/>
  <c r="L76" i="40"/>
  <c r="M89" i="25"/>
  <c r="L88" i="40"/>
  <c r="M101" i="25"/>
  <c r="L100" i="40"/>
  <c r="M117" i="25"/>
  <c r="L116" i="40"/>
  <c r="M133" i="25"/>
  <c r="L132" i="40"/>
  <c r="M145" i="25"/>
  <c r="L144" i="40"/>
  <c r="O157" i="25"/>
  <c r="M157" i="25"/>
  <c r="L156" i="40"/>
  <c r="O165" i="25"/>
  <c r="M165" i="25"/>
  <c r="L164" i="40"/>
  <c r="M6" i="25"/>
  <c r="M10" i="25"/>
  <c r="L9" i="40"/>
  <c r="M13" i="25"/>
  <c r="L12" i="40"/>
  <c r="N15" i="25"/>
  <c r="L14" i="40"/>
  <c r="M15" i="25"/>
  <c r="N19" i="25"/>
  <c r="L18" i="40"/>
  <c r="M19" i="25"/>
  <c r="N23" i="25"/>
  <c r="L22" i="40"/>
  <c r="M23" i="25"/>
  <c r="N27" i="25"/>
  <c r="L26" i="40"/>
  <c r="M27" i="25"/>
  <c r="N31" i="25"/>
  <c r="L30" i="40"/>
  <c r="M31" i="25"/>
  <c r="L34" i="40"/>
  <c r="M35" i="25"/>
  <c r="L38" i="40"/>
  <c r="M39" i="25"/>
  <c r="L42" i="40"/>
  <c r="M43" i="25"/>
  <c r="L46" i="40"/>
  <c r="M47" i="25"/>
  <c r="L50" i="40"/>
  <c r="M51" i="25"/>
  <c r="L54" i="40"/>
  <c r="M55" i="25"/>
  <c r="L58" i="40"/>
  <c r="M59" i="25"/>
  <c r="L62" i="40"/>
  <c r="M63" i="25"/>
  <c r="L66" i="40"/>
  <c r="M67" i="25"/>
  <c r="L70" i="40"/>
  <c r="M71" i="25"/>
  <c r="L74" i="40"/>
  <c r="M75" i="25"/>
  <c r="L78" i="40"/>
  <c r="M79" i="25"/>
  <c r="L82" i="40"/>
  <c r="M83" i="25"/>
  <c r="L86" i="40"/>
  <c r="M87" i="25"/>
  <c r="L90" i="40"/>
  <c r="M91" i="25"/>
  <c r="L94" i="40"/>
  <c r="M95" i="25"/>
  <c r="L98" i="40"/>
  <c r="M99" i="25"/>
  <c r="L102" i="40"/>
  <c r="M103" i="25"/>
  <c r="L106" i="40"/>
  <c r="M107" i="25"/>
  <c r="L110" i="40"/>
  <c r="M111" i="25"/>
  <c r="L114" i="40"/>
  <c r="M115" i="25"/>
  <c r="L118" i="40"/>
  <c r="M119" i="25"/>
  <c r="L122" i="40"/>
  <c r="M123" i="25"/>
  <c r="L126" i="40"/>
  <c r="M127" i="25"/>
  <c r="L130" i="40"/>
  <c r="M131" i="25"/>
  <c r="L134" i="40"/>
  <c r="M135" i="25"/>
  <c r="L138" i="40"/>
  <c r="M139" i="25"/>
  <c r="L142" i="40"/>
  <c r="M143" i="25"/>
  <c r="L146" i="40"/>
  <c r="M147" i="25"/>
  <c r="O151" i="25"/>
  <c r="L150" i="40"/>
  <c r="M151" i="25"/>
  <c r="O155" i="25"/>
  <c r="L154" i="40"/>
  <c r="M155" i="25"/>
  <c r="O159" i="25"/>
  <c r="L158" i="40"/>
  <c r="M159" i="25"/>
  <c r="O163" i="25"/>
  <c r="L162" i="40"/>
  <c r="M163" i="25"/>
  <c r="O167" i="25"/>
  <c r="L166" i="40"/>
  <c r="M167" i="25"/>
  <c r="O14" i="25"/>
  <c r="N12" i="25"/>
  <c r="O34" i="25"/>
  <c r="N37" i="25"/>
  <c r="O50" i="25"/>
  <c r="N53" i="25"/>
  <c r="O66" i="25"/>
  <c r="N69" i="25"/>
  <c r="O82" i="25"/>
  <c r="N11" i="25"/>
  <c r="O12" i="25"/>
  <c r="O37" i="25"/>
  <c r="O53" i="25"/>
  <c r="O69" i="25"/>
  <c r="O7" i="25"/>
  <c r="N10" i="25"/>
  <c r="O11" i="25"/>
  <c r="N14" i="25"/>
  <c r="O41" i="25"/>
  <c r="O57" i="25"/>
  <c r="O73" i="25"/>
  <c r="O6" i="25"/>
  <c r="N9" i="25"/>
  <c r="N33" i="25"/>
  <c r="O46" i="25"/>
  <c r="N49" i="25"/>
  <c r="O62" i="25"/>
  <c r="N65" i="25"/>
  <c r="O78" i="25"/>
  <c r="N81" i="25"/>
  <c r="N8" i="25"/>
  <c r="O9" i="25"/>
  <c r="O33" i="25"/>
  <c r="O42" i="25"/>
  <c r="N45" i="25"/>
  <c r="O49" i="25"/>
  <c r="O58" i="25"/>
  <c r="N61" i="25"/>
  <c r="O65" i="25"/>
  <c r="O74" i="25"/>
  <c r="N77" i="25"/>
  <c r="O81" i="25"/>
  <c r="O5" i="25"/>
  <c r="O176" i="25" s="1"/>
  <c r="Q14" i="25" s="1"/>
  <c r="N7" i="25"/>
  <c r="O8" i="25"/>
  <c r="O38" i="25"/>
  <c r="N41" i="25"/>
  <c r="O45" i="25"/>
  <c r="O54" i="25"/>
  <c r="N57" i="25"/>
  <c r="O61" i="25"/>
  <c r="O70" i="25"/>
  <c r="N73" i="25"/>
  <c r="O77" i="25"/>
  <c r="EU183" i="8"/>
  <c r="AN183" i="8"/>
  <c r="ET183" i="8"/>
  <c r="S183" i="8"/>
  <c r="EJ183" i="8"/>
  <c r="BV183" i="8"/>
  <c r="DN183" i="8"/>
  <c r="EI183" i="8"/>
  <c r="DC183" i="8"/>
  <c r="CR183" i="8"/>
  <c r="CG183" i="8"/>
  <c r="AY183" i="8"/>
  <c r="AO183" i="8"/>
  <c r="AV174" i="66"/>
  <c r="T9" i="66"/>
  <c r="T11" i="66"/>
  <c r="T15" i="66"/>
  <c r="T19" i="66"/>
  <c r="T23" i="66"/>
  <c r="T25" i="66"/>
  <c r="T31" i="66"/>
  <c r="T33" i="66"/>
  <c r="T35" i="66"/>
  <c r="T41" i="66"/>
  <c r="T43" i="66"/>
  <c r="T47" i="66"/>
  <c r="T51" i="66"/>
  <c r="T55" i="66"/>
  <c r="T57" i="66"/>
  <c r="T63" i="66"/>
  <c r="T65" i="66"/>
  <c r="T67" i="66"/>
  <c r="T73" i="66"/>
  <c r="T75" i="66"/>
  <c r="T79" i="66"/>
  <c r="T83" i="66"/>
  <c r="T85" i="66"/>
  <c r="T87" i="66"/>
  <c r="T89" i="66"/>
  <c r="T91" i="66"/>
  <c r="T93" i="66"/>
  <c r="T95" i="66"/>
  <c r="T97" i="66"/>
  <c r="T99" i="66"/>
  <c r="T101" i="66"/>
  <c r="T103" i="66"/>
  <c r="T105" i="66"/>
  <c r="T107" i="66"/>
  <c r="T109" i="66"/>
  <c r="T111" i="66"/>
  <c r="T113" i="66"/>
  <c r="T115" i="66"/>
  <c r="T117" i="66"/>
  <c r="T119" i="66"/>
  <c r="T121" i="66"/>
  <c r="T123" i="66"/>
  <c r="T125" i="66"/>
  <c r="T127" i="66"/>
  <c r="T129" i="66"/>
  <c r="T131" i="66"/>
  <c r="T133" i="66"/>
  <c r="T135" i="66"/>
  <c r="T137" i="66"/>
  <c r="T139" i="66"/>
  <c r="T141" i="66"/>
  <c r="T143" i="66"/>
  <c r="T145" i="66"/>
  <c r="T147" i="66"/>
  <c r="T149" i="66"/>
  <c r="T151" i="66"/>
  <c r="T153" i="66"/>
  <c r="T155" i="66"/>
  <c r="T157" i="66"/>
  <c r="T159" i="66"/>
  <c r="T161" i="66"/>
  <c r="T163" i="66"/>
  <c r="T165" i="66"/>
  <c r="T167" i="66"/>
  <c r="T169" i="66"/>
  <c r="T171" i="66"/>
  <c r="T10" i="66"/>
  <c r="T12" i="66"/>
  <c r="T16" i="66"/>
  <c r="T18" i="66"/>
  <c r="T20" i="66"/>
  <c r="T24" i="66"/>
  <c r="T26" i="66"/>
  <c r="T28" i="66"/>
  <c r="T32" i="66"/>
  <c r="T34" i="66"/>
  <c r="T36" i="66"/>
  <c r="T40" i="66"/>
  <c r="T42" i="66"/>
  <c r="T44" i="66"/>
  <c r="T48" i="66"/>
  <c r="T50" i="66"/>
  <c r="T52" i="66"/>
  <c r="T56" i="66"/>
  <c r="T58" i="66"/>
  <c r="T60" i="66"/>
  <c r="T64" i="66"/>
  <c r="T66" i="66"/>
  <c r="T68" i="66"/>
  <c r="T72" i="66"/>
  <c r="T74" i="66"/>
  <c r="T76" i="66"/>
  <c r="T80" i="66"/>
  <c r="T82" i="66"/>
  <c r="T84" i="66"/>
  <c r="T86" i="66"/>
  <c r="T88" i="66"/>
  <c r="T90" i="66"/>
  <c r="T92" i="66"/>
  <c r="T94" i="66"/>
  <c r="T96" i="66"/>
  <c r="T98" i="66"/>
  <c r="T100" i="66"/>
  <c r="T102" i="66"/>
  <c r="T104" i="66"/>
  <c r="T106" i="66"/>
  <c r="T108" i="66"/>
  <c r="T110" i="66"/>
  <c r="T112" i="66"/>
  <c r="T114" i="66"/>
  <c r="T116" i="66"/>
  <c r="T118" i="66"/>
  <c r="T120" i="66"/>
  <c r="T122" i="66"/>
  <c r="T124" i="66"/>
  <c r="T126" i="66"/>
  <c r="T128" i="66"/>
  <c r="T130" i="66"/>
  <c r="T132" i="66"/>
  <c r="T134" i="66"/>
  <c r="T136" i="66"/>
  <c r="T138" i="66"/>
  <c r="T140" i="66"/>
  <c r="T142" i="66"/>
  <c r="T144" i="66"/>
  <c r="T146" i="66"/>
  <c r="T148" i="66"/>
  <c r="T150" i="66"/>
  <c r="T152" i="66"/>
  <c r="T154" i="66"/>
  <c r="T156" i="66"/>
  <c r="T158" i="66"/>
  <c r="T160" i="66"/>
  <c r="T162" i="66"/>
  <c r="T164" i="66"/>
  <c r="T166" i="66"/>
  <c r="T168" i="66"/>
  <c r="T170" i="66"/>
  <c r="T172" i="66"/>
  <c r="H174" i="66"/>
  <c r="O112" i="25"/>
  <c r="N112" i="25"/>
  <c r="N5" i="25"/>
  <c r="N6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N34" i="25"/>
  <c r="O35" i="25"/>
  <c r="N38" i="25"/>
  <c r="O39" i="25"/>
  <c r="N42" i="25"/>
  <c r="O43" i="25"/>
  <c r="N46" i="25"/>
  <c r="O47" i="25"/>
  <c r="N50" i="25"/>
  <c r="O51" i="25"/>
  <c r="N54" i="25"/>
  <c r="O55" i="25"/>
  <c r="N58" i="25"/>
  <c r="O59" i="25"/>
  <c r="N62" i="25"/>
  <c r="O63" i="25"/>
  <c r="N66" i="25"/>
  <c r="O67" i="25"/>
  <c r="N70" i="25"/>
  <c r="O71" i="25"/>
  <c r="N74" i="25"/>
  <c r="O75" i="25"/>
  <c r="N78" i="25"/>
  <c r="O79" i="25"/>
  <c r="N82" i="25"/>
  <c r="O83" i="25"/>
  <c r="N85" i="25"/>
  <c r="O90" i="25"/>
  <c r="N90" i="25"/>
  <c r="O98" i="25"/>
  <c r="N98" i="25"/>
  <c r="O106" i="25"/>
  <c r="N106" i="25"/>
  <c r="O114" i="25"/>
  <c r="N114" i="25"/>
  <c r="O88" i="25"/>
  <c r="N88" i="25"/>
  <c r="O104" i="25"/>
  <c r="N104" i="25"/>
  <c r="N32" i="25"/>
  <c r="N36" i="25"/>
  <c r="N40" i="25"/>
  <c r="N44" i="25"/>
  <c r="N48" i="25"/>
  <c r="N52" i="25"/>
  <c r="N56" i="25"/>
  <c r="N60" i="25"/>
  <c r="N64" i="25"/>
  <c r="N68" i="25"/>
  <c r="N72" i="25"/>
  <c r="N76" i="25"/>
  <c r="N80" i="25"/>
  <c r="N84" i="25"/>
  <c r="O86" i="25"/>
  <c r="N86" i="25"/>
  <c r="O94" i="25"/>
  <c r="N94" i="25"/>
  <c r="O102" i="25"/>
  <c r="N102" i="25"/>
  <c r="O110" i="25"/>
  <c r="N110" i="25"/>
  <c r="O96" i="25"/>
  <c r="N96" i="25"/>
  <c r="O32" i="25"/>
  <c r="N35" i="25"/>
  <c r="O36" i="25"/>
  <c r="N39" i="25"/>
  <c r="O40" i="25"/>
  <c r="N43" i="25"/>
  <c r="O44" i="25"/>
  <c r="N47" i="25"/>
  <c r="O48" i="25"/>
  <c r="N51" i="25"/>
  <c r="O52" i="25"/>
  <c r="N55" i="25"/>
  <c r="O56" i="25"/>
  <c r="N59" i="25"/>
  <c r="O60" i="25"/>
  <c r="N63" i="25"/>
  <c r="O64" i="25"/>
  <c r="N67" i="25"/>
  <c r="O68" i="25"/>
  <c r="N71" i="25"/>
  <c r="O72" i="25"/>
  <c r="N75" i="25"/>
  <c r="O76" i="25"/>
  <c r="N79" i="25"/>
  <c r="O80" i="25"/>
  <c r="N83" i="25"/>
  <c r="O84" i="25"/>
  <c r="O92" i="25"/>
  <c r="N92" i="25"/>
  <c r="O100" i="25"/>
  <c r="N100" i="25"/>
  <c r="O108" i="25"/>
  <c r="N108" i="25"/>
  <c r="O116" i="25"/>
  <c r="N116" i="25"/>
  <c r="O87" i="25"/>
  <c r="N87" i="25"/>
  <c r="O89" i="25"/>
  <c r="N89" i="25"/>
  <c r="O91" i="25"/>
  <c r="N91" i="25"/>
  <c r="O93" i="25"/>
  <c r="N93" i="25"/>
  <c r="O95" i="25"/>
  <c r="N95" i="25"/>
  <c r="O97" i="25"/>
  <c r="N97" i="25"/>
  <c r="O99" i="25"/>
  <c r="N99" i="25"/>
  <c r="O101" i="25"/>
  <c r="N101" i="25"/>
  <c r="O103" i="25"/>
  <c r="N103" i="25"/>
  <c r="O105" i="25"/>
  <c r="N105" i="25"/>
  <c r="O107" i="25"/>
  <c r="N107" i="25"/>
  <c r="O109" i="25"/>
  <c r="N109" i="25"/>
  <c r="O111" i="25"/>
  <c r="N111" i="25"/>
  <c r="O113" i="25"/>
  <c r="N113" i="25"/>
  <c r="O115" i="25"/>
  <c r="N115" i="25"/>
  <c r="O117" i="25"/>
  <c r="N117" i="25"/>
  <c r="O119" i="25"/>
  <c r="N119" i="25"/>
  <c r="O121" i="25"/>
  <c r="N121" i="25"/>
  <c r="O123" i="25"/>
  <c r="N123" i="25"/>
  <c r="O125" i="25"/>
  <c r="N125" i="25"/>
  <c r="O127" i="25"/>
  <c r="N127" i="25"/>
  <c r="O129" i="25"/>
  <c r="N129" i="25"/>
  <c r="O131" i="25"/>
  <c r="N131" i="25"/>
  <c r="O133" i="25"/>
  <c r="N133" i="25"/>
  <c r="O135" i="25"/>
  <c r="N135" i="25"/>
  <c r="O137" i="25"/>
  <c r="N137" i="25"/>
  <c r="O139" i="25"/>
  <c r="N139" i="25"/>
  <c r="O141" i="25"/>
  <c r="N141" i="25"/>
  <c r="O143" i="25"/>
  <c r="N143" i="25"/>
  <c r="O145" i="25"/>
  <c r="N145" i="25"/>
  <c r="O147" i="25"/>
  <c r="N147" i="25"/>
  <c r="O118" i="25"/>
  <c r="N118" i="25"/>
  <c r="O120" i="25"/>
  <c r="N120" i="25"/>
  <c r="O122" i="25"/>
  <c r="N122" i="25"/>
  <c r="O124" i="25"/>
  <c r="N124" i="25"/>
  <c r="O126" i="25"/>
  <c r="N126" i="25"/>
  <c r="O128" i="25"/>
  <c r="N128" i="25"/>
  <c r="O130" i="25"/>
  <c r="N130" i="25"/>
  <c r="O132" i="25"/>
  <c r="N132" i="25"/>
  <c r="O134" i="25"/>
  <c r="N134" i="25"/>
  <c r="O136" i="25"/>
  <c r="N136" i="25"/>
  <c r="O138" i="25"/>
  <c r="N138" i="25"/>
  <c r="O140" i="25"/>
  <c r="N140" i="25"/>
  <c r="O142" i="25"/>
  <c r="N142" i="25"/>
  <c r="O144" i="25"/>
  <c r="N144" i="25"/>
  <c r="O146" i="25"/>
  <c r="N146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M176" i="25"/>
  <c r="Q6" i="25" s="1"/>
  <c r="N176" i="25"/>
  <c r="Q10" i="25" s="1"/>
  <c r="Q8" i="12" l="1"/>
  <c r="Q183" i="8"/>
  <c r="T8" i="66"/>
  <c r="T174" i="66" s="1"/>
  <c r="N19" i="11"/>
  <c r="O7" i="11"/>
  <c r="O19" i="11" s="1"/>
  <c r="AZ183" i="8"/>
  <c r="BK183" i="8"/>
  <c r="CQ183" i="8"/>
  <c r="DY183" i="8"/>
  <c r="I36" i="79"/>
  <c r="L36" i="79"/>
</calcChain>
</file>

<file path=xl/sharedStrings.xml><?xml version="1.0" encoding="utf-8"?>
<sst xmlns="http://schemas.openxmlformats.org/spreadsheetml/2006/main" count="4140" uniqueCount="583">
  <si>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</si>
  <si>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</si>
  <si>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</si>
  <si>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</si>
  <si>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</si>
  <si>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</si>
  <si>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</si>
  <si>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</si>
  <si>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</si>
  <si>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</si>
  <si>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</si>
  <si>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</si>
  <si>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</si>
  <si>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</si>
  <si>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</si>
  <si>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</si>
  <si>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</si>
  <si>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</si>
  <si>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</si>
  <si>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</si>
  <si>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</si>
  <si>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</si>
  <si>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</si>
  <si>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</si>
  <si>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</si>
  <si>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</si>
  <si>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</si>
  <si>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</si>
  <si>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</si>
  <si>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</si>
  <si>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</si>
  <si>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</si>
  <si>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</si>
  <si>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</si>
  <si>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</si>
  <si>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</si>
  <si>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</si>
  <si>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</si>
  <si>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</si>
  <si>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</si>
  <si>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</si>
  <si>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</si>
  <si>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</si>
  <si>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</si>
  <si>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</si>
  <si>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</si>
  <si>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</si>
  <si>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</si>
  <si>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</si>
  <si>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</si>
  <si>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</si>
  <si>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</si>
  <si>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</si>
  <si>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</si>
  <si>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</si>
  <si>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</si>
  <si>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</si>
  <si>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</si>
  <si>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</si>
  <si>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</si>
  <si>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</si>
  <si>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</si>
  <si>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</si>
  <si>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</si>
  <si>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</si>
  <si>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</si>
  <si>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</si>
  <si>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</si>
  <si>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</si>
  <si>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</si>
  <si>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</si>
  <si>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</si>
  <si>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</si>
  <si>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</si>
  <si>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</si>
  <si>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</si>
  <si>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</si>
  <si>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</si>
  <si>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</si>
  <si>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</si>
  <si>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</si>
  <si>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</si>
  <si>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</si>
  <si>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</si>
  <si>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</si>
  <si>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</si>
  <si>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</si>
  <si>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</si>
  <si>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</si>
  <si>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</si>
  <si>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</si>
  <si>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</si>
  <si>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</si>
  <si>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</si>
  <si>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</si>
  <si>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</si>
  <si>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</si>
  <si>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</si>
  <si>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</si>
  <si>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</si>
  <si>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</si>
  <si>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</si>
  <si>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</si>
  <si>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</si>
  <si>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</si>
  <si>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</si>
  <si>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</si>
  <si>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</si>
  <si>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</si>
  <si>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</si>
  <si>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</si>
  <si>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</si>
  <si>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</si>
  <si>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</si>
  <si>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</si>
  <si>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</si>
  <si>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</si>
  <si>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</si>
  <si>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</si>
  <si>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</si>
  <si>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</si>
  <si>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</si>
  <si>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</si>
  <si>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</si>
  <si>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</si>
  <si>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</si>
  <si>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</si>
  <si>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</si>
  <si>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</si>
  <si>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</si>
  <si>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</si>
  <si>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</si>
  <si>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</si>
  <si>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</si>
  <si>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</si>
  <si>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</si>
  <si>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</si>
  <si>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</si>
  <si>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</si>
  <si>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</si>
  <si>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</si>
  <si>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</si>
  <si>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</si>
  <si>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</si>
  <si>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</si>
  <si>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</si>
  <si>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</si>
  <si>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</si>
  <si>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</si>
  <si>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</si>
  <si>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</si>
  <si>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</si>
  <si>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</si>
  <si>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</si>
  <si>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</si>
  <si>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</si>
  <si>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</si>
  <si>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</si>
  <si>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</si>
  <si>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</si>
  <si>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</si>
  <si>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</si>
  <si>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</si>
  <si>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</si>
  <si>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</si>
  <si>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</si>
  <si>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</si>
  <si>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</si>
  <si>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</si>
  <si>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</si>
  <si>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</si>
  <si>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</si>
  <si>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</si>
  <si>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</si>
  <si>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</si>
  <si>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</si>
  <si>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</si>
  <si>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</si>
  <si>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</si>
  <si>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</si>
  <si>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</si>
  <si>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</si>
  <si>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</si>
  <si>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</si>
  <si>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</si>
  <si>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</si>
  <si>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</si>
  <si>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</si>
  <si>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</si>
  <si>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</si>
  <si>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</si>
  <si>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</si>
  <si>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</si>
  <si>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</si>
  <si>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</si>
  <si>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</si>
  <si>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</si>
  <si>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</si>
  <si>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</si>
  <si>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</si>
  <si>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</si>
  <si>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</si>
  <si>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</si>
  <si>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</si>
  <si>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</si>
  <si>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</si>
  <si>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</si>
  <si>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</si>
  <si>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</si>
  <si>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</si>
  <si>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</si>
  <si>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</si>
  <si>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</si>
  <si>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</si>
  <si>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</si>
  <si>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</si>
  <si>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</si>
  <si>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</si>
  <si>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</si>
  <si>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</si>
  <si>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</si>
  <si>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</si>
  <si>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</si>
  <si>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</si>
  <si>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</si>
  <si>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</si>
  <si>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</si>
  <si>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</si>
  <si>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</si>
  <si>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</si>
  <si>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</si>
  <si>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</si>
  <si>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</si>
  <si>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</si>
  <si>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</si>
  <si>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</si>
  <si>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</si>
  <si>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</si>
  <si>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</si>
  <si>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</si>
  <si>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</si>
  <si>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</si>
  <si>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</si>
  <si>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</si>
  <si>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</si>
  <si>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</si>
  <si>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</si>
  <si>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</si>
  <si>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</si>
  <si>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</si>
  <si>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</si>
  <si>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</si>
  <si>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</si>
  <si>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</si>
  <si>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</si>
  <si>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</si>
  <si>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</si>
  <si>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</si>
  <si>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</si>
  <si>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</si>
  <si>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</si>
  <si>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</si>
  <si>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</si>
  <si>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</si>
  <si>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</si>
  <si>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</si>
  <si>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</si>
  <si>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</si>
  <si>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</si>
  <si>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</si>
  <si>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</si>
  <si>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</si>
  <si>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</si>
  <si>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</si>
  <si>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</si>
  <si>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</si>
  <si>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</si>
  <si>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</si>
  <si>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</si>
  <si>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</si>
  <si>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</si>
  <si>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</si>
  <si>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</si>
  <si>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</si>
  <si>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</si>
  <si>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</si>
  <si>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</si>
  <si>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</si>
  <si>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</si>
  <si>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</si>
  <si>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</si>
  <si>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</si>
  <si>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</si>
  <si>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</si>
  <si>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</si>
  <si>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</si>
  <si>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</si>
  <si>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</si>
  <si>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</si>
  <si>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</si>
  <si>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</si>
  <si>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</si>
  <si>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</si>
  <si>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</si>
  <si>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</si>
  <si>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</si>
  <si>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</si>
  <si>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</si>
  <si>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</si>
  <si>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</si>
  <si>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</si>
  <si>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</si>
  <si>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</si>
  <si>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</si>
  <si>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</si>
  <si>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</si>
  <si>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</si>
  <si>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</si>
  <si>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</si>
  <si>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</si>
  <si>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</si>
  <si>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</si>
  <si>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</si>
  <si>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</si>
  <si>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</si>
  <si>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</si>
  <si>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</si>
  <si>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</si>
  <si>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</si>
  <si>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</si>
  <si>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</si>
  <si>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</si>
  <si>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</si>
  <si>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</si>
  <si>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</si>
  <si>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</si>
  <si>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</si>
  <si>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</si>
  <si>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</si>
  <si>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</si>
  <si>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</si>
  <si>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</si>
  <si>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</si>
  <si>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</si>
  <si>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</si>
  <si>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</si>
  <si>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</si>
  <si>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</si>
  <si>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</si>
  <si>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</si>
  <si>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</si>
  <si>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</si>
  <si>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</si>
  <si>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</si>
  <si>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</si>
  <si>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</si>
  <si>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</si>
  <si>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</si>
  <si>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</si>
  <si>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</si>
  <si>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</si>
  <si>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</si>
  <si>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</si>
  <si>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</si>
  <si>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</si>
  <si>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</si>
  <si>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</si>
  <si>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</si>
  <si>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</si>
  <si>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</si>
  <si>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</si>
  <si>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</si>
  <si>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</si>
  <si>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</si>
  <si>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</si>
  <si>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</si>
  <si>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</si>
  <si>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</si>
  <si>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</si>
  <si>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</si>
  <si>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</si>
  <si>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</si>
  <si>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</si>
  <si>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</si>
  <si>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</si>
  <si>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</si>
  <si>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</si>
  <si>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</si>
  <si>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</si>
  <si>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</si>
  <si>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</si>
  <si>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</si>
  <si>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</si>
  <si>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</si>
  <si>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</si>
  <si>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</si>
  <si>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</si>
  <si>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</si>
  <si>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</si>
  <si>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</si>
  <si>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</si>
  <si>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</si>
  <si>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</si>
  <si>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</si>
  <si>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</si>
  <si>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</si>
  <si>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</si>
  <si>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</si>
  <si>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</si>
  <si>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</si>
  <si>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</si>
  <si>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</si>
  <si>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</si>
  <si>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</si>
  <si>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</si>
  <si>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</si>
  <si>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</si>
  <si>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</si>
  <si>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</si>
  <si>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</si>
  <si>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</si>
  <si>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</si>
  <si>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</si>
  <si>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</si>
  <si>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</si>
  <si>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</si>
  <si>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</si>
  <si>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</si>
  <si>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</si>
  <si>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</si>
  <si>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</si>
  <si>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</si>
  <si>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</si>
  <si>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</si>
  <si>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</si>
  <si>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</si>
  <si>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</si>
  <si>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</si>
  <si>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</si>
  <si>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</si>
  <si>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</si>
  <si>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</si>
  <si>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</si>
  <si>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05/01/2019</t>
  </si>
  <si>
    <t>VMS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</si>
  <si>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</si>
  <si>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</si>
  <si>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</si>
  <si>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</si>
  <si>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</si>
  <si>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</si>
  <si>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12/01/2019</t>
  </si>
  <si>
    <t>26/01/2019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</si>
  <si>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</si>
  <si>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</si>
  <si>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</si>
  <si>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</si>
  <si>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</si>
  <si>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</si>
  <si>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</si>
  <si>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</si>
  <si>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</si>
  <si>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</si>
  <si>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</si>
  <si>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</si>
  <si>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</si>
  <si>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</si>
  <si>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</si>
  <si>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</si>
  <si>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</si>
  <si>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</si>
  <si>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</si>
  <si>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</si>
  <si>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</si>
  <si>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</si>
  <si>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</si>
  <si>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</si>
  <si>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</si>
  <si>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</si>
  <si>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</si>
  <si>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BASEUS weekly wise sales _ Protechnology</t>
  </si>
  <si>
    <t>January</t>
  </si>
  <si>
    <t>February</t>
  </si>
  <si>
    <t>Update date : 15-01-2019</t>
  </si>
  <si>
    <t>Anniversary Result ALL STORES</t>
  </si>
  <si>
    <t>2018 Anniversary Results</t>
  </si>
  <si>
    <t>28.10-03.11.18</t>
  </si>
  <si>
    <t>04.11-10.11.18</t>
  </si>
  <si>
    <t>11.11-17.11.18</t>
  </si>
  <si>
    <t>18.11-24.11.18</t>
  </si>
  <si>
    <t>25.11-01.12.18</t>
  </si>
  <si>
    <t>02.12-08.12.18</t>
  </si>
  <si>
    <t>09.12-15.12.18</t>
  </si>
  <si>
    <t>16.12-22.12.18</t>
  </si>
  <si>
    <t>23.12-29.12.18</t>
  </si>
  <si>
    <t>29.12-05.01.2019</t>
  </si>
  <si>
    <t>06.01-12.01.2019</t>
  </si>
  <si>
    <t>13.01-19.01.2019</t>
  </si>
  <si>
    <t>20.01-26.01.2019</t>
  </si>
  <si>
    <t>27.01-02.02.2019</t>
  </si>
  <si>
    <t>03.02-09.02.2019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</si>
  <si>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</si>
  <si>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</si>
  <si>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</si>
  <si>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</si>
  <si>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</si>
  <si>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</si>
  <si>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</si>
  <si>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</si>
  <si>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</si>
  <si>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</si>
  <si>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</si>
  <si>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</si>
  <si>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>TOTAL JAN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</si>
  <si>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</si>
  <si>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</si>
  <si>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</si>
  <si>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</si>
  <si>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</si>
  <si>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</si>
  <si>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</si>
  <si>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</si>
  <si>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TOTAL FEB</t>
  </si>
  <si>
    <t>10.02-16.02.2019</t>
  </si>
  <si>
    <t>17.02-23.02.2019</t>
  </si>
  <si>
    <t>24.02-02.03.2019</t>
  </si>
  <si>
    <t>03.03-09.03.2019</t>
  </si>
  <si>
    <t>10.03-16.03.2019</t>
  </si>
  <si>
    <t>17.03-23.03.2019</t>
  </si>
  <si>
    <t>24.03-30.03.2019</t>
  </si>
  <si>
    <t>March</t>
  </si>
  <si>
    <t>Novomber</t>
  </si>
  <si>
    <t>April</t>
  </si>
  <si>
    <t>AVE Qty</t>
  </si>
  <si>
    <t>VILL</t>
  </si>
  <si>
    <t>LMK</t>
  </si>
  <si>
    <t>MOQ</t>
  </si>
  <si>
    <t>DHFC</t>
  </si>
  <si>
    <t>31.03-06.04.2019</t>
  </si>
  <si>
    <t>07.04-13.04.2019</t>
  </si>
  <si>
    <t>14.04-20.04.2019</t>
  </si>
  <si>
    <t>21.04-27.04.2019</t>
  </si>
  <si>
    <t>Protechnology</t>
  </si>
  <si>
    <t>Month</t>
  </si>
  <si>
    <t>Virtuocity Trimoo Park, Qatar</t>
  </si>
  <si>
    <t>Cost Price</t>
  </si>
  <si>
    <t>Sale Price</t>
  </si>
  <si>
    <t>Qty Sold</t>
  </si>
  <si>
    <t>TTL VMS Cost</t>
  </si>
  <si>
    <t>TTL V.S.P.</t>
  </si>
  <si>
    <t>May</t>
  </si>
  <si>
    <t>VMS UAE</t>
  </si>
  <si>
    <t>VMS QATAR</t>
  </si>
  <si>
    <t>28/4 to 4/5</t>
  </si>
  <si>
    <t>5/5 to 11/5</t>
  </si>
  <si>
    <t>12/5 to 18/5</t>
  </si>
  <si>
    <t>19/5 to 25/5</t>
  </si>
  <si>
    <t>26/5 to 1/6</t>
  </si>
  <si>
    <t>Commission Type</t>
  </si>
  <si>
    <t>Seller Price</t>
  </si>
  <si>
    <t>Payment Statement</t>
  </si>
  <si>
    <t>Jan</t>
  </si>
  <si>
    <t>FBN</t>
  </si>
  <si>
    <t>Crossdock</t>
  </si>
  <si>
    <t>Feb</t>
  </si>
  <si>
    <t>All</t>
  </si>
  <si>
    <t>Total Sales Report</t>
  </si>
  <si>
    <t>Last update date: 19 may 2019</t>
  </si>
  <si>
    <t>02/6 to 08/6</t>
  </si>
  <si>
    <t>09/6 to 15/6</t>
  </si>
  <si>
    <t>16/6 to 22/6</t>
  </si>
  <si>
    <t>23/6 to 29/6</t>
  </si>
  <si>
    <t>June</t>
  </si>
  <si>
    <t>July</t>
  </si>
  <si>
    <t>30/6 to 6/7</t>
  </si>
  <si>
    <t>7/7 to 13/7</t>
  </si>
  <si>
    <t>14/7 to 20/7</t>
  </si>
  <si>
    <t>21/7 to 27/7</t>
  </si>
  <si>
    <t>28/7 to 3/8</t>
  </si>
  <si>
    <t>HMV</t>
  </si>
  <si>
    <t>Noon  - 5/7/2019</t>
  </si>
  <si>
    <t>Amazon - 5/7/2019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</si>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</sst>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\-mmm\-yy;@"/>
  </numFmts>
  <fonts count="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4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2"/>
      <color theme="0"/>
      <name val="Times New Roman"/>
      <family val="1"/>
    </font>
    <font>
      <b/>
      <sz val="12"/>
      <color theme="1"/>
      <name val="Times New Roman"/>
      <family val="1"/>
    </font>
    <font>
      <b/>
      <sz val="20"/>
      <color theme="0"/>
      <name val="Times New Roman"/>
      <family val="1"/>
    </font>
    <font>
      <b/>
      <sz val="11"/>
      <color rgb="FF00B050"/>
      <name val="Times New Roman"/>
      <family val="1"/>
    </font>
    <font>
      <sz val="22"/>
      <color theme="1"/>
      <name val="Times New Roman"/>
      <family val="1"/>
    </font>
    <font>
      <b/>
      <i/>
      <sz val="14"/>
      <color rgb="FF00B050"/>
      <name val="Times New Roman"/>
      <family val="1"/>
    </font>
    <font>
      <b/>
      <sz val="14"/>
      <color rgb="FFFF0000"/>
      <name val="Times New Roman"/>
      <family val="1"/>
    </font>
    <font>
      <b/>
      <i/>
      <sz val="18"/>
      <color rgb="FF6600CC"/>
      <name val="Times New Roman"/>
      <family val="1"/>
    </font>
    <font>
      <b/>
      <i/>
      <sz val="20"/>
      <color theme="0"/>
      <name val="Times New Roman"/>
      <family val="1"/>
    </font>
    <font>
      <sz val="11"/>
      <color theme="0"/>
      <name val="Times New Roman"/>
      <family val="1"/>
    </font>
    <font>
      <b/>
      <i/>
      <sz val="24"/>
      <color theme="0"/>
      <name val="Times New Roman"/>
      <family val="1"/>
    </font>
    <font>
      <b/>
      <i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B050"/>
      <name val="Times New Roman"/>
      <family val="1"/>
    </font>
    <font>
      <b/>
      <i/>
      <sz val="20"/>
      <color rgb="FF00B050"/>
      <name val="Times New Roman"/>
      <family val="1"/>
    </font>
    <font>
      <b/>
      <sz val="22"/>
      <color rgb="FFFFC000"/>
      <name val="Times New Roman"/>
      <family val="1"/>
    </font>
    <font>
      <b/>
      <i/>
      <sz val="22"/>
      <name val="Times New Roman"/>
      <family val="1"/>
    </font>
    <font>
      <sz val="11"/>
      <name val="Times New Roman"/>
      <family val="1"/>
    </font>
    <font>
      <b/>
      <i/>
      <sz val="16"/>
      <name val="Times New Roman"/>
      <family val="1"/>
    </font>
    <font>
      <sz val="18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</fills>
  <borders count="2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medium">
        <color theme="1"/>
      </bottom>
      <diagonal/>
    </border>
    <border>
      <left style="thick">
        <color theme="4" tint="0.499984740745262"/>
      </left>
      <right style="thick">
        <color theme="1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/>
      <diagonal/>
    </border>
    <border>
      <left/>
      <right style="thick">
        <color theme="4" tint="0.499984740745262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165" fontId="0" fillId="0" borderId="0"/>
    <xf numFmtId="164" fontId="7" fillId="0" borderId="0" applyFont="0" applyFill="0" applyBorder="0" applyAlignment="0" applyProtection="0"/>
    <xf numFmtId="165" fontId="8" fillId="0" borderId="11" applyNumberFormat="0" applyFill="0" applyAlignment="0" applyProtection="0"/>
    <xf numFmtId="165" fontId="9" fillId="5" borderId="12" applyNumberFormat="0" applyAlignment="0" applyProtection="0"/>
    <xf numFmtId="165" fontId="12" fillId="0" borderId="0" applyAlignment="0">
      <alignment vertical="top" wrapText="1"/>
      <protection locked="0"/>
    </xf>
    <xf numFmtId="165" fontId="15" fillId="0" borderId="0" applyNumberFormat="0" applyFill="0" applyBorder="0" applyAlignment="0" applyProtection="0">
      <alignment vertical="top"/>
      <protection locked="0"/>
    </xf>
    <xf numFmtId="164" fontId="28" fillId="0" borderId="0" applyFont="0" applyFill="0" applyBorder="0" applyAlignment="0" applyProtection="0"/>
    <xf numFmtId="165" fontId="40" fillId="0" borderId="0" applyAlignment="0">
      <alignment vertical="top" wrapText="1"/>
      <protection locked="0"/>
    </xf>
    <xf numFmtId="0" fontId="7" fillId="0" borderId="0"/>
  </cellStyleXfs>
  <cellXfs count="735">
    <xf numFmtId="165" fontId="0" fillId="0" borderId="0" xfId="0"/>
    <xf numFmtId="165" fontId="2" fillId="2" borderId="0" xfId="0" applyFont="1" applyFill="1" applyAlignment="1">
      <alignment horizontal="centerContinuous" vertical="center"/>
    </xf>
    <xf numFmtId="165" fontId="3" fillId="2" borderId="0" xfId="0" applyFont="1" applyFill="1" applyAlignment="1">
      <alignment horizontal="centerContinuous" vertical="center"/>
    </xf>
    <xf numFmtId="165" fontId="0" fillId="0" borderId="0" xfId="0" applyAlignment="1">
      <alignment vertical="center"/>
    </xf>
    <xf numFmtId="165" fontId="1" fillId="4" borderId="36" xfId="0" applyFont="1" applyFill="1" applyBorder="1" applyAlignment="1">
      <alignment horizontal="center" vertical="center"/>
    </xf>
    <xf numFmtId="165" fontId="1" fillId="7" borderId="36" xfId="0" applyFont="1" applyFill="1" applyBorder="1" applyAlignment="1">
      <alignment horizontal="center" vertical="center"/>
    </xf>
    <xf numFmtId="165" fontId="4" fillId="3" borderId="36" xfId="0" applyNumberFormat="1" applyFont="1" applyFill="1" applyBorder="1" applyAlignment="1">
      <alignment horizontal="center" vertical="center" wrapText="1"/>
    </xf>
    <xf numFmtId="1" fontId="19" fillId="8" borderId="36" xfId="0" applyNumberFormat="1" applyFont="1" applyFill="1" applyBorder="1" applyAlignment="1">
      <alignment horizontal="center" vertical="center" wrapText="1"/>
    </xf>
    <xf numFmtId="1" fontId="4" fillId="8" borderId="36" xfId="0" applyNumberFormat="1" applyFont="1" applyFill="1" applyBorder="1" applyAlignment="1">
      <alignment horizontal="center" vertical="center" wrapText="1"/>
    </xf>
    <xf numFmtId="165" fontId="5" fillId="0" borderId="0" xfId="0" applyFont="1" applyAlignment="1">
      <alignment vertical="center"/>
    </xf>
    <xf numFmtId="165" fontId="32" fillId="0" borderId="0" xfId="0" applyFont="1" applyBorder="1" applyAlignment="1">
      <alignment horizontal="left" vertical="center" wrapText="1"/>
    </xf>
    <xf numFmtId="165" fontId="33" fillId="15" borderId="13" xfId="0" applyFont="1" applyFill="1" applyBorder="1" applyAlignment="1">
      <alignment horizontal="centerContinuous" vertical="center" wrapText="1"/>
    </xf>
    <xf numFmtId="165" fontId="33" fillId="15" borderId="52" xfId="0" applyFont="1" applyFill="1" applyBorder="1" applyAlignment="1">
      <alignment horizontal="centerContinuous" vertical="center" wrapText="1"/>
    </xf>
    <xf numFmtId="1" fontId="4" fillId="3" borderId="53" xfId="0" applyNumberFormat="1" applyFont="1" applyFill="1" applyBorder="1" applyAlignment="1">
      <alignment horizontal="center" vertical="center" wrapText="1"/>
    </xf>
    <xf numFmtId="1" fontId="34" fillId="3" borderId="53" xfId="0" applyNumberFormat="1" applyFont="1" applyFill="1" applyBorder="1" applyAlignment="1">
      <alignment horizontal="center" vertical="center" wrapText="1"/>
    </xf>
    <xf numFmtId="165" fontId="4" fillId="3" borderId="53" xfId="0" applyFont="1" applyFill="1" applyBorder="1" applyAlignment="1">
      <alignment horizontal="center" vertical="center" wrapText="1"/>
    </xf>
    <xf numFmtId="165" fontId="4" fillId="3" borderId="54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Border="1" applyAlignment="1">
      <alignment horizontal="center" vertical="center" wrapText="1"/>
    </xf>
    <xf numFmtId="165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5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5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5" fontId="5" fillId="0" borderId="0" xfId="0" applyFont="1" applyFill="1" applyAlignment="1">
      <alignment vertical="center"/>
    </xf>
    <xf numFmtId="165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5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5" fontId="0" fillId="17" borderId="0" xfId="0" applyFill="1"/>
    <xf numFmtId="165" fontId="39" fillId="19" borderId="36" xfId="0" applyFont="1" applyFill="1" applyBorder="1" applyAlignment="1">
      <alignment horizontal="center" vertical="center" wrapText="1"/>
    </xf>
    <xf numFmtId="165" fontId="43" fillId="0" borderId="0" xfId="0" applyFont="1"/>
    <xf numFmtId="165" fontId="43" fillId="0" borderId="41" xfId="0" applyFont="1" applyBorder="1"/>
    <xf numFmtId="165" fontId="43" fillId="0" borderId="42" xfId="0" applyFont="1" applyBorder="1"/>
    <xf numFmtId="165" fontId="43" fillId="0" borderId="43" xfId="0" applyFont="1" applyBorder="1"/>
    <xf numFmtId="165" fontId="43" fillId="0" borderId="46" xfId="0" applyFont="1" applyBorder="1"/>
    <xf numFmtId="165" fontId="43" fillId="0" borderId="41" xfId="0" applyFont="1" applyBorder="1" applyAlignment="1">
      <alignment horizontal="center" vertical="center"/>
    </xf>
    <xf numFmtId="165" fontId="43" fillId="0" borderId="42" xfId="0" applyFont="1" applyBorder="1" applyAlignment="1">
      <alignment horizontal="center" vertical="center"/>
    </xf>
    <xf numFmtId="165" fontId="43" fillId="0" borderId="43" xfId="0" applyFont="1" applyBorder="1" applyAlignment="1">
      <alignment horizontal="center" vertical="center"/>
    </xf>
    <xf numFmtId="165" fontId="43" fillId="0" borderId="47" xfId="0" applyFont="1" applyBorder="1"/>
    <xf numFmtId="165" fontId="43" fillId="0" borderId="46" xfId="0" applyFont="1" applyBorder="1" applyAlignment="1">
      <alignment horizontal="center" vertical="center"/>
    </xf>
    <xf numFmtId="165" fontId="43" fillId="0" borderId="0" xfId="0" applyFont="1" applyBorder="1" applyAlignment="1">
      <alignment horizontal="center" vertical="center"/>
    </xf>
    <xf numFmtId="165" fontId="43" fillId="0" borderId="47" xfId="0" applyFont="1" applyBorder="1" applyAlignment="1">
      <alignment horizontal="center" vertical="center"/>
    </xf>
    <xf numFmtId="165" fontId="43" fillId="0" borderId="71" xfId="0" applyFont="1" applyBorder="1" applyAlignment="1">
      <alignment horizontal="center" vertical="center"/>
    </xf>
    <xf numFmtId="165" fontId="43" fillId="0" borderId="40" xfId="0" applyFont="1" applyBorder="1" applyAlignment="1">
      <alignment horizontal="center" vertical="center"/>
    </xf>
    <xf numFmtId="165" fontId="43" fillId="0" borderId="72" xfId="0" applyFont="1" applyBorder="1" applyAlignment="1">
      <alignment horizontal="center" vertical="center"/>
    </xf>
    <xf numFmtId="165" fontId="43" fillId="0" borderId="71" xfId="0" applyFont="1" applyBorder="1"/>
    <xf numFmtId="165" fontId="43" fillId="0" borderId="40" xfId="0" applyFont="1" applyBorder="1"/>
    <xf numFmtId="165" fontId="43" fillId="0" borderId="72" xfId="0" applyFont="1" applyBorder="1"/>
    <xf numFmtId="165" fontId="44" fillId="3" borderId="0" xfId="0" applyFont="1" applyFill="1"/>
    <xf numFmtId="165" fontId="46" fillId="14" borderId="93" xfId="0" applyFont="1" applyFill="1" applyBorder="1" applyAlignment="1">
      <alignment horizontal="center" vertical="center"/>
    </xf>
    <xf numFmtId="165" fontId="46" fillId="14" borderId="97" xfId="0" applyFont="1" applyFill="1" applyBorder="1" applyAlignment="1">
      <alignment horizontal="center" vertical="center"/>
    </xf>
    <xf numFmtId="164" fontId="44" fillId="14" borderId="96" xfId="0" applyNumberFormat="1" applyFont="1" applyFill="1" applyBorder="1" applyAlignment="1">
      <alignment horizontal="center" vertical="center"/>
    </xf>
    <xf numFmtId="164" fontId="44" fillId="14" borderId="100" xfId="0" applyNumberFormat="1" applyFont="1" applyFill="1" applyBorder="1" applyAlignment="1">
      <alignment horizontal="center" vertical="center"/>
    </xf>
    <xf numFmtId="164" fontId="44" fillId="14" borderId="99" xfId="0" applyNumberFormat="1" applyFont="1" applyFill="1" applyBorder="1" applyAlignment="1">
      <alignment horizontal="center" vertical="center"/>
    </xf>
    <xf numFmtId="165" fontId="44" fillId="3" borderId="0" xfId="0" applyFont="1" applyFill="1" applyBorder="1"/>
    <xf numFmtId="165" fontId="44" fillId="3" borderId="0" xfId="0" applyFont="1" applyFill="1" applyBorder="1" applyAlignment="1">
      <alignment horizontal="center" vertical="center"/>
    </xf>
    <xf numFmtId="165" fontId="48" fillId="14" borderId="101" xfId="0" applyFont="1" applyFill="1" applyBorder="1" applyAlignment="1">
      <alignment horizontal="center" vertical="center"/>
    </xf>
    <xf numFmtId="165" fontId="44" fillId="3" borderId="102" xfId="0" applyFont="1" applyFill="1" applyBorder="1"/>
    <xf numFmtId="165" fontId="44" fillId="3" borderId="103" xfId="0" applyFont="1" applyFill="1" applyBorder="1"/>
    <xf numFmtId="165" fontId="44" fillId="3" borderId="104" xfId="0" applyFont="1" applyFill="1" applyBorder="1"/>
    <xf numFmtId="165" fontId="44" fillId="3" borderId="105" xfId="0" applyFont="1" applyFill="1" applyBorder="1"/>
    <xf numFmtId="165" fontId="44" fillId="3" borderId="109" xfId="0" applyFont="1" applyFill="1" applyBorder="1"/>
    <xf numFmtId="165" fontId="44" fillId="3" borderId="110" xfId="0" applyFont="1" applyFill="1" applyBorder="1"/>
    <xf numFmtId="165" fontId="44" fillId="3" borderId="111" xfId="0" applyFont="1" applyFill="1" applyBorder="1"/>
    <xf numFmtId="165" fontId="45" fillId="14" borderId="112" xfId="0" applyFont="1" applyFill="1" applyBorder="1" applyAlignment="1">
      <alignment horizontal="left" vertical="center"/>
    </xf>
    <xf numFmtId="165" fontId="45" fillId="14" borderId="113" xfId="0" applyFont="1" applyFill="1" applyBorder="1" applyAlignment="1">
      <alignment horizontal="left" vertical="center"/>
    </xf>
    <xf numFmtId="164" fontId="44" fillId="14" borderId="94" xfId="0" applyNumberFormat="1" applyFont="1" applyFill="1" applyBorder="1" applyAlignment="1">
      <alignment horizontal="center" vertical="center"/>
    </xf>
    <xf numFmtId="164" fontId="44" fillId="14" borderId="98" xfId="0" applyNumberFormat="1" applyFont="1" applyFill="1" applyBorder="1" applyAlignment="1">
      <alignment horizontal="center" vertical="center"/>
    </xf>
    <xf numFmtId="165" fontId="44" fillId="12" borderId="0" xfId="0" applyFont="1" applyFill="1"/>
    <xf numFmtId="165" fontId="44" fillId="12" borderId="41" xfId="0" applyFont="1" applyFill="1" applyBorder="1"/>
    <xf numFmtId="165" fontId="44" fillId="12" borderId="43" xfId="0" applyFont="1" applyFill="1" applyBorder="1"/>
    <xf numFmtId="165" fontId="49" fillId="12" borderId="41" xfId="0" applyFont="1" applyFill="1" applyBorder="1"/>
    <xf numFmtId="165" fontId="49" fillId="12" borderId="42" xfId="0" applyFont="1" applyFill="1" applyBorder="1"/>
    <xf numFmtId="165" fontId="44" fillId="12" borderId="46" xfId="0" applyFont="1" applyFill="1" applyBorder="1"/>
    <xf numFmtId="165" fontId="44" fillId="12" borderId="47" xfId="0" applyFont="1" applyFill="1" applyBorder="1"/>
    <xf numFmtId="165" fontId="50" fillId="12" borderId="50" xfId="0" applyFont="1" applyFill="1" applyBorder="1" applyAlignment="1">
      <alignment horizontal="center" vertical="center"/>
    </xf>
    <xf numFmtId="165" fontId="50" fillId="12" borderId="1" xfId="0" applyFont="1" applyFill="1" applyBorder="1" applyAlignment="1">
      <alignment horizontal="center" vertical="center"/>
    </xf>
    <xf numFmtId="165" fontId="50" fillId="12" borderId="49" xfId="0" applyFont="1" applyFill="1" applyBorder="1" applyAlignment="1">
      <alignment horizontal="center"/>
    </xf>
    <xf numFmtId="165" fontId="44" fillId="12" borderId="71" xfId="0" applyFont="1" applyFill="1" applyBorder="1"/>
    <xf numFmtId="165" fontId="44" fillId="12" borderId="72" xfId="0" applyFont="1" applyFill="1" applyBorder="1"/>
    <xf numFmtId="165" fontId="49" fillId="12" borderId="71" xfId="0" applyFont="1" applyFill="1" applyBorder="1" applyAlignment="1">
      <alignment horizontal="center" vertical="center"/>
    </xf>
    <xf numFmtId="165" fontId="49" fillId="12" borderId="40" xfId="0" applyFont="1" applyFill="1" applyBorder="1" applyAlignment="1">
      <alignment horizontal="center" vertical="center"/>
    </xf>
    <xf numFmtId="165" fontId="49" fillId="12" borderId="72" xfId="0" applyFont="1" applyFill="1" applyBorder="1" applyAlignment="1">
      <alignment horizontal="center"/>
    </xf>
    <xf numFmtId="165" fontId="49" fillId="12" borderId="46" xfId="0" applyFont="1" applyFill="1" applyBorder="1"/>
    <xf numFmtId="165" fontId="49" fillId="12" borderId="0" xfId="0" applyFont="1" applyFill="1" applyBorder="1"/>
    <xf numFmtId="165" fontId="49" fillId="12" borderId="47" xfId="0" applyFont="1" applyFill="1" applyBorder="1"/>
    <xf numFmtId="165" fontId="49" fillId="12" borderId="43" xfId="0" applyFont="1" applyFill="1" applyBorder="1"/>
    <xf numFmtId="165" fontId="49" fillId="12" borderId="71" xfId="0" applyFont="1" applyFill="1" applyBorder="1"/>
    <xf numFmtId="165" fontId="49" fillId="12" borderId="40" xfId="0" applyFont="1" applyFill="1" applyBorder="1"/>
    <xf numFmtId="165" fontId="49" fillId="12" borderId="72" xfId="0" applyFont="1" applyFill="1" applyBorder="1"/>
    <xf numFmtId="165" fontId="44" fillId="12" borderId="0" xfId="0" applyFont="1" applyFill="1" applyBorder="1"/>
    <xf numFmtId="165" fontId="44" fillId="12" borderId="40" xfId="0" applyFont="1" applyFill="1" applyBorder="1"/>
    <xf numFmtId="1" fontId="18" fillId="3" borderId="36" xfId="0" applyNumberFormat="1" applyFont="1" applyFill="1" applyBorder="1" applyAlignment="1">
      <alignment horizontal="center" vertical="center" wrapText="1"/>
    </xf>
    <xf numFmtId="165" fontId="18" fillId="3" borderId="36" xfId="0" applyFont="1" applyFill="1" applyBorder="1" applyAlignment="1">
      <alignment horizontal="center" vertical="center" wrapText="1"/>
    </xf>
    <xf numFmtId="165" fontId="46" fillId="14" borderId="127" xfId="0" applyFont="1" applyFill="1" applyBorder="1" applyAlignment="1">
      <alignment horizontal="center" vertical="center"/>
    </xf>
    <xf numFmtId="165" fontId="46" fillId="14" borderId="128" xfId="0" applyFont="1" applyFill="1" applyBorder="1" applyAlignment="1">
      <alignment horizontal="center" vertical="center"/>
    </xf>
    <xf numFmtId="165" fontId="44" fillId="3" borderId="132" xfId="0" applyFont="1" applyFill="1" applyBorder="1" applyAlignment="1">
      <alignment horizontal="center" vertical="center"/>
    </xf>
    <xf numFmtId="165" fontId="47" fillId="3" borderId="0" xfId="0" applyFont="1" applyFill="1" applyBorder="1" applyAlignment="1">
      <alignment horizontal="center" vertical="center"/>
    </xf>
    <xf numFmtId="165" fontId="47" fillId="3" borderId="165" xfId="0" applyFont="1" applyFill="1" applyBorder="1" applyAlignment="1">
      <alignment horizontal="center" vertical="center"/>
    </xf>
    <xf numFmtId="164" fontId="44" fillId="3" borderId="165" xfId="0" applyNumberFormat="1" applyFont="1" applyFill="1" applyBorder="1" applyAlignment="1">
      <alignment horizontal="center" vertical="center"/>
    </xf>
    <xf numFmtId="164" fontId="44" fillId="3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39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5" fillId="0" borderId="0" xfId="4" applyNumberFormat="1" applyFont="1" applyAlignment="1" applyProtection="1">
      <alignment horizontal="right" vertical="center"/>
    </xf>
    <xf numFmtId="165" fontId="13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165" fontId="15" fillId="0" borderId="0" xfId="5" applyNumberFormat="1" applyAlignment="1" applyProtection="1">
      <alignment horizontal="right" vertical="center"/>
    </xf>
    <xf numFmtId="165" fontId="16" fillId="0" borderId="0" xfId="1" applyNumberFormat="1" applyFont="1" applyAlignment="1">
      <alignment vertical="center"/>
    </xf>
    <xf numFmtId="165" fontId="16" fillId="0" borderId="0" xfId="0" applyNumberFormat="1" applyFont="1" applyAlignment="1">
      <alignment vertical="center"/>
    </xf>
    <xf numFmtId="165" fontId="22" fillId="0" borderId="5" xfId="0" applyNumberFormat="1" applyFont="1" applyBorder="1" applyAlignment="1">
      <alignment horizontal="center" vertical="center"/>
    </xf>
    <xf numFmtId="165" fontId="22" fillId="0" borderId="7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68" xfId="0" applyNumberFormat="1" applyFont="1" applyBorder="1" applyAlignment="1">
      <alignment horizontal="center" vertical="center"/>
    </xf>
    <xf numFmtId="165" fontId="8" fillId="0" borderId="19" xfId="2" applyNumberFormat="1" applyBorder="1" applyAlignment="1">
      <alignment horizontal="center" vertical="center" wrapText="1"/>
    </xf>
    <xf numFmtId="165" fontId="8" fillId="0" borderId="29" xfId="2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165" fontId="0" fillId="0" borderId="15" xfId="0" applyNumberFormat="1" applyBorder="1" applyAlignment="1">
      <alignment vertical="center"/>
    </xf>
    <xf numFmtId="165" fontId="0" fillId="0" borderId="57" xfId="0" applyNumberFormat="1" applyBorder="1" applyAlignment="1">
      <alignment vertical="center"/>
    </xf>
    <xf numFmtId="165" fontId="0" fillId="0" borderId="32" xfId="0" applyNumberFormat="1" applyBorder="1" applyAlignment="1">
      <alignment horizontal="center" vertical="center"/>
    </xf>
    <xf numFmtId="165" fontId="6" fillId="0" borderId="34" xfId="0" applyNumberFormat="1" applyFont="1" applyBorder="1" applyAlignment="1">
      <alignment horizontal="center" vertical="center"/>
    </xf>
    <xf numFmtId="165" fontId="6" fillId="0" borderId="65" xfId="0" applyNumberFormat="1" applyFon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58" xfId="0" applyNumberFormat="1" applyBorder="1" applyAlignment="1">
      <alignment horizontal="center" vertical="center"/>
    </xf>
    <xf numFmtId="165" fontId="57" fillId="0" borderId="0" xfId="0" applyNumberFormat="1" applyFont="1" applyAlignment="1">
      <alignment horizontal="center" vertical="center"/>
    </xf>
    <xf numFmtId="165" fontId="0" fillId="0" borderId="27" xfId="0" applyNumberFormat="1" applyBorder="1" applyAlignment="1">
      <alignment vertical="center"/>
    </xf>
    <xf numFmtId="165" fontId="0" fillId="0" borderId="30" xfId="0" applyNumberFormat="1" applyBorder="1" applyAlignment="1">
      <alignment vertical="center"/>
    </xf>
    <xf numFmtId="165" fontId="11" fillId="0" borderId="5" xfId="0" applyNumberFormat="1" applyFont="1" applyBorder="1" applyAlignment="1">
      <alignment horizontal="center" vertical="center" wrapText="1"/>
    </xf>
    <xf numFmtId="165" fontId="61" fillId="0" borderId="5" xfId="0" applyNumberFormat="1" applyFont="1" applyBorder="1" applyAlignment="1">
      <alignment horizontal="center" vertical="center"/>
    </xf>
    <xf numFmtId="165" fontId="61" fillId="0" borderId="7" xfId="0" applyNumberFormat="1" applyFont="1" applyBorder="1" applyAlignment="1">
      <alignment horizontal="center" vertical="center"/>
    </xf>
    <xf numFmtId="165" fontId="8" fillId="0" borderId="8" xfId="2" applyNumberFormat="1" applyBorder="1" applyAlignment="1">
      <alignment horizontal="center" vertical="center" wrapText="1"/>
    </xf>
    <xf numFmtId="165" fontId="8" fillId="0" borderId="9" xfId="2" applyNumberFormat="1" applyBorder="1" applyAlignment="1">
      <alignment horizontal="center" vertical="center" wrapText="1"/>
    </xf>
    <xf numFmtId="165" fontId="8" fillId="0" borderId="69" xfId="2" applyNumberFormat="1" applyBorder="1" applyAlignment="1">
      <alignment horizontal="center" vertical="center" wrapText="1"/>
    </xf>
    <xf numFmtId="165" fontId="8" fillId="0" borderId="10" xfId="2" applyNumberForma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74" xfId="0" applyNumberFormat="1" applyBorder="1" applyAlignment="1">
      <alignment vertical="center"/>
    </xf>
    <xf numFmtId="165" fontId="6" fillId="0" borderId="157" xfId="0" applyNumberFormat="1" applyFont="1" applyBorder="1" applyAlignment="1">
      <alignment horizontal="center" vertical="center"/>
    </xf>
    <xf numFmtId="165" fontId="0" fillId="0" borderId="149" xfId="0" applyNumberFormat="1" applyBorder="1" applyAlignment="1">
      <alignment horizontal="center" vertical="center"/>
    </xf>
    <xf numFmtId="165" fontId="0" fillId="0" borderId="158" xfId="0" applyNumberFormat="1" applyBorder="1" applyAlignment="1">
      <alignment horizontal="center" vertical="center"/>
    </xf>
    <xf numFmtId="165" fontId="0" fillId="0" borderId="150" xfId="0" applyNumberFormat="1" applyBorder="1" applyAlignment="1">
      <alignment horizontal="center" vertical="center"/>
    </xf>
    <xf numFmtId="165" fontId="32" fillId="0" borderId="84" xfId="0" applyNumberFormat="1" applyFont="1" applyBorder="1" applyAlignment="1">
      <alignment horizontal="center" vertical="center" wrapText="1"/>
    </xf>
    <xf numFmtId="165" fontId="32" fillId="0" borderId="84" xfId="0" applyNumberFormat="1" applyFont="1" applyBorder="1" applyAlignment="1">
      <alignment horizontal="left" vertical="center" wrapText="1"/>
    </xf>
    <xf numFmtId="165" fontId="32" fillId="0" borderId="90" xfId="0" applyNumberFormat="1" applyFont="1" applyBorder="1" applyAlignment="1">
      <alignment horizontal="left" vertical="center" wrapText="1"/>
    </xf>
    <xf numFmtId="165" fontId="42" fillId="20" borderId="85" xfId="0" applyNumberFormat="1" applyFont="1" applyFill="1" applyBorder="1" applyAlignment="1">
      <alignment horizontal="center" vertical="center" wrapText="1"/>
    </xf>
    <xf numFmtId="165" fontId="42" fillId="20" borderId="86" xfId="0" applyNumberFormat="1" applyFont="1" applyFill="1" applyBorder="1" applyAlignment="1">
      <alignment horizontal="center" vertical="center" wrapText="1"/>
    </xf>
    <xf numFmtId="165" fontId="42" fillId="20" borderId="87" xfId="0" applyNumberFormat="1" applyFont="1" applyFill="1" applyBorder="1" applyAlignment="1">
      <alignment horizontal="center" vertical="center" wrapText="1"/>
    </xf>
    <xf numFmtId="165" fontId="42" fillId="27" borderId="126" xfId="0" applyNumberFormat="1" applyFont="1" applyFill="1" applyBorder="1" applyAlignment="1">
      <alignment horizontal="center" vertical="center"/>
    </xf>
    <xf numFmtId="165" fontId="4" fillId="26" borderId="151" xfId="0" quotePrefix="1" applyNumberFormat="1" applyFont="1" applyFill="1" applyBorder="1" applyAlignment="1">
      <alignment horizontal="center" vertical="center" wrapText="1"/>
    </xf>
    <xf numFmtId="165" fontId="4" fillId="10" borderId="139" xfId="0" quotePrefix="1" applyNumberFormat="1" applyFont="1" applyFill="1" applyBorder="1" applyAlignment="1">
      <alignment horizontal="center" vertical="center" wrapText="1"/>
    </xf>
    <xf numFmtId="165" fontId="4" fillId="7" borderId="139" xfId="0" quotePrefix="1" applyNumberFormat="1" applyFont="1" applyFill="1" applyBorder="1" applyAlignment="1">
      <alignment horizontal="center" vertical="center" wrapText="1"/>
    </xf>
    <xf numFmtId="165" fontId="4" fillId="21" borderId="139" xfId="0" quotePrefix="1" applyNumberFormat="1" applyFont="1" applyFill="1" applyBorder="1" applyAlignment="1">
      <alignment horizontal="center" vertical="center" wrapText="1"/>
    </xf>
    <xf numFmtId="165" fontId="4" fillId="18" borderId="139" xfId="0" quotePrefix="1" applyNumberFormat="1" applyFont="1" applyFill="1" applyBorder="1" applyAlignment="1">
      <alignment horizontal="center" vertical="center" wrapText="1"/>
    </xf>
    <xf numFmtId="165" fontId="4" fillId="8" borderId="139" xfId="0" quotePrefix="1" applyNumberFormat="1" applyFont="1" applyFill="1" applyBorder="1" applyAlignment="1">
      <alignment horizontal="center" vertical="center" wrapText="1"/>
    </xf>
    <xf numFmtId="165" fontId="4" fillId="4" borderId="139" xfId="0" quotePrefix="1" applyNumberFormat="1" applyFont="1" applyFill="1" applyBorder="1" applyAlignment="1">
      <alignment horizontal="center" vertical="center" wrapText="1"/>
    </xf>
    <xf numFmtId="165" fontId="4" fillId="22" borderId="139" xfId="0" quotePrefix="1" applyNumberFormat="1" applyFont="1" applyFill="1" applyBorder="1" applyAlignment="1">
      <alignment horizontal="center" vertical="center" wrapText="1"/>
    </xf>
    <xf numFmtId="165" fontId="4" fillId="23" borderId="140" xfId="0" quotePrefix="1" applyNumberFormat="1" applyFont="1" applyFill="1" applyBorder="1" applyAlignment="1">
      <alignment horizontal="center" vertical="center" wrapText="1"/>
    </xf>
    <xf numFmtId="165" fontId="58" fillId="0" borderId="134" xfId="0" applyNumberFormat="1" applyFont="1" applyBorder="1" applyAlignment="1">
      <alignment vertical="center"/>
    </xf>
    <xf numFmtId="165" fontId="58" fillId="0" borderId="135" xfId="0" applyNumberFormat="1" applyFont="1" applyBorder="1" applyAlignment="1">
      <alignment vertical="center"/>
    </xf>
    <xf numFmtId="165" fontId="58" fillId="0" borderId="137" xfId="0" applyNumberFormat="1" applyFont="1" applyBorder="1" applyAlignment="1">
      <alignment vertical="center"/>
    </xf>
    <xf numFmtId="165" fontId="58" fillId="0" borderId="138" xfId="0" applyNumberFormat="1" applyFont="1" applyBorder="1" applyAlignment="1">
      <alignment vertical="center"/>
    </xf>
    <xf numFmtId="165" fontId="59" fillId="0" borderId="137" xfId="0" applyNumberFormat="1" applyFont="1" applyBorder="1" applyAlignment="1">
      <alignment horizontal="center" vertical="center" wrapText="1"/>
    </xf>
    <xf numFmtId="165" fontId="24" fillId="0" borderId="0" xfId="0" applyNumberFormat="1" applyFont="1" applyAlignment="1">
      <alignment vertical="center"/>
    </xf>
    <xf numFmtId="165" fontId="19" fillId="9" borderId="40" xfId="0" applyNumberFormat="1" applyFont="1" applyFill="1" applyBorder="1" applyAlignment="1">
      <alignment vertical="center"/>
    </xf>
    <xf numFmtId="165" fontId="19" fillId="9" borderId="40" xfId="0" applyNumberFormat="1" applyFont="1" applyFill="1" applyBorder="1" applyAlignment="1">
      <alignment horizontal="center" vertical="center"/>
    </xf>
    <xf numFmtId="165" fontId="19" fillId="0" borderId="40" xfId="0" applyNumberFormat="1" applyFont="1" applyFill="1" applyBorder="1" applyAlignment="1">
      <alignment vertical="center"/>
    </xf>
    <xf numFmtId="165" fontId="19" fillId="0" borderId="40" xfId="0" applyNumberFormat="1" applyFont="1" applyFill="1" applyBorder="1" applyAlignment="1">
      <alignment horizontal="right" vertical="center"/>
    </xf>
    <xf numFmtId="165" fontId="24" fillId="0" borderId="18" xfId="0" applyNumberFormat="1" applyFont="1" applyBorder="1" applyAlignment="1">
      <alignment vertical="center"/>
    </xf>
    <xf numFmtId="165" fontId="24" fillId="0" borderId="0" xfId="0" applyNumberFormat="1" applyFont="1" applyBorder="1" applyAlignment="1">
      <alignment vertical="center"/>
    </xf>
    <xf numFmtId="165" fontId="19" fillId="3" borderId="41" xfId="0" applyNumberFormat="1" applyFont="1" applyFill="1" applyBorder="1" applyAlignment="1">
      <alignment vertical="center"/>
    </xf>
    <xf numFmtId="165" fontId="24" fillId="3" borderId="42" xfId="0" applyNumberFormat="1" applyFont="1" applyFill="1" applyBorder="1" applyAlignment="1">
      <alignment vertical="center"/>
    </xf>
    <xf numFmtId="165" fontId="24" fillId="0" borderId="43" xfId="0" applyNumberFormat="1" applyFont="1" applyBorder="1" applyAlignment="1">
      <alignment vertical="center"/>
    </xf>
    <xf numFmtId="165" fontId="19" fillId="0" borderId="0" xfId="0" applyNumberFormat="1" applyFont="1" applyAlignment="1">
      <alignment horizontal="left" vertical="center"/>
    </xf>
    <xf numFmtId="165" fontId="19" fillId="0" borderId="0" xfId="0" applyNumberFormat="1" applyFont="1" applyAlignment="1">
      <alignment horizontal="center" vertical="center"/>
    </xf>
    <xf numFmtId="165" fontId="24" fillId="0" borderId="44" xfId="0" applyNumberFormat="1" applyFont="1" applyBorder="1" applyAlignment="1">
      <alignment vertical="center"/>
    </xf>
    <xf numFmtId="165" fontId="24" fillId="0" borderId="45" xfId="0" applyNumberFormat="1" applyFont="1" applyBorder="1" applyAlignment="1">
      <alignment vertical="center"/>
    </xf>
    <xf numFmtId="165" fontId="24" fillId="10" borderId="3" xfId="0" applyNumberFormat="1" applyFont="1" applyFill="1" applyBorder="1" applyAlignment="1">
      <alignment vertical="center"/>
    </xf>
    <xf numFmtId="165" fontId="24" fillId="10" borderId="56" xfId="0" applyNumberFormat="1" applyFont="1" applyFill="1" applyBorder="1" applyAlignment="1">
      <alignment vertical="center"/>
    </xf>
    <xf numFmtId="165" fontId="24" fillId="10" borderId="4" xfId="0" applyNumberFormat="1" applyFont="1" applyFill="1" applyBorder="1" applyAlignment="1">
      <alignment vertical="center"/>
    </xf>
    <xf numFmtId="165" fontId="19" fillId="4" borderId="3" xfId="0" applyNumberFormat="1" applyFont="1" applyFill="1" applyBorder="1" applyAlignment="1">
      <alignment horizontal="centerContinuous" vertical="center"/>
    </xf>
    <xf numFmtId="165" fontId="19" fillId="4" borderId="161" xfId="0" applyNumberFormat="1" applyFont="1" applyFill="1" applyBorder="1" applyAlignment="1">
      <alignment horizontal="centerContinuous" vertical="center"/>
    </xf>
    <xf numFmtId="165" fontId="19" fillId="4" borderId="162" xfId="0" applyNumberFormat="1" applyFont="1" applyFill="1" applyBorder="1" applyAlignment="1">
      <alignment horizontal="centerContinuous" vertical="center"/>
    </xf>
    <xf numFmtId="165" fontId="19" fillId="11" borderId="3" xfId="0" applyNumberFormat="1" applyFont="1" applyFill="1" applyBorder="1" applyAlignment="1">
      <alignment horizontal="centerContinuous" vertical="center"/>
    </xf>
    <xf numFmtId="165" fontId="19" fillId="11" borderId="56" xfId="0" applyNumberFormat="1" applyFont="1" applyFill="1" applyBorder="1" applyAlignment="1">
      <alignment horizontal="centerContinuous" vertical="center"/>
    </xf>
    <xf numFmtId="165" fontId="24" fillId="11" borderId="56" xfId="0" applyNumberFormat="1" applyFont="1" applyFill="1" applyBorder="1" applyAlignment="1">
      <alignment horizontal="centerContinuous" vertical="center"/>
    </xf>
    <xf numFmtId="165" fontId="24" fillId="11" borderId="4" xfId="0" applyNumberFormat="1" applyFont="1" applyFill="1" applyBorder="1" applyAlignment="1">
      <alignment horizontal="centerContinuous" vertical="center"/>
    </xf>
    <xf numFmtId="165" fontId="24" fillId="11" borderId="3" xfId="0" applyNumberFormat="1" applyFont="1" applyFill="1" applyBorder="1" applyAlignment="1">
      <alignment horizontal="centerContinuous" vertical="center"/>
    </xf>
    <xf numFmtId="165" fontId="19" fillId="11" borderId="161" xfId="0" applyNumberFormat="1" applyFont="1" applyFill="1" applyBorder="1" applyAlignment="1">
      <alignment horizontal="centerContinuous" vertical="center"/>
    </xf>
    <xf numFmtId="165" fontId="19" fillId="11" borderId="162" xfId="0" applyNumberFormat="1" applyFont="1" applyFill="1" applyBorder="1" applyAlignment="1">
      <alignment horizontal="centerContinuous" vertical="center"/>
    </xf>
    <xf numFmtId="165" fontId="19" fillId="11" borderId="4" xfId="0" applyNumberFormat="1" applyFont="1" applyFill="1" applyBorder="1" applyAlignment="1">
      <alignment horizontal="centerContinuous" vertical="center"/>
    </xf>
    <xf numFmtId="165" fontId="25" fillId="0" borderId="0" xfId="0" applyNumberFormat="1" applyFont="1" applyAlignment="1">
      <alignment vertical="center"/>
    </xf>
    <xf numFmtId="165" fontId="26" fillId="12" borderId="145" xfId="0" applyNumberFormat="1" applyFont="1" applyFill="1" applyBorder="1" applyAlignment="1">
      <alignment horizontal="center" vertical="center" wrapText="1"/>
    </xf>
    <xf numFmtId="165" fontId="26" fillId="12" borderId="92" xfId="0" applyNumberFormat="1" applyFont="1" applyFill="1" applyBorder="1" applyAlignment="1">
      <alignment horizontal="center" vertical="center" wrapText="1"/>
    </xf>
    <xf numFmtId="165" fontId="19" fillId="12" borderId="163" xfId="0" applyNumberFormat="1" applyFont="1" applyFill="1" applyBorder="1" applyAlignment="1">
      <alignment horizontal="center" vertical="center" wrapText="1"/>
    </xf>
    <xf numFmtId="165" fontId="24" fillId="12" borderId="162" xfId="0" applyNumberFormat="1" applyFont="1" applyFill="1" applyBorder="1" applyAlignment="1">
      <alignment horizontal="center" vertical="center" wrapText="1"/>
    </xf>
    <xf numFmtId="165" fontId="26" fillId="12" borderId="125" xfId="0" applyNumberFormat="1" applyFont="1" applyFill="1" applyBorder="1" applyAlignment="1">
      <alignment horizontal="center" vertical="center" wrapText="1"/>
    </xf>
    <xf numFmtId="165" fontId="26" fillId="12" borderId="163" xfId="0" applyNumberFormat="1" applyFont="1" applyFill="1" applyBorder="1" applyAlignment="1">
      <alignment horizontal="center" vertical="center" wrapText="1"/>
    </xf>
    <xf numFmtId="165" fontId="26" fillId="12" borderId="162" xfId="0" applyNumberFormat="1" applyFont="1" applyFill="1" applyBorder="1" applyAlignment="1">
      <alignment horizontal="center" vertical="center" wrapText="1"/>
    </xf>
    <xf numFmtId="165" fontId="24" fillId="12" borderId="125" xfId="0" applyNumberFormat="1" applyFont="1" applyFill="1" applyBorder="1" applyAlignment="1">
      <alignment horizontal="center" vertical="center" wrapText="1"/>
    </xf>
    <xf numFmtId="165" fontId="64" fillId="12" borderId="125" xfId="0" applyNumberFormat="1" applyFont="1" applyFill="1" applyBorder="1" applyAlignment="1">
      <alignment horizontal="center" vertical="center" wrapText="1"/>
    </xf>
    <xf numFmtId="165" fontId="64" fillId="12" borderId="163" xfId="0" applyNumberFormat="1" applyFont="1" applyFill="1" applyBorder="1" applyAlignment="1">
      <alignment horizontal="center" vertical="center" wrapText="1"/>
    </xf>
    <xf numFmtId="165" fontId="64" fillId="12" borderId="163" xfId="0" applyNumberFormat="1" applyFont="1" applyFill="1" applyBorder="1" applyAlignment="1">
      <alignment horizontal="center" vertical="center"/>
    </xf>
    <xf numFmtId="165" fontId="19" fillId="12" borderId="162" xfId="0" applyNumberFormat="1" applyFont="1" applyFill="1" applyBorder="1" applyAlignment="1">
      <alignment horizontal="center" vertical="center" wrapText="1"/>
    </xf>
    <xf numFmtId="165" fontId="19" fillId="25" borderId="125" xfId="0" applyNumberFormat="1" applyFont="1" applyFill="1" applyBorder="1" applyAlignment="1">
      <alignment horizontal="center" vertical="center" wrapText="1"/>
    </xf>
    <xf numFmtId="165" fontId="19" fillId="4" borderId="163" xfId="0" applyNumberFormat="1" applyFont="1" applyFill="1" applyBorder="1" applyAlignment="1">
      <alignment horizontal="center" vertical="center" wrapText="1"/>
    </xf>
    <xf numFmtId="165" fontId="19" fillId="25" borderId="163" xfId="0" applyNumberFormat="1" applyFont="1" applyFill="1" applyBorder="1" applyAlignment="1">
      <alignment horizontal="center" vertical="center" wrapText="1"/>
    </xf>
    <xf numFmtId="165" fontId="19" fillId="4" borderId="162" xfId="0" applyNumberFormat="1" applyFont="1" applyFill="1" applyBorder="1" applyAlignment="1">
      <alignment horizontal="center" vertical="center" wrapText="1"/>
    </xf>
    <xf numFmtId="165" fontId="19" fillId="12" borderId="125" xfId="0" applyNumberFormat="1" applyFont="1" applyFill="1" applyBorder="1" applyAlignment="1">
      <alignment horizontal="center" vertical="center" wrapText="1"/>
    </xf>
    <xf numFmtId="165" fontId="19" fillId="12" borderId="161" xfId="0" applyNumberFormat="1" applyFont="1" applyFill="1" applyBorder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/>
    </xf>
    <xf numFmtId="165" fontId="24" fillId="0" borderId="160" xfId="0" applyNumberFormat="1" applyFont="1" applyBorder="1" applyAlignment="1">
      <alignment vertical="center"/>
    </xf>
    <xf numFmtId="165" fontId="27" fillId="7" borderId="51" xfId="0" applyNumberFormat="1" applyFont="1" applyFill="1" applyBorder="1" applyAlignment="1">
      <alignment horizontal="center" vertical="center"/>
    </xf>
    <xf numFmtId="165" fontId="5" fillId="13" borderId="19" xfId="0" quotePrefix="1" applyNumberFormat="1" applyFont="1" applyFill="1" applyBorder="1" applyAlignment="1">
      <alignment horizontal="center" vertical="center"/>
    </xf>
    <xf numFmtId="165" fontId="24" fillId="13" borderId="19" xfId="0" applyNumberFormat="1" applyFont="1" applyFill="1" applyBorder="1" applyAlignment="1">
      <alignment horizontal="center" vertical="center"/>
    </xf>
    <xf numFmtId="165" fontId="24" fillId="13" borderId="51" xfId="0" applyNumberFormat="1" applyFont="1" applyFill="1" applyBorder="1" applyAlignment="1">
      <alignment horizontal="left" vertical="center"/>
    </xf>
    <xf numFmtId="165" fontId="16" fillId="13" borderId="19" xfId="0" applyNumberFormat="1" applyFont="1" applyFill="1" applyBorder="1" applyAlignment="1">
      <alignment horizontal="center" vertical="center"/>
    </xf>
    <xf numFmtId="165" fontId="16" fillId="13" borderId="19" xfId="1" applyNumberFormat="1" applyFont="1" applyFill="1" applyBorder="1" applyAlignment="1">
      <alignment horizontal="center" vertical="center"/>
    </xf>
    <xf numFmtId="165" fontId="19" fillId="13" borderId="19" xfId="1" applyNumberFormat="1" applyFont="1" applyFill="1" applyBorder="1" applyAlignment="1">
      <alignment horizontal="center" vertical="center"/>
    </xf>
    <xf numFmtId="165" fontId="24" fillId="14" borderId="0" xfId="0" applyNumberFormat="1" applyFont="1" applyFill="1" applyAlignment="1">
      <alignment vertical="center"/>
    </xf>
    <xf numFmtId="165" fontId="16" fillId="13" borderId="125" xfId="0" applyNumberFormat="1" applyFont="1" applyFill="1" applyBorder="1" applyAlignment="1">
      <alignment horizontal="center" vertical="center"/>
    </xf>
    <xf numFmtId="165" fontId="16" fillId="13" borderId="163" xfId="0" applyNumberFormat="1" applyFont="1" applyFill="1" applyBorder="1" applyAlignment="1">
      <alignment horizontal="center" vertical="center"/>
    </xf>
    <xf numFmtId="165" fontId="24" fillId="13" borderId="163" xfId="0" applyNumberFormat="1" applyFont="1" applyFill="1" applyBorder="1" applyAlignment="1">
      <alignment vertical="center"/>
    </xf>
    <xf numFmtId="165" fontId="24" fillId="13" borderId="162" xfId="0" applyNumberFormat="1" applyFont="1" applyFill="1" applyBorder="1" applyAlignment="1">
      <alignment vertical="center"/>
    </xf>
    <xf numFmtId="165" fontId="16" fillId="14" borderId="48" xfId="0" applyNumberFormat="1" applyFont="1" applyFill="1" applyBorder="1" applyAlignment="1">
      <alignment horizontal="center" vertical="center"/>
    </xf>
    <xf numFmtId="165" fontId="16" fillId="13" borderId="162" xfId="0" applyNumberFormat="1" applyFont="1" applyFill="1" applyBorder="1" applyAlignment="1">
      <alignment horizontal="center" vertical="center"/>
    </xf>
    <xf numFmtId="165" fontId="27" fillId="13" borderId="125" xfId="1" applyNumberFormat="1" applyFont="1" applyFill="1" applyBorder="1" applyAlignment="1">
      <alignment horizontal="center" vertical="center"/>
    </xf>
    <xf numFmtId="165" fontId="27" fillId="13" borderId="163" xfId="6" applyNumberFormat="1" applyFont="1" applyFill="1" applyBorder="1" applyAlignment="1">
      <alignment horizontal="center" vertical="center"/>
    </xf>
    <xf numFmtId="165" fontId="27" fillId="13" borderId="163" xfId="1" applyNumberFormat="1" applyFont="1" applyFill="1" applyBorder="1" applyAlignment="1">
      <alignment horizontal="center" vertical="center"/>
    </xf>
    <xf numFmtId="165" fontId="27" fillId="13" borderId="161" xfId="6" applyNumberFormat="1" applyFont="1" applyFill="1" applyBorder="1" applyAlignment="1">
      <alignment horizontal="center" vertical="center"/>
    </xf>
    <xf numFmtId="165" fontId="27" fillId="13" borderId="162" xfId="6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6" xfId="0" quotePrefix="1" applyNumberFormat="1" applyFont="1" applyBorder="1" applyAlignment="1">
      <alignment horizontal="center" vertical="center"/>
    </xf>
    <xf numFmtId="14" fontId="11" fillId="0" borderId="68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57" fillId="0" borderId="0" xfId="0" applyNumberFormat="1" applyFont="1" applyFill="1" applyAlignment="1">
      <alignment horizontal="center" vertical="center"/>
    </xf>
    <xf numFmtId="14" fontId="22" fillId="0" borderId="68" xfId="0" applyNumberFormat="1" applyFont="1" applyBorder="1" applyAlignment="1">
      <alignment horizontal="center" vertical="center"/>
    </xf>
    <xf numFmtId="165" fontId="55" fillId="2" borderId="0" xfId="0" applyFont="1" applyFill="1" applyAlignment="1">
      <alignment horizontal="left" vertical="center"/>
    </xf>
    <xf numFmtId="0" fontId="0" fillId="0" borderId="39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5" xfId="0" applyNumberForma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38" fillId="0" borderId="22" xfId="0" applyNumberFormat="1" applyFont="1" applyBorder="1" applyAlignment="1">
      <alignment horizontal="center" vertical="center"/>
    </xf>
    <xf numFmtId="0" fontId="23" fillId="0" borderId="22" xfId="0" applyNumberFormat="1" applyFont="1" applyBorder="1" applyAlignment="1">
      <alignment horizontal="center" vertical="center"/>
    </xf>
    <xf numFmtId="0" fontId="23" fillId="0" borderId="55" xfId="0" applyNumberFormat="1" applyFon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38" fillId="0" borderId="22" xfId="0" applyNumberFormat="1" applyFon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20" xfId="0" applyNumberFormat="1" applyBorder="1" applyAlignment="1">
      <alignment horizontal="center" vertical="center"/>
    </xf>
    <xf numFmtId="0" fontId="0" fillId="0" borderId="62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38" fillId="0" borderId="17" xfId="0" applyNumberFormat="1" applyFont="1" applyFill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 vertical="center"/>
    </xf>
    <xf numFmtId="0" fontId="38" fillId="0" borderId="62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57" xfId="0" applyNumberFormat="1" applyBorder="1" applyAlignment="1">
      <alignment vertical="center"/>
    </xf>
    <xf numFmtId="0" fontId="0" fillId="0" borderId="57" xfId="0" applyNumberForma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38" fillId="0" borderId="1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38" fillId="0" borderId="57" xfId="0" applyNumberFormat="1" applyFont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23" fillId="0" borderId="171" xfId="0" applyNumberFormat="1" applyFont="1" applyBorder="1" applyAlignment="1">
      <alignment horizontal="center" vertical="center"/>
    </xf>
    <xf numFmtId="0" fontId="23" fillId="0" borderId="28" xfId="0" applyNumberFormat="1" applyFont="1" applyBorder="1" applyAlignment="1">
      <alignment horizontal="center" vertical="center"/>
    </xf>
    <xf numFmtId="0" fontId="23" fillId="0" borderId="168" xfId="0" applyNumberFormat="1" applyFont="1" applyBorder="1" applyAlignment="1">
      <alignment horizontal="center" vertical="center"/>
    </xf>
    <xf numFmtId="0" fontId="23" fillId="0" borderId="169" xfId="0" applyNumberFormat="1" applyFon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0" fillId="0" borderId="172" xfId="0" applyNumberForma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120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38" fillId="0" borderId="26" xfId="0" applyNumberFormat="1" applyFont="1" applyBorder="1" applyAlignment="1">
      <alignment horizontal="center" vertical="center"/>
    </xf>
    <xf numFmtId="0" fontId="38" fillId="0" borderId="27" xfId="0" applyNumberFormat="1" applyFont="1" applyBorder="1" applyAlignment="1">
      <alignment horizontal="center" vertical="center"/>
    </xf>
    <xf numFmtId="0" fontId="38" fillId="0" borderId="64" xfId="0" applyNumberFormat="1" applyFont="1" applyBorder="1" applyAlignment="1">
      <alignment horizontal="center" vertical="center"/>
    </xf>
    <xf numFmtId="0" fontId="23" fillId="0" borderId="35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0" fillId="0" borderId="58" xfId="0" applyNumberFormat="1" applyBorder="1" applyAlignment="1">
      <alignment horizontal="center" vertical="center"/>
    </xf>
    <xf numFmtId="0" fontId="0" fillId="0" borderId="63" xfId="0" applyNumberFormat="1" applyBorder="1" applyAlignment="1">
      <alignment horizontal="center" vertical="center"/>
    </xf>
    <xf numFmtId="0" fontId="38" fillId="0" borderId="33" xfId="0" applyNumberFormat="1" applyFont="1" applyBorder="1" applyAlignment="1">
      <alignment horizontal="center" vertical="center"/>
    </xf>
    <xf numFmtId="0" fontId="23" fillId="0" borderId="31" xfId="0" applyNumberFormat="1" applyFont="1" applyBorder="1" applyAlignment="1">
      <alignment horizontal="center" vertical="center"/>
    </xf>
    <xf numFmtId="0" fontId="0" fillId="0" borderId="170" xfId="0" applyNumberForma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9" fillId="5" borderId="35" xfId="3" applyNumberFormat="1" applyBorder="1" applyAlignment="1">
      <alignment vertical="center"/>
    </xf>
    <xf numFmtId="0" fontId="9" fillId="5" borderId="65" xfId="3" applyNumberFormat="1" applyBorder="1" applyAlignment="1">
      <alignment vertical="center"/>
    </xf>
    <xf numFmtId="0" fontId="21" fillId="5" borderId="63" xfId="3" applyNumberFormat="1" applyFont="1" applyBorder="1" applyAlignment="1">
      <alignment horizontal="center" vertical="center"/>
    </xf>
    <xf numFmtId="0" fontId="21" fillId="5" borderId="71" xfId="3" applyNumberFormat="1" applyFont="1" applyBorder="1" applyAlignment="1">
      <alignment horizontal="center" vertical="center"/>
    </xf>
    <xf numFmtId="0" fontId="21" fillId="5" borderId="133" xfId="3" applyNumberFormat="1" applyFont="1" applyBorder="1" applyAlignment="1">
      <alignment horizontal="center" vertical="center"/>
    </xf>
    <xf numFmtId="0" fontId="9" fillId="5" borderId="63" xfId="3" applyNumberFormat="1" applyBorder="1" applyAlignment="1">
      <alignment horizontal="center" vertical="center"/>
    </xf>
    <xf numFmtId="0" fontId="9" fillId="5" borderId="82" xfId="3" applyNumberFormat="1" applyBorder="1" applyAlignment="1">
      <alignment horizontal="center" vertical="center"/>
    </xf>
    <xf numFmtId="0" fontId="9" fillId="5" borderId="83" xfId="3" applyNumberFormat="1" applyBorder="1" applyAlignment="1">
      <alignment horizontal="center" vertical="center"/>
    </xf>
    <xf numFmtId="0" fontId="9" fillId="5" borderId="64" xfId="3" applyNumberFormat="1" applyBorder="1" applyAlignment="1">
      <alignment horizontal="center" vertical="center"/>
    </xf>
    <xf numFmtId="0" fontId="9" fillId="5" borderId="91" xfId="3" applyNumberFormat="1" applyBorder="1" applyAlignment="1">
      <alignment horizontal="center" vertical="center"/>
    </xf>
    <xf numFmtId="0" fontId="9" fillId="5" borderId="120" xfId="3" applyNumberFormat="1" applyBorder="1" applyAlignment="1">
      <alignment horizontal="center" vertical="center"/>
    </xf>
    <xf numFmtId="0" fontId="9" fillId="5" borderId="159" xfId="3" applyNumberFormat="1" applyBorder="1" applyAlignment="1">
      <alignment horizontal="center" vertical="center"/>
    </xf>
    <xf numFmtId="0" fontId="9" fillId="5" borderId="121" xfId="3" applyNumberFormat="1" applyBorder="1" applyAlignment="1">
      <alignment horizontal="center" vertical="center"/>
    </xf>
    <xf numFmtId="0" fontId="9" fillId="5" borderId="142" xfId="3" applyNumberFormat="1" applyBorder="1" applyAlignment="1">
      <alignment horizontal="center" vertical="center"/>
    </xf>
    <xf numFmtId="0" fontId="9" fillId="5" borderId="143" xfId="3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1" fillId="0" borderId="63" xfId="0" applyNumberFormat="1" applyFont="1" applyBorder="1" applyAlignment="1">
      <alignment horizontal="center" vertical="center"/>
    </xf>
    <xf numFmtId="0" fontId="9" fillId="5" borderId="64" xfId="3" applyNumberFormat="1" applyBorder="1" applyAlignment="1">
      <alignment vertical="center"/>
    </xf>
    <xf numFmtId="0" fontId="9" fillId="5" borderId="70" xfId="3" applyNumberFormat="1" applyBorder="1" applyAlignment="1">
      <alignment vertical="center"/>
    </xf>
    <xf numFmtId="0" fontId="62" fillId="0" borderId="141" xfId="0" applyNumberFormat="1" applyFont="1" applyBorder="1" applyAlignment="1">
      <alignment horizontal="center" vertical="center"/>
    </xf>
    <xf numFmtId="0" fontId="62" fillId="0" borderId="23" xfId="0" applyNumberFormat="1" applyFont="1" applyBorder="1" applyAlignment="1">
      <alignment horizontal="center" vertical="center"/>
    </xf>
    <xf numFmtId="0" fontId="62" fillId="0" borderId="11" xfId="0" applyNumberFormat="1" applyFont="1" applyBorder="1" applyAlignment="1">
      <alignment horizontal="center" vertical="center"/>
    </xf>
    <xf numFmtId="0" fontId="62" fillId="0" borderId="144" xfId="0" applyNumberFormat="1" applyFont="1" applyBorder="1" applyAlignment="1">
      <alignment horizontal="center" vertical="center"/>
    </xf>
    <xf numFmtId="0" fontId="62" fillId="0" borderId="156" xfId="0" applyNumberFormat="1" applyFont="1" applyBorder="1" applyAlignment="1">
      <alignment horizontal="center" vertical="center"/>
    </xf>
    <xf numFmtId="0" fontId="62" fillId="0" borderId="148" xfId="0" applyNumberFormat="1" applyFont="1" applyBorder="1" applyAlignment="1">
      <alignment horizontal="center" vertical="center"/>
    </xf>
    <xf numFmtId="0" fontId="62" fillId="0" borderId="157" xfId="0" applyNumberFormat="1" applyFont="1" applyBorder="1" applyAlignment="1">
      <alignment horizontal="center" vertical="center"/>
    </xf>
    <xf numFmtId="0" fontId="62" fillId="0" borderId="149" xfId="0" applyNumberFormat="1" applyFont="1" applyBorder="1" applyAlignment="1">
      <alignment horizontal="center" vertical="center"/>
    </xf>
    <xf numFmtId="0" fontId="16" fillId="0" borderId="88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89" xfId="0" applyNumberFormat="1" applyFont="1" applyBorder="1" applyAlignment="1">
      <alignment vertical="center"/>
    </xf>
    <xf numFmtId="0" fontId="58" fillId="0" borderId="155" xfId="0" applyNumberFormat="1" applyFont="1" applyBorder="1" applyAlignment="1">
      <alignment horizontal="center" vertical="center"/>
    </xf>
    <xf numFmtId="0" fontId="58" fillId="0" borderId="153" xfId="0" applyNumberFormat="1" applyFont="1" applyBorder="1" applyAlignment="1">
      <alignment horizontal="center" vertical="center"/>
    </xf>
    <xf numFmtId="0" fontId="60" fillId="0" borderId="146" xfId="0" applyNumberFormat="1" applyFont="1" applyBorder="1" applyAlignment="1">
      <alignment horizontal="center" vertical="center" wrapText="1"/>
    </xf>
    <xf numFmtId="0" fontId="60" fillId="0" borderId="134" xfId="0" applyNumberFormat="1" applyFont="1" applyBorder="1" applyAlignment="1">
      <alignment horizontal="center" vertical="center" wrapText="1"/>
    </xf>
    <xf numFmtId="0" fontId="58" fillId="0" borderId="134" xfId="0" applyNumberFormat="1" applyFont="1" applyBorder="1" applyAlignment="1">
      <alignment vertical="center"/>
    </xf>
    <xf numFmtId="0" fontId="58" fillId="0" borderId="154" xfId="0" applyNumberFormat="1" applyFont="1" applyBorder="1" applyAlignment="1">
      <alignment horizontal="center" vertical="center"/>
    </xf>
    <xf numFmtId="0" fontId="60" fillId="0" borderId="152" xfId="0" applyNumberFormat="1" applyFont="1" applyBorder="1" applyAlignment="1">
      <alignment horizontal="center" vertical="center" wrapText="1"/>
    </xf>
    <xf numFmtId="0" fontId="60" fillId="0" borderId="147" xfId="0" applyNumberFormat="1" applyFont="1" applyBorder="1" applyAlignment="1">
      <alignment horizontal="center" vertical="center" wrapText="1"/>
    </xf>
    <xf numFmtId="0" fontId="60" fillId="0" borderId="137" xfId="0" applyNumberFormat="1" applyFont="1" applyBorder="1" applyAlignment="1">
      <alignment horizontal="center" vertical="center" wrapText="1"/>
    </xf>
    <xf numFmtId="0" fontId="58" fillId="0" borderId="137" xfId="0" applyNumberFormat="1" applyFont="1" applyBorder="1" applyAlignment="1">
      <alignment vertical="center"/>
    </xf>
    <xf numFmtId="0" fontId="58" fillId="0" borderId="136" xfId="0" applyNumberFormat="1" applyFont="1" applyBorder="1" applyAlignment="1">
      <alignment horizontal="center" vertical="center"/>
    </xf>
    <xf numFmtId="0" fontId="59" fillId="0" borderId="137" xfId="0" applyNumberFormat="1" applyFont="1" applyBorder="1" applyAlignment="1">
      <alignment horizontal="center" vertical="center" wrapText="1"/>
    </xf>
    <xf numFmtId="0" fontId="16" fillId="0" borderId="84" xfId="0" applyNumberFormat="1" applyFont="1" applyBorder="1" applyAlignment="1">
      <alignment horizontal="center" vertical="center"/>
    </xf>
    <xf numFmtId="0" fontId="16" fillId="0" borderId="84" xfId="0" applyNumberFormat="1" applyFont="1" applyBorder="1" applyAlignment="1">
      <alignment vertical="center"/>
    </xf>
    <xf numFmtId="0" fontId="16" fillId="0" borderId="124" xfId="0" applyNumberFormat="1" applyFont="1" applyBorder="1" applyAlignment="1">
      <alignment vertical="center"/>
    </xf>
    <xf numFmtId="0" fontId="16" fillId="0" borderId="123" xfId="0" applyNumberFormat="1" applyFont="1" applyBorder="1" applyAlignment="1">
      <alignment horizontal="center" vertical="center"/>
    </xf>
    <xf numFmtId="0" fontId="60" fillId="0" borderId="154" xfId="0" applyNumberFormat="1" applyFont="1" applyBorder="1" applyAlignment="1">
      <alignment horizontal="center" vertical="center" wrapText="1"/>
    </xf>
    <xf numFmtId="0" fontId="60" fillId="0" borderId="136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64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0" fontId="1" fillId="4" borderId="36" xfId="0" applyNumberFormat="1" applyFon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4" fillId="12" borderId="46" xfId="0" applyNumberFormat="1" applyFont="1" applyFill="1" applyBorder="1"/>
    <xf numFmtId="0" fontId="44" fillId="12" borderId="47" xfId="0" applyNumberFormat="1" applyFont="1" applyFill="1" applyBorder="1"/>
    <xf numFmtId="0" fontId="50" fillId="12" borderId="50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/>
    </xf>
    <xf numFmtId="0" fontId="50" fillId="12" borderId="49" xfId="0" applyNumberFormat="1" applyFont="1" applyFill="1" applyBorder="1" applyAlignment="1">
      <alignment horizontal="center" vertical="center"/>
    </xf>
    <xf numFmtId="0" fontId="44" fillId="12" borderId="0" xfId="0" applyNumberFormat="1" applyFont="1" applyFill="1"/>
    <xf numFmtId="0" fontId="51" fillId="14" borderId="50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/>
    </xf>
    <xf numFmtId="0" fontId="51" fillId="14" borderId="49" xfId="0" applyNumberFormat="1" applyFont="1" applyFill="1" applyBorder="1" applyAlignment="1">
      <alignment horizontal="center" vertical="center"/>
    </xf>
    <xf numFmtId="0" fontId="51" fillId="14" borderId="49" xfId="0" applyNumberFormat="1" applyFont="1" applyFill="1" applyBorder="1" applyAlignment="1">
      <alignment horizontal="center"/>
    </xf>
    <xf numFmtId="0" fontId="49" fillId="12" borderId="0" xfId="0" applyNumberFormat="1" applyFont="1" applyFill="1" applyBorder="1"/>
    <xf numFmtId="0" fontId="49" fillId="12" borderId="46" xfId="0" applyNumberFormat="1" applyFont="1" applyFill="1" applyBorder="1"/>
    <xf numFmtId="0" fontId="49" fillId="24" borderId="116" xfId="0" applyNumberFormat="1" applyFont="1" applyFill="1" applyBorder="1" applyAlignment="1">
      <alignment horizontal="right"/>
    </xf>
    <xf numFmtId="0" fontId="52" fillId="14" borderId="116" xfId="0" applyNumberFormat="1" applyFont="1" applyFill="1" applyBorder="1" applyAlignment="1">
      <alignment horizontal="center" vertical="center"/>
    </xf>
    <xf numFmtId="0" fontId="63" fillId="5" borderId="34" xfId="3" applyNumberFormat="1" applyFont="1" applyBorder="1" applyAlignment="1">
      <alignment horizontal="center" vertical="center"/>
    </xf>
    <xf numFmtId="0" fontId="63" fillId="5" borderId="16" xfId="3" applyNumberFormat="1" applyFont="1" applyBorder="1" applyAlignment="1">
      <alignment horizontal="center" vertical="center"/>
    </xf>
    <xf numFmtId="0" fontId="21" fillId="5" borderId="34" xfId="3" applyNumberFormat="1" applyFont="1" applyBorder="1" applyAlignment="1">
      <alignment horizontal="center" vertical="center"/>
    </xf>
    <xf numFmtId="0" fontId="21" fillId="5" borderId="16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58" fillId="0" borderId="134" xfId="0" applyFont="1" applyBorder="1" applyAlignment="1">
      <alignment vertical="center"/>
    </xf>
    <xf numFmtId="165" fontId="58" fillId="0" borderId="137" xfId="0" applyFont="1" applyBorder="1" applyAlignment="1">
      <alignment vertical="center"/>
    </xf>
    <xf numFmtId="165" fontId="59" fillId="0" borderId="137" xfId="0" applyFont="1" applyBorder="1" applyAlignment="1">
      <alignment horizontal="center" vertical="center" wrapText="1"/>
    </xf>
    <xf numFmtId="0" fontId="9" fillId="5" borderId="173" xfId="3" applyNumberFormat="1" applyBorder="1" applyAlignment="1">
      <alignment horizontal="center" vertical="center"/>
    </xf>
    <xf numFmtId="165" fontId="44" fillId="0" borderId="0" xfId="0" applyNumberFormat="1" applyFont="1"/>
    <xf numFmtId="0" fontId="65" fillId="4" borderId="60" xfId="0" applyNumberFormat="1" applyFont="1" applyFill="1" applyBorder="1" applyAlignment="1">
      <alignment horizontal="center"/>
    </xf>
    <xf numFmtId="165" fontId="65" fillId="8" borderId="2" xfId="0" applyNumberFormat="1" applyFont="1" applyFill="1" applyBorder="1" applyAlignment="1">
      <alignment horizontal="center"/>
    </xf>
    <xf numFmtId="165" fontId="65" fillId="4" borderId="2" xfId="0" applyNumberFormat="1" applyFont="1" applyFill="1" applyBorder="1" applyAlignment="1">
      <alignment horizontal="center"/>
    </xf>
    <xf numFmtId="165" fontId="65" fillId="7" borderId="2" xfId="0" applyNumberFormat="1" applyFont="1" applyFill="1" applyBorder="1" applyAlignment="1">
      <alignment horizontal="center"/>
    </xf>
    <xf numFmtId="0" fontId="44" fillId="0" borderId="2" xfId="0" applyNumberFormat="1" applyFont="1" applyBorder="1"/>
    <xf numFmtId="0" fontId="44" fillId="4" borderId="2" xfId="0" applyNumberFormat="1" applyFont="1" applyFill="1" applyBorder="1"/>
    <xf numFmtId="0" fontId="65" fillId="4" borderId="2" xfId="0" applyNumberFormat="1" applyFont="1" applyFill="1" applyBorder="1" applyAlignment="1">
      <alignment horizontal="center"/>
    </xf>
    <xf numFmtId="0" fontId="44" fillId="0" borderId="0" xfId="0" applyNumberFormat="1" applyFont="1"/>
    <xf numFmtId="0" fontId="65" fillId="4" borderId="2" xfId="0" applyNumberFormat="1" applyFont="1" applyFill="1" applyBorder="1"/>
    <xf numFmtId="0" fontId="67" fillId="0" borderId="2" xfId="0" applyNumberFormat="1" applyFont="1" applyBorder="1"/>
    <xf numFmtId="165" fontId="65" fillId="0" borderId="2" xfId="0" applyNumberFormat="1" applyFont="1" applyFill="1" applyBorder="1" applyAlignment="1">
      <alignment horizontal="center"/>
    </xf>
    <xf numFmtId="0" fontId="44" fillId="0" borderId="2" xfId="0" applyNumberFormat="1" applyFont="1" applyBorder="1" applyAlignment="1">
      <alignment horizontal="center"/>
    </xf>
    <xf numFmtId="0" fontId="65" fillId="0" borderId="88" xfId="0" applyNumberFormat="1" applyFont="1" applyFill="1" applyBorder="1" applyAlignment="1">
      <alignment horizontal="center"/>
    </xf>
    <xf numFmtId="0" fontId="44" fillId="0" borderId="89" xfId="0" applyNumberFormat="1" applyFont="1" applyBorder="1" applyAlignment="1">
      <alignment horizontal="center"/>
    </xf>
    <xf numFmtId="0" fontId="44" fillId="0" borderId="88" xfId="0" applyNumberFormat="1" applyFont="1" applyBorder="1" applyAlignment="1">
      <alignment horizontal="center"/>
    </xf>
    <xf numFmtId="0" fontId="73" fillId="4" borderId="179" xfId="0" applyNumberFormat="1" applyFont="1" applyFill="1" applyBorder="1" applyAlignment="1">
      <alignment horizontal="center"/>
    </xf>
    <xf numFmtId="0" fontId="73" fillId="4" borderId="180" xfId="0" applyNumberFormat="1" applyFont="1" applyFill="1" applyBorder="1" applyAlignment="1">
      <alignment horizontal="center"/>
    </xf>
    <xf numFmtId="0" fontId="73" fillId="4" borderId="181" xfId="0" applyNumberFormat="1" applyFont="1" applyFill="1" applyBorder="1" applyAlignment="1">
      <alignment horizontal="center"/>
    </xf>
    <xf numFmtId="165" fontId="65" fillId="9" borderId="2" xfId="0" applyNumberFormat="1" applyFont="1" applyFill="1" applyBorder="1" applyAlignment="1">
      <alignment horizontal="center"/>
    </xf>
    <xf numFmtId="165" fontId="65" fillId="9" borderId="2" xfId="0" applyNumberFormat="1" applyFont="1" applyFill="1" applyBorder="1" applyAlignment="1">
      <alignment horizontal="center" vertical="center"/>
    </xf>
    <xf numFmtId="165" fontId="65" fillId="9" borderId="59" xfId="0" applyNumberFormat="1" applyFont="1" applyFill="1" applyBorder="1" applyAlignment="1">
      <alignment horizontal="center" vertical="center"/>
    </xf>
    <xf numFmtId="0" fontId="65" fillId="9" borderId="88" xfId="0" applyNumberFormat="1" applyFont="1" applyFill="1" applyBorder="1" applyAlignment="1">
      <alignment horizontal="center"/>
    </xf>
    <xf numFmtId="0" fontId="44" fillId="0" borderId="2" xfId="0" applyNumberFormat="1" applyFont="1" applyFill="1" applyBorder="1" applyAlignment="1">
      <alignment horizontal="center" vertical="center"/>
    </xf>
    <xf numFmtId="0" fontId="44" fillId="0" borderId="59" xfId="0" applyNumberFormat="1" applyFont="1" applyFill="1" applyBorder="1" applyAlignment="1">
      <alignment horizontal="center" vertical="center"/>
    </xf>
    <xf numFmtId="0" fontId="44" fillId="0" borderId="88" xfId="0" applyNumberFormat="1" applyFont="1" applyBorder="1" applyAlignment="1">
      <alignment horizontal="center" vertical="center"/>
    </xf>
    <xf numFmtId="0" fontId="44" fillId="0" borderId="2" xfId="0" applyNumberFormat="1" applyFont="1" applyBorder="1" applyAlignment="1">
      <alignment horizontal="center" vertical="center"/>
    </xf>
    <xf numFmtId="0" fontId="44" fillId="0" borderId="89" xfId="0" applyNumberFormat="1" applyFont="1" applyBorder="1" applyAlignment="1">
      <alignment horizontal="center" vertical="center"/>
    </xf>
    <xf numFmtId="0" fontId="65" fillId="9" borderId="60" xfId="0" applyNumberFormat="1" applyFont="1" applyFill="1" applyBorder="1" applyAlignment="1">
      <alignment horizontal="center"/>
    </xf>
    <xf numFmtId="0" fontId="65" fillId="0" borderId="60" xfId="0" applyNumberFormat="1" applyFont="1" applyFill="1" applyBorder="1" applyAlignment="1">
      <alignment horizontal="center"/>
    </xf>
    <xf numFmtId="0" fontId="44" fillId="0" borderId="191" xfId="0" applyNumberFormat="1" applyFont="1" applyBorder="1" applyAlignment="1">
      <alignment horizontal="center"/>
    </xf>
    <xf numFmtId="0" fontId="44" fillId="0" borderId="164" xfId="0" applyNumberFormat="1" applyFont="1" applyBorder="1" applyAlignment="1">
      <alignment horizontal="center"/>
    </xf>
    <xf numFmtId="0" fontId="44" fillId="0" borderId="192" xfId="0" applyNumberFormat="1" applyFont="1" applyBorder="1" applyAlignment="1">
      <alignment horizontal="center"/>
    </xf>
    <xf numFmtId="0" fontId="44" fillId="0" borderId="191" xfId="0" applyNumberFormat="1" applyFont="1" applyBorder="1" applyAlignment="1">
      <alignment horizontal="center" vertical="center"/>
    </xf>
    <xf numFmtId="0" fontId="44" fillId="0" borderId="164" xfId="0" applyNumberFormat="1" applyFont="1" applyBorder="1" applyAlignment="1">
      <alignment horizontal="center" vertical="center"/>
    </xf>
    <xf numFmtId="0" fontId="44" fillId="0" borderId="192" xfId="0" applyNumberFormat="1" applyFont="1" applyBorder="1" applyAlignment="1">
      <alignment horizontal="center" vertical="center"/>
    </xf>
    <xf numFmtId="0" fontId="44" fillId="0" borderId="89" xfId="0" applyNumberFormat="1" applyFont="1" applyFill="1" applyBorder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0" fontId="65" fillId="9" borderId="180" xfId="0" applyNumberFormat="1" applyFont="1" applyFill="1" applyBorder="1" applyAlignment="1">
      <alignment horizontal="center" vertical="center"/>
    </xf>
    <xf numFmtId="0" fontId="65" fillId="9" borderId="187" xfId="0" applyNumberFormat="1" applyFont="1" applyFill="1" applyBorder="1" applyAlignment="1">
      <alignment horizontal="center" vertical="center"/>
    </xf>
    <xf numFmtId="165" fontId="65" fillId="9" borderId="89" xfId="0" applyNumberFormat="1" applyFont="1" applyFill="1" applyBorder="1" applyAlignment="1">
      <alignment horizontal="center" vertical="center"/>
    </xf>
    <xf numFmtId="0" fontId="65" fillId="9" borderId="181" xfId="0" applyNumberFormat="1" applyFont="1" applyFill="1" applyBorder="1" applyAlignment="1">
      <alignment horizontal="center" vertical="center"/>
    </xf>
    <xf numFmtId="165" fontId="74" fillId="0" borderId="0" xfId="0" applyNumberFormat="1" applyFont="1"/>
    <xf numFmtId="165" fontId="44" fillId="14" borderId="0" xfId="0" applyNumberFormat="1" applyFont="1" applyFill="1"/>
    <xf numFmtId="165" fontId="74" fillId="14" borderId="0" xfId="0" applyNumberFormat="1" applyFont="1" applyFill="1"/>
    <xf numFmtId="0" fontId="44" fillId="14" borderId="0" xfId="0" applyNumberFormat="1" applyFont="1" applyFill="1"/>
    <xf numFmtId="165" fontId="44" fillId="14" borderId="0" xfId="0" applyNumberFormat="1" applyFont="1" applyFill="1" applyAlignment="1">
      <alignment vertical="center"/>
    </xf>
    <xf numFmtId="165" fontId="65" fillId="24" borderId="50" xfId="0" applyNumberFormat="1" applyFont="1" applyFill="1" applyBorder="1" applyAlignment="1">
      <alignment vertical="center"/>
    </xf>
    <xf numFmtId="165" fontId="65" fillId="8" borderId="50" xfId="0" applyNumberFormat="1" applyFont="1" applyFill="1" applyBorder="1" applyAlignment="1">
      <alignment vertical="center"/>
    </xf>
    <xf numFmtId="0" fontId="44" fillId="14" borderId="1" xfId="0" applyNumberFormat="1" applyFont="1" applyFill="1" applyBorder="1" applyAlignment="1">
      <alignment horizontal="center" vertical="center"/>
    </xf>
    <xf numFmtId="0" fontId="44" fillId="14" borderId="49" xfId="0" applyNumberFormat="1" applyFont="1" applyFill="1" applyBorder="1" applyAlignment="1">
      <alignment horizontal="center" vertical="center"/>
    </xf>
    <xf numFmtId="0" fontId="67" fillId="14" borderId="163" xfId="0" applyNumberFormat="1" applyFont="1" applyFill="1" applyBorder="1" applyAlignment="1">
      <alignment horizontal="center" vertical="center"/>
    </xf>
    <xf numFmtId="165" fontId="65" fillId="14" borderId="6" xfId="0" applyNumberFormat="1" applyFont="1" applyFill="1" applyBorder="1" applyAlignment="1">
      <alignment vertical="center"/>
    </xf>
    <xf numFmtId="165" fontId="65" fillId="14" borderId="7" xfId="0" applyNumberFormat="1" applyFont="1" applyFill="1" applyBorder="1" applyAlignment="1">
      <alignment vertical="center"/>
    </xf>
    <xf numFmtId="165" fontId="77" fillId="14" borderId="0" xfId="0" applyFont="1" applyFill="1" applyBorder="1" applyAlignment="1">
      <alignment horizontal="left" vertical="center"/>
    </xf>
    <xf numFmtId="2" fontId="44" fillId="0" borderId="89" xfId="0" applyNumberFormat="1" applyFont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2" fontId="73" fillId="4" borderId="181" xfId="0" applyNumberFormat="1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2" fontId="44" fillId="14" borderId="1" xfId="0" applyNumberFormat="1" applyFont="1" applyFill="1" applyBorder="1" applyAlignment="1">
      <alignment horizontal="center" vertical="center"/>
    </xf>
    <xf numFmtId="2" fontId="44" fillId="14" borderId="49" xfId="0" applyNumberFormat="1" applyFont="1" applyFill="1" applyBorder="1" applyAlignment="1">
      <alignment horizontal="center" vertical="center"/>
    </xf>
    <xf numFmtId="2" fontId="67" fillId="14" borderId="163" xfId="0" applyNumberFormat="1" applyFont="1" applyFill="1" applyBorder="1" applyAlignment="1">
      <alignment horizontal="center" vertical="center"/>
    </xf>
    <xf numFmtId="2" fontId="67" fillId="14" borderId="162" xfId="0" applyNumberFormat="1" applyFont="1" applyFill="1" applyBorder="1" applyAlignment="1">
      <alignment horizontal="center" vertical="center"/>
    </xf>
    <xf numFmtId="2" fontId="73" fillId="4" borderId="180" xfId="0" applyNumberFormat="1" applyFont="1" applyFill="1" applyBorder="1" applyAlignment="1">
      <alignment horizontal="center"/>
    </xf>
    <xf numFmtId="2" fontId="44" fillId="14" borderId="51" xfId="0" applyNumberFormat="1" applyFont="1" applyFill="1" applyBorder="1" applyAlignment="1">
      <alignment horizontal="center" vertical="center"/>
    </xf>
    <xf numFmtId="2" fontId="44" fillId="14" borderId="197" xfId="0" applyNumberFormat="1" applyFont="1" applyFill="1" applyBorder="1" applyAlignment="1">
      <alignment horizontal="center" vertical="center"/>
    </xf>
    <xf numFmtId="165" fontId="65" fillId="8" borderId="196" xfId="0" applyNumberFormat="1" applyFont="1" applyFill="1" applyBorder="1" applyAlignment="1">
      <alignment vertical="center"/>
    </xf>
    <xf numFmtId="0" fontId="44" fillId="14" borderId="51" xfId="0" applyNumberFormat="1" applyFont="1" applyFill="1" applyBorder="1" applyAlignment="1">
      <alignment horizontal="center" vertical="center"/>
    </xf>
    <xf numFmtId="1" fontId="44" fillId="14" borderId="1" xfId="0" applyNumberFormat="1" applyFont="1" applyFill="1" applyBorder="1" applyAlignment="1">
      <alignment horizontal="center" vertical="center"/>
    </xf>
    <xf numFmtId="165" fontId="44" fillId="14" borderId="0" xfId="0" applyFont="1" applyFill="1" applyAlignment="1">
      <alignment vertical="center"/>
    </xf>
    <xf numFmtId="165" fontId="79" fillId="14" borderId="0" xfId="0" applyFont="1" applyFill="1" applyAlignment="1">
      <alignment vertical="center"/>
    </xf>
    <xf numFmtId="165" fontId="75" fillId="14" borderId="125" xfId="0" applyNumberFormat="1" applyFont="1" applyFill="1" applyBorder="1" applyAlignment="1">
      <alignment horizontal="right" vertical="center"/>
    </xf>
    <xf numFmtId="0" fontId="65" fillId="14" borderId="16" xfId="8" applyFont="1" applyFill="1" applyBorder="1" applyAlignment="1">
      <alignment horizontal="center" vertical="center"/>
    </xf>
    <xf numFmtId="0" fontId="65" fillId="14" borderId="41" xfId="8" applyFont="1" applyFill="1" applyBorder="1" applyAlignment="1">
      <alignment horizontal="center" vertical="center"/>
    </xf>
    <xf numFmtId="0" fontId="73" fillId="14" borderId="16" xfId="8" applyFont="1" applyFill="1" applyBorder="1" applyAlignment="1">
      <alignment horizontal="right" vertical="center"/>
    </xf>
    <xf numFmtId="0" fontId="76" fillId="14" borderId="16" xfId="8" applyFont="1" applyFill="1" applyBorder="1" applyAlignment="1">
      <alignment horizontal="center" vertical="center"/>
    </xf>
    <xf numFmtId="0" fontId="76" fillId="14" borderId="125" xfId="8" applyFont="1" applyFill="1" applyBorder="1" applyAlignment="1">
      <alignment horizontal="center" vertical="center"/>
    </xf>
    <xf numFmtId="0" fontId="65" fillId="14" borderId="162" xfId="8" applyFont="1" applyFill="1" applyBorder="1" applyAlignment="1">
      <alignment horizontal="center" vertical="center"/>
    </xf>
    <xf numFmtId="0" fontId="65" fillId="14" borderId="194" xfId="8" applyFont="1" applyFill="1" applyBorder="1" applyAlignment="1">
      <alignment horizontal="center" vertical="center"/>
    </xf>
    <xf numFmtId="165" fontId="65" fillId="14" borderId="126" xfId="0" applyFont="1" applyFill="1" applyBorder="1" applyAlignment="1">
      <alignment horizontal="center" vertical="center"/>
    </xf>
    <xf numFmtId="1" fontId="44" fillId="14" borderId="51" xfId="0" applyNumberFormat="1" applyFont="1" applyFill="1" applyBorder="1" applyAlignment="1">
      <alignment horizontal="center" vertical="center"/>
    </xf>
    <xf numFmtId="2" fontId="76" fillId="14" borderId="16" xfId="8" applyNumberFormat="1" applyFont="1" applyFill="1" applyBorder="1" applyAlignment="1">
      <alignment horizontal="center" vertical="center"/>
    </xf>
    <xf numFmtId="0" fontId="73" fillId="14" borderId="0" xfId="8" applyFont="1" applyFill="1" applyBorder="1" applyAlignment="1">
      <alignment horizontal="right" vertical="center"/>
    </xf>
    <xf numFmtId="0" fontId="76" fillId="14" borderId="0" xfId="8" applyFont="1" applyFill="1" applyBorder="1" applyAlignment="1">
      <alignment horizontal="center" vertical="center"/>
    </xf>
    <xf numFmtId="2" fontId="76" fillId="14" borderId="0" xfId="8" applyNumberFormat="1" applyFont="1" applyFill="1" applyBorder="1" applyAlignment="1">
      <alignment horizontal="center" vertical="center"/>
    </xf>
    <xf numFmtId="165" fontId="65" fillId="14" borderId="50" xfId="0" applyNumberFormat="1" applyFont="1" applyFill="1" applyBorder="1" applyAlignment="1">
      <alignment vertical="center"/>
    </xf>
    <xf numFmtId="165" fontId="65" fillId="14" borderId="46" xfId="0" applyNumberFormat="1" applyFont="1" applyFill="1" applyBorder="1" applyAlignment="1">
      <alignment vertical="center"/>
    </xf>
    <xf numFmtId="165" fontId="87" fillId="14" borderId="0" xfId="0" applyFont="1" applyFill="1" applyAlignment="1">
      <alignment vertical="center"/>
    </xf>
    <xf numFmtId="165" fontId="86" fillId="14" borderId="40" xfId="0" applyFont="1" applyFill="1" applyBorder="1" applyAlignment="1">
      <alignment horizontal="center" vertical="center"/>
    </xf>
    <xf numFmtId="2" fontId="76" fillId="14" borderId="3" xfId="8" applyNumberFormat="1" applyFont="1" applyFill="1" applyBorder="1" applyAlignment="1">
      <alignment horizontal="center" vertical="center"/>
    </xf>
    <xf numFmtId="165" fontId="65" fillId="14" borderId="66" xfId="0" applyNumberFormat="1" applyFont="1" applyFill="1" applyBorder="1" applyAlignment="1">
      <alignment vertical="center"/>
    </xf>
    <xf numFmtId="165" fontId="65" fillId="24" borderId="200" xfId="0" applyNumberFormat="1" applyFont="1" applyFill="1" applyBorder="1" applyAlignment="1">
      <alignment vertical="center"/>
    </xf>
    <xf numFmtId="165" fontId="80" fillId="2" borderId="3" xfId="0" applyFont="1" applyFill="1" applyBorder="1" applyAlignment="1">
      <alignment vertical="center"/>
    </xf>
    <xf numFmtId="165" fontId="80" fillId="2" borderId="56" xfId="0" applyFont="1" applyFill="1" applyBorder="1" applyAlignment="1">
      <alignment vertical="center"/>
    </xf>
    <xf numFmtId="0" fontId="65" fillId="14" borderId="202" xfId="8" applyFont="1" applyFill="1" applyBorder="1" applyAlignment="1">
      <alignment horizontal="center" vertical="center"/>
    </xf>
    <xf numFmtId="0" fontId="65" fillId="14" borderId="203" xfId="8" applyFont="1" applyFill="1" applyBorder="1" applyAlignment="1">
      <alignment horizontal="center" vertical="center"/>
    </xf>
    <xf numFmtId="0" fontId="65" fillId="14" borderId="204" xfId="8" applyFont="1" applyFill="1" applyBorder="1" applyAlignment="1">
      <alignment horizontal="center" vertical="center"/>
    </xf>
    <xf numFmtId="0" fontId="65" fillId="14" borderId="205" xfId="8" applyFont="1" applyFill="1" applyBorder="1" applyAlignment="1">
      <alignment horizontal="center" vertical="center"/>
    </xf>
    <xf numFmtId="0" fontId="65" fillId="14" borderId="206" xfId="8" applyFont="1" applyFill="1" applyBorder="1" applyAlignment="1">
      <alignment horizontal="center" vertical="center"/>
    </xf>
    <xf numFmtId="0" fontId="65" fillId="14" borderId="207" xfId="8" applyFont="1" applyFill="1" applyBorder="1" applyAlignment="1">
      <alignment horizontal="center" vertical="center"/>
    </xf>
    <xf numFmtId="0" fontId="65" fillId="14" borderId="208" xfId="8" applyFont="1" applyFill="1" applyBorder="1" applyAlignment="1">
      <alignment horizontal="center" vertical="center"/>
    </xf>
    <xf numFmtId="0" fontId="65" fillId="14" borderId="209" xfId="8" applyFont="1" applyFill="1" applyBorder="1" applyAlignment="1">
      <alignment horizontal="center" vertical="center"/>
    </xf>
    <xf numFmtId="0" fontId="65" fillId="14" borderId="210" xfId="8" applyFont="1" applyFill="1" applyBorder="1" applyAlignment="1">
      <alignment horizontal="center" vertical="center"/>
    </xf>
    <xf numFmtId="0" fontId="65" fillId="14" borderId="211" xfId="8" applyFont="1" applyFill="1" applyBorder="1" applyAlignment="1">
      <alignment horizontal="center" vertical="center"/>
    </xf>
    <xf numFmtId="0" fontId="65" fillId="14" borderId="212" xfId="8" applyFont="1" applyFill="1" applyBorder="1" applyAlignment="1">
      <alignment horizontal="center" vertical="center"/>
    </xf>
    <xf numFmtId="0" fontId="65" fillId="14" borderId="213" xfId="8" applyFont="1" applyFill="1" applyBorder="1" applyAlignment="1">
      <alignment horizontal="center" vertical="center"/>
    </xf>
    <xf numFmtId="0" fontId="65" fillId="14" borderId="214" xfId="8" applyFont="1" applyFill="1" applyBorder="1" applyAlignment="1">
      <alignment horizontal="center" vertical="center"/>
    </xf>
    <xf numFmtId="0" fontId="65" fillId="14" borderId="215" xfId="8" applyFont="1" applyFill="1" applyBorder="1" applyAlignment="1">
      <alignment horizontal="center" vertical="center"/>
    </xf>
    <xf numFmtId="0" fontId="65" fillId="14" borderId="201" xfId="8" applyFont="1" applyFill="1" applyBorder="1" applyAlignment="1">
      <alignment horizontal="center" vertical="center"/>
    </xf>
    <xf numFmtId="0" fontId="65" fillId="14" borderId="200" xfId="8" applyFont="1" applyFill="1" applyBorder="1" applyAlignment="1">
      <alignment horizontal="center" vertical="center"/>
    </xf>
    <xf numFmtId="0" fontId="76" fillId="14" borderId="3" xfId="8" applyFont="1" applyFill="1" applyBorder="1" applyAlignment="1">
      <alignment horizontal="center" vertical="center"/>
    </xf>
    <xf numFmtId="0" fontId="44" fillId="14" borderId="0" xfId="0" applyNumberFormat="1" applyFont="1" applyFill="1" applyAlignment="1">
      <alignment vertical="center"/>
    </xf>
    <xf numFmtId="165" fontId="65" fillId="14" borderId="4" xfId="0" applyFont="1" applyFill="1" applyBorder="1" applyAlignment="1">
      <alignment vertical="center"/>
    </xf>
    <xf numFmtId="165" fontId="65" fillId="14" borderId="16" xfId="0" applyFont="1" applyFill="1" applyBorder="1" applyAlignment="1">
      <alignment horizontal="center" vertical="center"/>
    </xf>
    <xf numFmtId="2" fontId="44" fillId="14" borderId="216" xfId="0" applyNumberFormat="1" applyFont="1" applyFill="1" applyBorder="1" applyAlignment="1">
      <alignment horizontal="center" vertical="center"/>
    </xf>
    <xf numFmtId="2" fontId="44" fillId="14" borderId="217" xfId="0" applyNumberFormat="1" applyFont="1" applyFill="1" applyBorder="1" applyAlignment="1">
      <alignment horizontal="center" vertical="center"/>
    </xf>
    <xf numFmtId="2" fontId="44" fillId="14" borderId="221" xfId="0" applyNumberFormat="1" applyFont="1" applyFill="1" applyBorder="1" applyAlignment="1">
      <alignment horizontal="center" vertical="center"/>
    </xf>
    <xf numFmtId="2" fontId="44" fillId="14" borderId="222" xfId="0" applyNumberFormat="1" applyFont="1" applyFill="1" applyBorder="1" applyAlignment="1">
      <alignment horizontal="center" vertical="center"/>
    </xf>
    <xf numFmtId="165" fontId="65" fillId="14" borderId="4" xfId="0" applyFont="1" applyFill="1" applyBorder="1" applyAlignment="1">
      <alignment horizontal="center" vertical="center"/>
    </xf>
    <xf numFmtId="2" fontId="44" fillId="14" borderId="236" xfId="0" applyNumberFormat="1" applyFont="1" applyFill="1" applyBorder="1" applyAlignment="1">
      <alignment horizontal="center" vertical="center"/>
    </xf>
    <xf numFmtId="2" fontId="44" fillId="14" borderId="237" xfId="0" applyNumberFormat="1" applyFont="1" applyFill="1" applyBorder="1" applyAlignment="1">
      <alignment horizontal="center" vertical="center"/>
    </xf>
    <xf numFmtId="2" fontId="67" fillId="14" borderId="223" xfId="0" applyNumberFormat="1" applyFont="1" applyFill="1" applyBorder="1" applyAlignment="1">
      <alignment horizontal="center" vertical="center"/>
    </xf>
    <xf numFmtId="2" fontId="67" fillId="14" borderId="225" xfId="0" applyNumberFormat="1" applyFont="1" applyFill="1" applyBorder="1" applyAlignment="1">
      <alignment horizontal="center" vertical="center"/>
    </xf>
    <xf numFmtId="2" fontId="67" fillId="14" borderId="240" xfId="0" applyNumberFormat="1" applyFont="1" applyFill="1" applyBorder="1" applyAlignment="1">
      <alignment horizontal="center" vertical="center"/>
    </xf>
    <xf numFmtId="2" fontId="67" fillId="14" borderId="241" xfId="0" applyNumberFormat="1" applyFont="1" applyFill="1" applyBorder="1" applyAlignment="1">
      <alignment horizontal="center" vertical="center"/>
    </xf>
    <xf numFmtId="165" fontId="71" fillId="14" borderId="16" xfId="0" applyFont="1" applyFill="1" applyBorder="1" applyAlignment="1">
      <alignment horizontal="right" vertical="center"/>
    </xf>
    <xf numFmtId="2" fontId="44" fillId="14" borderId="43" xfId="0" applyNumberFormat="1" applyFont="1" applyFill="1" applyBorder="1" applyAlignment="1">
      <alignment vertical="center"/>
    </xf>
    <xf numFmtId="165" fontId="81" fillId="24" borderId="16" xfId="0" applyFont="1" applyFill="1" applyBorder="1" applyAlignment="1">
      <alignment vertical="center"/>
    </xf>
    <xf numFmtId="165" fontId="82" fillId="14" borderId="16" xfId="0" applyFont="1" applyFill="1" applyBorder="1" applyAlignment="1">
      <alignment vertical="center"/>
    </xf>
    <xf numFmtId="165" fontId="82" fillId="14" borderId="3" xfId="0" applyFont="1" applyFill="1" applyBorder="1" applyAlignment="1">
      <alignment vertical="center"/>
    </xf>
    <xf numFmtId="165" fontId="89" fillId="24" borderId="46" xfId="0" applyFont="1" applyFill="1" applyBorder="1" applyAlignment="1">
      <alignment vertical="center"/>
    </xf>
    <xf numFmtId="2" fontId="89" fillId="14" borderId="41" xfId="0" applyNumberFormat="1" applyFont="1" applyFill="1" applyBorder="1" applyAlignment="1">
      <alignment vertical="center"/>
    </xf>
    <xf numFmtId="165" fontId="89" fillId="24" borderId="195" xfId="0" applyFont="1" applyFill="1" applyBorder="1" applyAlignment="1">
      <alignment vertical="center"/>
    </xf>
    <xf numFmtId="165" fontId="89" fillId="24" borderId="198" xfId="0" applyFont="1" applyFill="1" applyBorder="1" applyAlignment="1">
      <alignment vertical="center"/>
    </xf>
    <xf numFmtId="165" fontId="89" fillId="8" borderId="199" xfId="0" applyFont="1" applyFill="1" applyBorder="1" applyAlignment="1">
      <alignment vertical="center"/>
    </xf>
    <xf numFmtId="2" fontId="89" fillId="14" borderId="3" xfId="0" applyNumberFormat="1" applyFont="1" applyFill="1" applyBorder="1" applyAlignment="1">
      <alignment vertical="center"/>
    </xf>
    <xf numFmtId="2" fontId="44" fillId="14" borderId="4" xfId="0" applyNumberFormat="1" applyFont="1" applyFill="1" applyBorder="1" applyAlignment="1">
      <alignment vertical="center"/>
    </xf>
    <xf numFmtId="165" fontId="71" fillId="14" borderId="0" xfId="0" applyFont="1" applyFill="1" applyBorder="1" applyAlignment="1">
      <alignment horizontal="right" vertical="center"/>
    </xf>
    <xf numFmtId="2" fontId="67" fillId="14" borderId="0" xfId="0" applyNumberFormat="1" applyFont="1" applyFill="1" applyBorder="1" applyAlignment="1">
      <alignment horizontal="center" vertical="center"/>
    </xf>
    <xf numFmtId="165" fontId="54" fillId="14" borderId="117" xfId="0" applyFont="1" applyFill="1" applyBorder="1" applyAlignment="1">
      <alignment horizontal="center" vertical="center"/>
    </xf>
    <xf numFmtId="165" fontId="54" fillId="14" borderId="118" xfId="0" applyFont="1" applyFill="1" applyBorder="1" applyAlignment="1">
      <alignment horizontal="center" vertical="center"/>
    </xf>
    <xf numFmtId="165" fontId="54" fillId="14" borderId="119" xfId="0" applyFont="1" applyFill="1" applyBorder="1" applyAlignment="1">
      <alignment horizontal="center" vertical="center"/>
    </xf>
    <xf numFmtId="165" fontId="47" fillId="14" borderId="106" xfId="0" applyFont="1" applyFill="1" applyBorder="1" applyAlignment="1">
      <alignment horizontal="center" vertical="center"/>
    </xf>
    <xf numFmtId="165" fontId="47" fillId="14" borderId="95" xfId="0" applyFont="1" applyFill="1" applyBorder="1" applyAlignment="1">
      <alignment horizontal="center" vertical="center"/>
    </xf>
    <xf numFmtId="165" fontId="47" fillId="14" borderId="107" xfId="0" applyFont="1" applyFill="1" applyBorder="1" applyAlignment="1">
      <alignment horizontal="center" vertical="center"/>
    </xf>
    <xf numFmtId="165" fontId="47" fillId="14" borderId="93" xfId="0" applyFont="1" applyFill="1" applyBorder="1" applyAlignment="1">
      <alignment horizontal="center" vertical="center"/>
    </xf>
    <xf numFmtId="165" fontId="47" fillId="14" borderId="108" xfId="0" applyFont="1" applyFill="1" applyBorder="1" applyAlignment="1">
      <alignment horizontal="center" vertical="center"/>
    </xf>
    <xf numFmtId="165" fontId="47" fillId="14" borderId="99" xfId="0" applyFont="1" applyFill="1" applyBorder="1" applyAlignment="1">
      <alignment horizontal="center" vertical="center"/>
    </xf>
    <xf numFmtId="165" fontId="45" fillId="14" borderId="166" xfId="0" applyFont="1" applyFill="1" applyBorder="1" applyAlignment="1">
      <alignment horizontal="center" vertical="center"/>
    </xf>
    <xf numFmtId="165" fontId="45" fillId="14" borderId="167" xfId="0" applyFont="1" applyFill="1" applyBorder="1" applyAlignment="1">
      <alignment horizontal="center" vertical="center"/>
    </xf>
    <xf numFmtId="165" fontId="45" fillId="14" borderId="119" xfId="0" applyFont="1" applyFill="1" applyBorder="1" applyAlignment="1">
      <alignment horizontal="center" vertical="center"/>
    </xf>
    <xf numFmtId="165" fontId="45" fillId="14" borderId="95" xfId="0" applyFont="1" applyFill="1" applyBorder="1" applyAlignment="1">
      <alignment horizontal="center" vertical="center"/>
    </xf>
    <xf numFmtId="165" fontId="45" fillId="14" borderId="96" xfId="0" applyFont="1" applyFill="1" applyBorder="1" applyAlignment="1">
      <alignment horizontal="center" vertical="center"/>
    </xf>
    <xf numFmtId="165" fontId="56" fillId="0" borderId="129" xfId="0" applyFont="1" applyFill="1" applyBorder="1" applyAlignment="1">
      <alignment horizontal="center"/>
    </xf>
    <xf numFmtId="165" fontId="56" fillId="0" borderId="130" xfId="0" applyFont="1" applyFill="1" applyBorder="1" applyAlignment="1">
      <alignment horizontal="center"/>
    </xf>
    <xf numFmtId="165" fontId="56" fillId="0" borderId="131" xfId="0" applyFont="1" applyFill="1" applyBorder="1" applyAlignment="1">
      <alignment horizontal="center"/>
    </xf>
    <xf numFmtId="165" fontId="50" fillId="12" borderId="114" xfId="0" applyFont="1" applyFill="1" applyBorder="1" applyAlignment="1">
      <alignment horizontal="center"/>
    </xf>
    <xf numFmtId="165" fontId="50" fillId="12" borderId="115" xfId="0" applyFont="1" applyFill="1" applyBorder="1" applyAlignment="1">
      <alignment horizontal="center"/>
    </xf>
    <xf numFmtId="165" fontId="53" fillId="14" borderId="3" xfId="0" applyFont="1" applyFill="1" applyBorder="1" applyAlignment="1">
      <alignment horizontal="center" vertical="center"/>
    </xf>
    <xf numFmtId="165" fontId="53" fillId="14" borderId="56" xfId="0" applyFont="1" applyFill="1" applyBorder="1" applyAlignment="1">
      <alignment horizontal="center" vertical="center"/>
    </xf>
    <xf numFmtId="165" fontId="53" fillId="14" borderId="4" xfId="0" applyFont="1" applyFill="1" applyBorder="1" applyAlignment="1">
      <alignment horizontal="center" vertical="center"/>
    </xf>
    <xf numFmtId="165" fontId="50" fillId="12" borderId="43" xfId="0" applyFont="1" applyFill="1" applyBorder="1" applyAlignment="1">
      <alignment horizontal="center"/>
    </xf>
    <xf numFmtId="14" fontId="66" fillId="6" borderId="2" xfId="0" applyNumberFormat="1" applyFont="1" applyFill="1" applyBorder="1" applyAlignment="1">
      <alignment horizontal="center"/>
    </xf>
    <xf numFmtId="165" fontId="68" fillId="0" borderId="126" xfId="0" applyNumberFormat="1" applyFont="1" applyBorder="1" applyAlignment="1">
      <alignment horizontal="center" vertical="center" textRotation="90"/>
    </xf>
    <xf numFmtId="165" fontId="68" fillId="0" borderId="175" xfId="0" applyNumberFormat="1" applyFont="1" applyBorder="1" applyAlignment="1">
      <alignment horizontal="center" vertical="center" textRotation="90"/>
    </xf>
    <xf numFmtId="165" fontId="68" fillId="0" borderId="176" xfId="0" applyNumberFormat="1" applyFont="1" applyBorder="1" applyAlignment="1">
      <alignment horizontal="center" vertical="center" textRotation="90"/>
    </xf>
    <xf numFmtId="165" fontId="65" fillId="8" borderId="174" xfId="0" applyNumberFormat="1" applyFont="1" applyFill="1" applyBorder="1" applyAlignment="1">
      <alignment horizontal="right"/>
    </xf>
    <xf numFmtId="165" fontId="65" fillId="8" borderId="60" xfId="0" applyNumberFormat="1" applyFont="1" applyFill="1" applyBorder="1" applyAlignment="1">
      <alignment horizontal="right"/>
    </xf>
    <xf numFmtId="165" fontId="44" fillId="0" borderId="59" xfId="0" applyNumberFormat="1" applyFont="1" applyBorder="1" applyAlignment="1">
      <alignment horizontal="center"/>
    </xf>
    <xf numFmtId="165" fontId="44" fillId="0" borderId="60" xfId="0" applyNumberFormat="1" applyFont="1" applyBorder="1" applyAlignment="1">
      <alignment horizontal="center"/>
    </xf>
    <xf numFmtId="165" fontId="65" fillId="0" borderId="2" xfId="0" applyNumberFormat="1" applyFont="1" applyBorder="1" applyAlignment="1">
      <alignment horizontal="center" wrapText="1"/>
    </xf>
    <xf numFmtId="165" fontId="65" fillId="8" borderId="59" xfId="0" applyNumberFormat="1" applyFont="1" applyFill="1" applyBorder="1" applyAlignment="1">
      <alignment horizontal="right"/>
    </xf>
    <xf numFmtId="2" fontId="82" fillId="24" borderId="3" xfId="0" applyNumberFormat="1" applyFont="1" applyFill="1" applyBorder="1" applyAlignment="1">
      <alignment horizontal="center" vertical="center"/>
    </xf>
    <xf numFmtId="2" fontId="82" fillId="24" borderId="4" xfId="0" applyNumberFormat="1" applyFont="1" applyFill="1" applyBorder="1" applyAlignment="1">
      <alignment horizontal="center" vertical="center"/>
    </xf>
    <xf numFmtId="2" fontId="44" fillId="14" borderId="228" xfId="0" applyNumberFormat="1" applyFont="1" applyFill="1" applyBorder="1" applyAlignment="1">
      <alignment horizontal="center" vertical="center"/>
    </xf>
    <xf numFmtId="2" fontId="44" fillId="14" borderId="207" xfId="0" applyNumberFormat="1" applyFont="1" applyFill="1" applyBorder="1" applyAlignment="1">
      <alignment horizontal="center" vertical="center"/>
    </xf>
    <xf numFmtId="2" fontId="44" fillId="14" borderId="239" xfId="0" applyNumberFormat="1" applyFont="1" applyFill="1" applyBorder="1" applyAlignment="1">
      <alignment horizontal="center" vertical="center"/>
    </xf>
    <xf numFmtId="165" fontId="44" fillId="0" borderId="232" xfId="0" applyFont="1" applyFill="1" applyBorder="1" applyAlignment="1">
      <alignment horizontal="center" vertical="center"/>
    </xf>
    <xf numFmtId="165" fontId="44" fillId="0" borderId="233" xfId="0" applyFont="1" applyFill="1" applyBorder="1" applyAlignment="1">
      <alignment horizontal="center" vertical="center"/>
    </xf>
    <xf numFmtId="165" fontId="88" fillId="14" borderId="3" xfId="0" applyFont="1" applyFill="1" applyBorder="1" applyAlignment="1">
      <alignment horizontal="center" vertical="center"/>
    </xf>
    <xf numFmtId="165" fontId="88" fillId="14" borderId="56" xfId="0" applyFont="1" applyFill="1" applyBorder="1" applyAlignment="1">
      <alignment horizontal="center" vertical="center"/>
    </xf>
    <xf numFmtId="165" fontId="88" fillId="14" borderId="4" xfId="0" applyFont="1" applyFill="1" applyBorder="1" applyAlignment="1">
      <alignment horizontal="center" vertical="center"/>
    </xf>
    <xf numFmtId="2" fontId="44" fillId="14" borderId="238" xfId="0" applyNumberFormat="1" applyFont="1" applyFill="1" applyBorder="1" applyAlignment="1">
      <alignment horizontal="center" vertical="center"/>
    </xf>
    <xf numFmtId="2" fontId="44" fillId="14" borderId="229" xfId="0" applyNumberFormat="1" applyFont="1" applyFill="1" applyBorder="1" applyAlignment="1">
      <alignment horizontal="center" vertical="center"/>
    </xf>
    <xf numFmtId="2" fontId="44" fillId="14" borderId="204" xfId="0" applyNumberFormat="1" applyFont="1" applyFill="1" applyBorder="1" applyAlignment="1">
      <alignment horizontal="center" vertical="center"/>
    </xf>
    <xf numFmtId="165" fontId="44" fillId="24" borderId="232" xfId="0" applyFont="1" applyFill="1" applyBorder="1" applyAlignment="1">
      <alignment horizontal="center" vertical="center"/>
    </xf>
    <xf numFmtId="165" fontId="44" fillId="24" borderId="233" xfId="0" applyFont="1" applyFill="1" applyBorder="1" applyAlignment="1">
      <alignment horizontal="center" vertical="center"/>
    </xf>
    <xf numFmtId="165" fontId="44" fillId="8" borderId="232" xfId="0" applyFont="1" applyFill="1" applyBorder="1" applyAlignment="1">
      <alignment horizontal="center" vertical="center"/>
    </xf>
    <xf numFmtId="165" fontId="44" fillId="8" borderId="233" xfId="0" applyFont="1" applyFill="1" applyBorder="1" applyAlignment="1">
      <alignment horizontal="center" vertical="center"/>
    </xf>
    <xf numFmtId="165" fontId="44" fillId="24" borderId="230" xfId="0" applyFont="1" applyFill="1" applyBorder="1" applyAlignment="1">
      <alignment horizontal="center" vertical="center"/>
    </xf>
    <xf numFmtId="165" fontId="44" fillId="24" borderId="231" xfId="0" applyFont="1" applyFill="1" applyBorder="1" applyAlignment="1">
      <alignment horizontal="center" vertical="center"/>
    </xf>
    <xf numFmtId="165" fontId="44" fillId="14" borderId="227" xfId="0" applyFont="1" applyFill="1" applyBorder="1" applyAlignment="1">
      <alignment horizontal="left" vertical="center"/>
    </xf>
    <xf numFmtId="165" fontId="44" fillId="14" borderId="216" xfId="0" applyFont="1" applyFill="1" applyBorder="1" applyAlignment="1">
      <alignment horizontal="left" vertical="center"/>
    </xf>
    <xf numFmtId="165" fontId="88" fillId="14" borderId="41" xfId="0" applyFont="1" applyFill="1" applyBorder="1" applyAlignment="1">
      <alignment horizontal="center" vertical="center"/>
    </xf>
    <xf numFmtId="165" fontId="88" fillId="14" borderId="42" xfId="0" applyFont="1" applyFill="1" applyBorder="1" applyAlignment="1">
      <alignment horizontal="center" vertical="center"/>
    </xf>
    <xf numFmtId="165" fontId="88" fillId="14" borderId="43" xfId="0" applyFont="1" applyFill="1" applyBorder="1" applyAlignment="1">
      <alignment horizontal="center" vertical="center"/>
    </xf>
    <xf numFmtId="165" fontId="88" fillId="14" borderId="71" xfId="0" applyFont="1" applyFill="1" applyBorder="1" applyAlignment="1">
      <alignment horizontal="center" vertical="center"/>
    </xf>
    <xf numFmtId="165" fontId="88" fillId="14" borderId="40" xfId="0" applyFont="1" applyFill="1" applyBorder="1" applyAlignment="1">
      <alignment horizontal="center" vertical="center"/>
    </xf>
    <xf numFmtId="165" fontId="88" fillId="14" borderId="72" xfId="0" applyFont="1" applyFill="1" applyBorder="1" applyAlignment="1">
      <alignment horizontal="center" vertical="center"/>
    </xf>
    <xf numFmtId="165" fontId="86" fillId="14" borderId="42" xfId="0" applyFont="1" applyFill="1" applyBorder="1" applyAlignment="1">
      <alignment horizontal="center" vertical="center"/>
    </xf>
    <xf numFmtId="165" fontId="86" fillId="14" borderId="43" xfId="0" applyFont="1" applyFill="1" applyBorder="1" applyAlignment="1">
      <alignment horizontal="center" vertical="center"/>
    </xf>
    <xf numFmtId="165" fontId="86" fillId="14" borderId="40" xfId="0" applyFont="1" applyFill="1" applyBorder="1" applyAlignment="1">
      <alignment horizontal="center" vertical="center"/>
    </xf>
    <xf numFmtId="165" fontId="86" fillId="14" borderId="72" xfId="0" applyFont="1" applyFill="1" applyBorder="1" applyAlignment="1">
      <alignment horizontal="center" vertical="center"/>
    </xf>
    <xf numFmtId="165" fontId="86" fillId="14" borderId="41" xfId="0" applyFont="1" applyFill="1" applyBorder="1" applyAlignment="1">
      <alignment horizontal="center" vertical="center"/>
    </xf>
    <xf numFmtId="165" fontId="86" fillId="14" borderId="71" xfId="0" applyFont="1" applyFill="1" applyBorder="1" applyAlignment="1">
      <alignment horizontal="center" vertical="center"/>
    </xf>
    <xf numFmtId="0" fontId="65" fillId="14" borderId="126" xfId="8" applyFont="1" applyFill="1" applyBorder="1" applyAlignment="1">
      <alignment horizontal="center" vertical="center"/>
    </xf>
    <xf numFmtId="0" fontId="65" fillId="14" borderId="175" xfId="8" applyFont="1" applyFill="1" applyBorder="1" applyAlignment="1">
      <alignment horizontal="center" vertical="center"/>
    </xf>
    <xf numFmtId="0" fontId="65" fillId="14" borderId="176" xfId="8" applyFont="1" applyFill="1" applyBorder="1" applyAlignment="1">
      <alignment horizontal="center" vertical="center"/>
    </xf>
    <xf numFmtId="165" fontId="86" fillId="14" borderId="56" xfId="0" applyFont="1" applyFill="1" applyBorder="1" applyAlignment="1">
      <alignment horizontal="center" vertical="center"/>
    </xf>
    <xf numFmtId="165" fontId="86" fillId="14" borderId="4" xfId="0" applyFont="1" applyFill="1" applyBorder="1" applyAlignment="1">
      <alignment horizontal="center" vertical="center"/>
    </xf>
    <xf numFmtId="165" fontId="86" fillId="14" borderId="3" xfId="0" applyFont="1" applyFill="1" applyBorder="1" applyAlignment="1">
      <alignment horizontal="center" vertical="center"/>
    </xf>
    <xf numFmtId="165" fontId="71" fillId="14" borderId="126" xfId="0" applyNumberFormat="1" applyFont="1" applyFill="1" applyBorder="1" applyAlignment="1">
      <alignment horizontal="center" vertical="center"/>
    </xf>
    <xf numFmtId="165" fontId="71" fillId="14" borderId="176" xfId="0" applyNumberFormat="1" applyFont="1" applyFill="1" applyBorder="1" applyAlignment="1">
      <alignment horizontal="center" vertical="center"/>
    </xf>
    <xf numFmtId="165" fontId="78" fillId="2" borderId="3" xfId="0" applyFont="1" applyFill="1" applyBorder="1" applyAlignment="1">
      <alignment horizontal="right" vertical="center"/>
    </xf>
    <xf numFmtId="165" fontId="78" fillId="2" borderId="56" xfId="0" applyFont="1" applyFill="1" applyBorder="1" applyAlignment="1">
      <alignment horizontal="right" vertical="center"/>
    </xf>
    <xf numFmtId="165" fontId="78" fillId="2" borderId="4" xfId="0" applyFont="1" applyFill="1" applyBorder="1" applyAlignment="1">
      <alignment horizontal="right" vertical="center"/>
    </xf>
    <xf numFmtId="165" fontId="44" fillId="8" borderId="230" xfId="0" applyFont="1" applyFill="1" applyBorder="1" applyAlignment="1">
      <alignment horizontal="center" vertical="center"/>
    </xf>
    <xf numFmtId="165" fontId="44" fillId="8" borderId="231" xfId="0" applyFont="1" applyFill="1" applyBorder="1" applyAlignment="1">
      <alignment horizontal="center" vertical="center"/>
    </xf>
    <xf numFmtId="165" fontId="65" fillId="14" borderId="223" xfId="0" applyFont="1" applyFill="1" applyBorder="1" applyAlignment="1">
      <alignment horizontal="center" vertical="center"/>
    </xf>
    <xf numFmtId="165" fontId="65" fillId="14" borderId="225" xfId="0" applyFont="1" applyFill="1" applyBorder="1" applyAlignment="1">
      <alignment horizontal="center" vertical="center"/>
    </xf>
    <xf numFmtId="165" fontId="44" fillId="14" borderId="226" xfId="0" applyFont="1" applyFill="1" applyBorder="1" applyAlignment="1">
      <alignment horizontal="left" vertical="center"/>
    </xf>
    <xf numFmtId="165" fontId="44" fillId="14" borderId="221" xfId="0" applyFont="1" applyFill="1" applyBorder="1" applyAlignment="1">
      <alignment horizontal="left" vertical="center"/>
    </xf>
    <xf numFmtId="165" fontId="83" fillId="14" borderId="235" xfId="0" applyFont="1" applyFill="1" applyBorder="1" applyAlignment="1">
      <alignment horizontal="right" vertical="center"/>
    </xf>
    <xf numFmtId="165" fontId="83" fillId="14" borderId="236" xfId="0" applyFont="1" applyFill="1" applyBorder="1" applyAlignment="1">
      <alignment horizontal="right" vertical="center"/>
    </xf>
    <xf numFmtId="165" fontId="71" fillId="14" borderId="223" xfId="0" applyFont="1" applyFill="1" applyBorder="1" applyAlignment="1">
      <alignment horizontal="right" vertical="center"/>
    </xf>
    <xf numFmtId="165" fontId="71" fillId="14" borderId="224" xfId="0" applyFont="1" applyFill="1" applyBorder="1" applyAlignment="1">
      <alignment horizontal="right" vertical="center"/>
    </xf>
    <xf numFmtId="165" fontId="71" fillId="14" borderId="225" xfId="0" applyFont="1" applyFill="1" applyBorder="1" applyAlignment="1">
      <alignment horizontal="right" vertical="center"/>
    </xf>
    <xf numFmtId="165" fontId="83" fillId="14" borderId="227" xfId="0" applyFont="1" applyFill="1" applyBorder="1" applyAlignment="1">
      <alignment horizontal="right" vertical="center"/>
    </xf>
    <xf numFmtId="165" fontId="83" fillId="14" borderId="216" xfId="0" applyFont="1" applyFill="1" applyBorder="1" applyAlignment="1">
      <alignment horizontal="right" vertical="center"/>
    </xf>
    <xf numFmtId="165" fontId="84" fillId="14" borderId="230" xfId="0" applyFont="1" applyFill="1" applyBorder="1" applyAlignment="1">
      <alignment horizontal="center" vertical="center"/>
    </xf>
    <xf numFmtId="165" fontId="84" fillId="14" borderId="234" xfId="0" applyFont="1" applyFill="1" applyBorder="1" applyAlignment="1">
      <alignment horizontal="center" vertical="center"/>
    </xf>
    <xf numFmtId="165" fontId="88" fillId="14" borderId="218" xfId="0" applyFont="1" applyFill="1" applyBorder="1" applyAlignment="1">
      <alignment horizontal="center" vertical="center"/>
    </xf>
    <xf numFmtId="165" fontId="88" fillId="14" borderId="219" xfId="0" applyFont="1" applyFill="1" applyBorder="1" applyAlignment="1">
      <alignment horizontal="center" vertical="center"/>
    </xf>
    <xf numFmtId="165" fontId="88" fillId="14" borderId="220" xfId="0" applyFont="1" applyFill="1" applyBorder="1" applyAlignment="1">
      <alignment horizontal="center" vertical="center"/>
    </xf>
    <xf numFmtId="165" fontId="69" fillId="16" borderId="126" xfId="0" applyNumberFormat="1" applyFont="1" applyFill="1" applyBorder="1" applyAlignment="1">
      <alignment horizontal="center" vertical="center" textRotation="90"/>
    </xf>
    <xf numFmtId="165" fontId="69" fillId="16" borderId="175" xfId="0" applyNumberFormat="1" applyFont="1" applyFill="1" applyBorder="1" applyAlignment="1">
      <alignment horizontal="center" vertical="center" textRotation="90"/>
    </xf>
    <xf numFmtId="165" fontId="69" fillId="16" borderId="176" xfId="0" applyNumberFormat="1" applyFont="1" applyFill="1" applyBorder="1" applyAlignment="1">
      <alignment horizontal="center" vertical="center" textRotation="90"/>
    </xf>
    <xf numFmtId="165" fontId="65" fillId="24" borderId="184" xfId="0" applyNumberFormat="1" applyFont="1" applyFill="1" applyBorder="1" applyAlignment="1">
      <alignment horizontal="right"/>
    </xf>
    <xf numFmtId="165" fontId="65" fillId="24" borderId="185" xfId="0" applyNumberFormat="1" applyFont="1" applyFill="1" applyBorder="1" applyAlignment="1">
      <alignment horizontal="right"/>
    </xf>
    <xf numFmtId="165" fontId="65" fillId="0" borderId="193" xfId="0" applyNumberFormat="1" applyFont="1" applyBorder="1" applyAlignment="1">
      <alignment horizontal="center" vertical="center" wrapText="1"/>
    </xf>
    <xf numFmtId="165" fontId="65" fillId="0" borderId="192" xfId="0" applyNumberFormat="1" applyFont="1" applyBorder="1" applyAlignment="1">
      <alignment horizontal="center" vertical="center" wrapText="1"/>
    </xf>
    <xf numFmtId="165" fontId="65" fillId="24" borderId="5" xfId="0" applyNumberFormat="1" applyFont="1" applyFill="1" applyBorder="1" applyAlignment="1">
      <alignment horizontal="center" vertical="center"/>
    </xf>
    <xf numFmtId="165" fontId="65" fillId="24" borderId="50" xfId="0" applyNumberFormat="1" applyFont="1" applyFill="1" applyBorder="1" applyAlignment="1">
      <alignment horizontal="center" vertical="center"/>
    </xf>
    <xf numFmtId="165" fontId="65" fillId="24" borderId="6" xfId="0" applyNumberFormat="1" applyFont="1" applyFill="1" applyBorder="1" applyAlignment="1">
      <alignment horizontal="center" vertical="center"/>
    </xf>
    <xf numFmtId="165" fontId="65" fillId="24" borderId="1" xfId="0" applyNumberFormat="1" applyFont="1" applyFill="1" applyBorder="1" applyAlignment="1">
      <alignment horizontal="center" vertical="center"/>
    </xf>
    <xf numFmtId="165" fontId="65" fillId="24" borderId="7" xfId="0" applyNumberFormat="1" applyFont="1" applyFill="1" applyBorder="1" applyAlignment="1">
      <alignment horizontal="center" vertical="center"/>
    </xf>
    <xf numFmtId="165" fontId="65" fillId="24" borderId="49" xfId="0" applyNumberFormat="1" applyFont="1" applyFill="1" applyBorder="1" applyAlignment="1">
      <alignment horizontal="center" vertical="center"/>
    </xf>
    <xf numFmtId="14" fontId="70" fillId="6" borderId="41" xfId="0" applyNumberFormat="1" applyFont="1" applyFill="1" applyBorder="1" applyAlignment="1">
      <alignment horizontal="center" vertical="center"/>
    </xf>
    <xf numFmtId="14" fontId="70" fillId="6" borderId="190" xfId="0" applyNumberFormat="1" applyFont="1" applyFill="1" applyBorder="1" applyAlignment="1">
      <alignment horizontal="center" vertical="center"/>
    </xf>
    <xf numFmtId="14" fontId="70" fillId="6" borderId="188" xfId="0" applyNumberFormat="1" applyFont="1" applyFill="1" applyBorder="1" applyAlignment="1">
      <alignment horizontal="center" vertical="center"/>
    </xf>
    <xf numFmtId="14" fontId="70" fillId="6" borderId="182" xfId="0" applyNumberFormat="1" applyFont="1" applyFill="1" applyBorder="1" applyAlignment="1">
      <alignment horizontal="center" vertical="center"/>
    </xf>
    <xf numFmtId="165" fontId="65" fillId="0" borderId="183" xfId="0" applyNumberFormat="1" applyFont="1" applyBorder="1" applyAlignment="1">
      <alignment horizontal="center" vertical="center" wrapText="1"/>
    </xf>
    <xf numFmtId="165" fontId="65" fillId="0" borderId="164" xfId="0" applyNumberFormat="1" applyFont="1" applyBorder="1" applyAlignment="1">
      <alignment horizontal="center" vertical="center" wrapText="1"/>
    </xf>
    <xf numFmtId="165" fontId="65" fillId="24" borderId="189" xfId="0" applyNumberFormat="1" applyFont="1" applyFill="1" applyBorder="1" applyAlignment="1">
      <alignment horizontal="right"/>
    </xf>
    <xf numFmtId="14" fontId="72" fillId="6" borderId="41" xfId="0" applyNumberFormat="1" applyFont="1" applyFill="1" applyBorder="1" applyAlignment="1">
      <alignment horizontal="center" vertical="center"/>
    </xf>
    <xf numFmtId="14" fontId="72" fillId="6" borderId="190" xfId="0" applyNumberFormat="1" applyFont="1" applyFill="1" applyBorder="1" applyAlignment="1">
      <alignment horizontal="center" vertical="center"/>
    </xf>
    <xf numFmtId="14" fontId="72" fillId="6" borderId="188" xfId="0" applyNumberFormat="1" applyFont="1" applyFill="1" applyBorder="1" applyAlignment="1">
      <alignment horizontal="center" vertical="center"/>
    </xf>
    <xf numFmtId="14" fontId="72" fillId="6" borderId="182" xfId="0" applyNumberFormat="1" applyFont="1" applyFill="1" applyBorder="1" applyAlignment="1">
      <alignment horizontal="center" vertical="center"/>
    </xf>
    <xf numFmtId="14" fontId="70" fillId="6" borderId="42" xfId="0" applyNumberFormat="1" applyFont="1" applyFill="1" applyBorder="1" applyAlignment="1">
      <alignment horizontal="center" vertical="center"/>
    </xf>
    <xf numFmtId="14" fontId="70" fillId="6" borderId="178" xfId="0" applyNumberFormat="1" applyFont="1" applyFill="1" applyBorder="1" applyAlignment="1">
      <alignment horizontal="center" vertical="center"/>
    </xf>
    <xf numFmtId="165" fontId="65" fillId="0" borderId="186" xfId="0" applyNumberFormat="1" applyFont="1" applyBorder="1" applyAlignment="1">
      <alignment horizontal="center" vertical="center" wrapText="1"/>
    </xf>
    <xf numFmtId="165" fontId="65" fillId="0" borderId="177" xfId="0" applyNumberFormat="1" applyFont="1" applyBorder="1" applyAlignment="1">
      <alignment horizontal="center" vertical="center" wrapText="1"/>
    </xf>
    <xf numFmtId="165" fontId="55" fillId="2" borderId="0" xfId="0" applyFont="1" applyFill="1" applyAlignment="1">
      <alignment horizontal="left" vertical="center"/>
    </xf>
    <xf numFmtId="14" fontId="11" fillId="0" borderId="75" xfId="0" quotePrefix="1" applyNumberFormat="1" applyFont="1" applyBorder="1" applyAlignment="1">
      <alignment horizontal="center" vertical="center"/>
    </xf>
    <xf numFmtId="14" fontId="11" fillId="0" borderId="76" xfId="0" applyNumberFormat="1" applyFont="1" applyBorder="1" applyAlignment="1">
      <alignment horizontal="center" vertical="center"/>
    </xf>
    <xf numFmtId="14" fontId="11" fillId="0" borderId="77" xfId="0" applyNumberFormat="1" applyFont="1" applyBorder="1" applyAlignment="1">
      <alignment horizontal="center" vertical="center"/>
    </xf>
    <xf numFmtId="17" fontId="10" fillId="6" borderId="78" xfId="0" applyNumberFormat="1" applyFont="1" applyFill="1" applyBorder="1" applyAlignment="1">
      <alignment horizontal="center" vertical="center"/>
    </xf>
    <xf numFmtId="17" fontId="10" fillId="6" borderId="79" xfId="0" applyNumberFormat="1" applyFont="1" applyFill="1" applyBorder="1" applyAlignment="1">
      <alignment horizontal="center" vertical="center"/>
    </xf>
    <xf numFmtId="17" fontId="10" fillId="6" borderId="80" xfId="0" applyNumberFormat="1" applyFont="1" applyFill="1" applyBorder="1" applyAlignment="1">
      <alignment horizontal="center" vertical="center"/>
    </xf>
    <xf numFmtId="14" fontId="11" fillId="0" borderId="75" xfId="0" applyNumberFormat="1" applyFont="1" applyBorder="1" applyAlignment="1">
      <alignment horizontal="center" vertical="center"/>
    </xf>
    <xf numFmtId="0" fontId="9" fillId="5" borderId="3" xfId="3" applyNumberFormat="1" applyBorder="1" applyAlignment="1">
      <alignment horizontal="right" vertical="center"/>
    </xf>
    <xf numFmtId="0" fontId="9" fillId="5" borderId="56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165" fontId="17" fillId="2" borderId="0" xfId="0" applyNumberFormat="1" applyFont="1" applyFill="1" applyAlignment="1">
      <alignment horizontal="left" vertical="center"/>
    </xf>
    <xf numFmtId="165" fontId="8" fillId="0" borderId="8" xfId="2" applyNumberFormat="1" applyBorder="1" applyAlignment="1">
      <alignment horizontal="center" vertical="center"/>
    </xf>
    <xf numFmtId="165" fontId="8" fillId="0" borderId="9" xfId="2" applyNumberFormat="1" applyBorder="1" applyAlignment="1">
      <alignment horizontal="center" vertical="center"/>
    </xf>
    <xf numFmtId="165" fontId="8" fillId="0" borderId="10" xfId="2" applyNumberFormat="1" applyBorder="1" applyAlignment="1">
      <alignment horizontal="center" vertical="center"/>
    </xf>
    <xf numFmtId="165" fontId="20" fillId="0" borderId="8" xfId="2" applyNumberFormat="1" applyFont="1" applyBorder="1" applyAlignment="1">
      <alignment horizontal="center" vertical="center"/>
    </xf>
    <xf numFmtId="165" fontId="20" fillId="0" borderId="9" xfId="2" applyNumberFormat="1" applyFont="1" applyBorder="1" applyAlignment="1">
      <alignment horizontal="center" vertical="center"/>
    </xf>
    <xf numFmtId="165" fontId="20" fillId="0" borderId="69" xfId="2" applyNumberFormat="1" applyFont="1" applyBorder="1" applyAlignment="1">
      <alignment horizontal="center" vertical="center"/>
    </xf>
    <xf numFmtId="165" fontId="20" fillId="0" borderId="10" xfId="2" applyNumberFormat="1" applyFont="1" applyBorder="1" applyAlignment="1">
      <alignment horizontal="center" vertical="center"/>
    </xf>
    <xf numFmtId="165" fontId="8" fillId="0" borderId="67" xfId="2" applyNumberFormat="1" applyBorder="1" applyAlignment="1">
      <alignment horizontal="center" vertical="center"/>
    </xf>
    <xf numFmtId="165" fontId="8" fillId="0" borderId="69" xfId="2" applyNumberFormat="1" applyBorder="1" applyAlignment="1">
      <alignment horizontal="center" vertical="center"/>
    </xf>
    <xf numFmtId="165" fontId="61" fillId="0" borderId="73" xfId="2" applyNumberFormat="1" applyFont="1" applyBorder="1" applyAlignment="1">
      <alignment horizontal="center" vertical="center"/>
    </xf>
    <xf numFmtId="165" fontId="61" fillId="0" borderId="122" xfId="2" applyNumberFormat="1" applyFon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71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0" borderId="7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9" fillId="5" borderId="71" xfId="3" applyNumberFormat="1" applyBorder="1" applyAlignment="1">
      <alignment horizontal="right" vertical="center"/>
    </xf>
    <xf numFmtId="0" fontId="9" fillId="5" borderId="40" xfId="3" applyNumberFormat="1" applyBorder="1" applyAlignment="1">
      <alignment horizontal="right" vertical="center"/>
    </xf>
    <xf numFmtId="165" fontId="20" fillId="0" borderId="73" xfId="2" applyNumberFormat="1" applyFont="1" applyBorder="1" applyAlignment="1">
      <alignment horizontal="center" vertical="center"/>
    </xf>
    <xf numFmtId="165" fontId="20" fillId="0" borderId="122" xfId="2" applyNumberFormat="1" applyFont="1" applyBorder="1" applyAlignment="1">
      <alignment horizontal="center" vertical="center"/>
    </xf>
    <xf numFmtId="165" fontId="41" fillId="8" borderId="3" xfId="0" applyNumberFormat="1" applyFont="1" applyFill="1" applyBorder="1" applyAlignment="1">
      <alignment horizontal="center" vertical="center" wrapText="1"/>
    </xf>
    <xf numFmtId="165" fontId="41" fillId="8" borderId="56" xfId="0" applyNumberFormat="1" applyFont="1" applyFill="1" applyBorder="1" applyAlignment="1">
      <alignment horizontal="center" vertical="center" wrapText="1"/>
    </xf>
    <xf numFmtId="165" fontId="41" fillId="8" borderId="4" xfId="0" applyNumberFormat="1" applyFont="1" applyFill="1" applyBorder="1" applyAlignment="1">
      <alignment horizontal="center" vertical="center" wrapText="1"/>
    </xf>
    <xf numFmtId="14" fontId="85" fillId="6" borderId="41" xfId="0" applyNumberFormat="1" applyFont="1" applyFill="1" applyBorder="1" applyAlignment="1">
      <alignment horizontal="center" vertical="center"/>
    </xf>
    <xf numFmtId="14" fontId="85" fillId="6" borderId="190" xfId="0" applyNumberFormat="1" applyFont="1" applyFill="1" applyBorder="1" applyAlignment="1">
      <alignment horizontal="center" vertical="center"/>
    </xf>
    <xf numFmtId="14" fontId="85" fillId="6" borderId="188" xfId="0" applyNumberFormat="1" applyFont="1" applyFill="1" applyBorder="1" applyAlignment="1">
      <alignment horizontal="center" vertical="center"/>
    </xf>
    <xf numFmtId="14" fontId="85" fillId="6" borderId="182" xfId="0" applyNumberFormat="1" applyFont="1" applyFill="1" applyBorder="1" applyAlignment="1">
      <alignment horizontal="center" vertical="center"/>
    </xf>
    <xf numFmtId="165" fontId="19" fillId="3" borderId="1" xfId="0" applyNumberFormat="1" applyFont="1" applyFill="1" applyBorder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</cellXfs>
  <cellStyles count="9">
    <cellStyle name="Calculation" xfId="3" builtinId="22"/>
    <cellStyle name="Comma" xfId="1" builtinId="3"/>
    <cellStyle name="Comma 2" xfId="6" xr:uid="{00000000-0005-0000-0000-000002000000}"/>
    <cellStyle name="Heading 2" xfId="2" builtinId="17"/>
    <cellStyle name="Hyperlink" xfId="5" builtinId="8"/>
    <cellStyle name="Normal" xfId="0" builtinId="0"/>
    <cellStyle name="Normal 2" xfId="8" xr:uid="{00000000-0005-0000-0000-000006000000}"/>
    <cellStyle name="Normal 3" xfId="4" xr:uid="{00000000-0005-0000-0000-000007000000}"/>
    <cellStyle name="Normal 3 2" xfId="7" xr:uid="{00000000-0005-0000-0000-000008000000}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80"/>
      <color rgb="FF6600CC"/>
      <color rgb="FF3399FF"/>
      <color rgb="FF66CCFF"/>
      <color rgb="FF00CC99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Total 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Sales Performance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Sales'!$B$53:$B$59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'Total Sales'!$C$53:$C$59</c:f>
              <c:numCache>
                <c:formatCode>0.00</c:formatCode>
                <c:ptCount val="7"/>
                <c:pt idx="0">
                  <c:v>48907.51</c:v>
                </c:pt>
                <c:pt idx="1">
                  <c:v>44141.89</c:v>
                </c:pt>
                <c:pt idx="2">
                  <c:v>52276.222684738947</c:v>
                </c:pt>
                <c:pt idx="3">
                  <c:v>53669.695000000007</c:v>
                </c:pt>
                <c:pt idx="4">
                  <c:v>45050.396999999997</c:v>
                </c:pt>
                <c:pt idx="5">
                  <c:v>56490.167499999996</c:v>
                </c:pt>
                <c:pt idx="6">
                  <c:v>51885.003499999999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B-4818-BB45-DD900CE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02736"/>
        <c:axId val="469001904"/>
      </c:lineChart>
      <c:catAx>
        <c:axId val="4690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001904"/>
        <c:crosses val="autoZero"/>
        <c:auto val="1"/>
        <c:lblAlgn val="ctr"/>
        <c:lblOffset val="100"/>
        <c:noMultiLvlLbl val="0"/>
      </c:catAx>
      <c:valAx>
        <c:axId val="4690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0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'[1]VMS Storewise Weekly Performanc'!$D$39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Performanc'!$D$40:$D$52</c:f>
              <c:numCache>
                <c:formatCode>General</c:formatCode>
                <c:ptCount val="13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69</c:v>
                </c:pt>
                <c:pt idx="4">
                  <c:v>25</c:v>
                </c:pt>
                <c:pt idx="5">
                  <c:v>53</c:v>
                </c:pt>
                <c:pt idx="6">
                  <c:v>20</c:v>
                </c:pt>
                <c:pt idx="7">
                  <c:v>7</c:v>
                </c:pt>
                <c:pt idx="8">
                  <c:v>30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3-4A04-B693-42CF212EC746}"/>
            </c:ext>
          </c:extLst>
        </c:ser>
        <c:ser>
          <c:idx val="1"/>
          <c:order val="1"/>
          <c:tx>
            <c:strRef>
              <c:f>'[1]VMS Storewise Weekly Performanc'!$E$39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Performanc'!$E$40:$E$52</c:f>
              <c:numCache>
                <c:formatCode>General</c:formatCode>
                <c:ptCount val="13"/>
                <c:pt idx="0">
                  <c:v>1025</c:v>
                </c:pt>
                <c:pt idx="1">
                  <c:v>1983</c:v>
                </c:pt>
                <c:pt idx="2">
                  <c:v>1448</c:v>
                </c:pt>
                <c:pt idx="3">
                  <c:v>5801</c:v>
                </c:pt>
                <c:pt idx="4">
                  <c:v>2415</c:v>
                </c:pt>
                <c:pt idx="5">
                  <c:v>5837</c:v>
                </c:pt>
                <c:pt idx="6">
                  <c:v>2470</c:v>
                </c:pt>
                <c:pt idx="7">
                  <c:v>873</c:v>
                </c:pt>
                <c:pt idx="8">
                  <c:v>2840</c:v>
                </c:pt>
                <c:pt idx="9">
                  <c:v>184</c:v>
                </c:pt>
                <c:pt idx="10">
                  <c:v>680</c:v>
                </c:pt>
                <c:pt idx="11">
                  <c:v>1021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3-4A04-B693-42CF212EC746}"/>
            </c:ext>
          </c:extLst>
        </c:ser>
        <c:ser>
          <c:idx val="2"/>
          <c:order val="2"/>
          <c:tx>
            <c:strRef>
              <c:f>'[1]VMS Storewise Weekly Performanc'!$F$39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Performanc'!$F$40:$F$52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14</c:v>
                </c:pt>
                <c:pt idx="5">
                  <c:v>53</c:v>
                </c:pt>
                <c:pt idx="6">
                  <c:v>15</c:v>
                </c:pt>
                <c:pt idx="7">
                  <c:v>5</c:v>
                </c:pt>
                <c:pt idx="8">
                  <c:v>20</c:v>
                </c:pt>
                <c:pt idx="9">
                  <c:v>5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3-4A04-B693-42CF212EC746}"/>
            </c:ext>
          </c:extLst>
        </c:ser>
        <c:ser>
          <c:idx val="3"/>
          <c:order val="3"/>
          <c:tx>
            <c:strRef>
              <c:f>'[1]VMS Storewise Weekly Performanc'!$G$39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Performanc'!$G$40:$G$52</c:f>
              <c:numCache>
                <c:formatCode>General</c:formatCode>
                <c:ptCount val="13"/>
                <c:pt idx="0">
                  <c:v>630</c:v>
                </c:pt>
                <c:pt idx="1">
                  <c:v>414</c:v>
                </c:pt>
                <c:pt idx="2">
                  <c:v>415</c:v>
                </c:pt>
                <c:pt idx="3">
                  <c:v>1423</c:v>
                </c:pt>
                <c:pt idx="4">
                  <c:v>1686</c:v>
                </c:pt>
                <c:pt idx="5">
                  <c:v>5185</c:v>
                </c:pt>
                <c:pt idx="6">
                  <c:v>1565</c:v>
                </c:pt>
                <c:pt idx="7">
                  <c:v>505</c:v>
                </c:pt>
                <c:pt idx="8">
                  <c:v>1050</c:v>
                </c:pt>
                <c:pt idx="9">
                  <c:v>375</c:v>
                </c:pt>
                <c:pt idx="10">
                  <c:v>1437</c:v>
                </c:pt>
                <c:pt idx="11">
                  <c:v>1196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23-4A04-B693-42CF212EC746}"/>
            </c:ext>
          </c:extLst>
        </c:ser>
        <c:ser>
          <c:idx val="4"/>
          <c:order val="4"/>
          <c:tx>
            <c:strRef>
              <c:f>'[1]VMS Storewise Weekly Performanc'!$H$39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Performanc'!$H$40:$H$52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42</c:v>
                </c:pt>
                <c:pt idx="4">
                  <c:v>9</c:v>
                </c:pt>
                <c:pt idx="5">
                  <c:v>40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23-4A04-B693-42CF212EC746}"/>
            </c:ext>
          </c:extLst>
        </c:ser>
        <c:ser>
          <c:idx val="5"/>
          <c:order val="5"/>
          <c:tx>
            <c:strRef>
              <c:f>'[1]VMS Storewise Weekly Performanc'!$I$39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Performanc'!$I$40:$I$52</c:f>
              <c:numCache>
                <c:formatCode>General</c:formatCode>
                <c:ptCount val="13"/>
                <c:pt idx="0">
                  <c:v>1144</c:v>
                </c:pt>
                <c:pt idx="1">
                  <c:v>1175</c:v>
                </c:pt>
                <c:pt idx="2">
                  <c:v>1276</c:v>
                </c:pt>
                <c:pt idx="3">
                  <c:v>3938</c:v>
                </c:pt>
                <c:pt idx="4">
                  <c:v>1371</c:v>
                </c:pt>
                <c:pt idx="5">
                  <c:v>3550</c:v>
                </c:pt>
                <c:pt idx="6">
                  <c:v>462</c:v>
                </c:pt>
                <c:pt idx="7">
                  <c:v>565</c:v>
                </c:pt>
                <c:pt idx="8">
                  <c:v>1227</c:v>
                </c:pt>
                <c:pt idx="9">
                  <c:v>89</c:v>
                </c:pt>
                <c:pt idx="10">
                  <c:v>346</c:v>
                </c:pt>
                <c:pt idx="11">
                  <c:v>454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23-4A04-B693-42CF212EC746}"/>
            </c:ext>
          </c:extLst>
        </c:ser>
        <c:ser>
          <c:idx val="6"/>
          <c:order val="6"/>
          <c:tx>
            <c:strRef>
              <c:f>'[1]VMS Storewise Weekly Performanc'!$J$39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Performanc'!$J$40:$J$52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39</c:v>
                </c:pt>
                <c:pt idx="4">
                  <c:v>5</c:v>
                </c:pt>
                <c:pt idx="5">
                  <c:v>50</c:v>
                </c:pt>
                <c:pt idx="6">
                  <c:v>9</c:v>
                </c:pt>
                <c:pt idx="7">
                  <c:v>6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23-4A04-B693-42CF212EC746}"/>
            </c:ext>
          </c:extLst>
        </c:ser>
        <c:ser>
          <c:idx val="7"/>
          <c:order val="7"/>
          <c:tx>
            <c:strRef>
              <c:f>'[1]VMS Storewise Weekly Performanc'!$K$39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Performanc'!$K$40:$K$52</c:f>
              <c:numCache>
                <c:formatCode>General</c:formatCode>
                <c:ptCount val="13"/>
                <c:pt idx="0">
                  <c:v>604</c:v>
                </c:pt>
                <c:pt idx="1">
                  <c:v>712</c:v>
                </c:pt>
                <c:pt idx="2">
                  <c:v>921</c:v>
                </c:pt>
                <c:pt idx="3">
                  <c:v>3169</c:v>
                </c:pt>
                <c:pt idx="4">
                  <c:v>875</c:v>
                </c:pt>
                <c:pt idx="5">
                  <c:v>4610</c:v>
                </c:pt>
                <c:pt idx="6">
                  <c:v>531</c:v>
                </c:pt>
                <c:pt idx="7">
                  <c:v>1004</c:v>
                </c:pt>
                <c:pt idx="8">
                  <c:v>1839</c:v>
                </c:pt>
                <c:pt idx="9">
                  <c:v>167</c:v>
                </c:pt>
                <c:pt idx="10">
                  <c:v>334</c:v>
                </c:pt>
                <c:pt idx="11">
                  <c:v>534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23-4A04-B693-42CF212EC746}"/>
            </c:ext>
          </c:extLst>
        </c:ser>
        <c:ser>
          <c:idx val="8"/>
          <c:order val="8"/>
          <c:tx>
            <c:strRef>
              <c:f>'[1]VMS Storewise Weekly Performanc'!$L$39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Performanc'!$L$40:$L$52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17</c:v>
                </c:pt>
                <c:pt idx="5">
                  <c:v>46</c:v>
                </c:pt>
                <c:pt idx="6">
                  <c:v>8</c:v>
                </c:pt>
                <c:pt idx="7">
                  <c:v>7</c:v>
                </c:pt>
                <c:pt idx="8">
                  <c:v>25</c:v>
                </c:pt>
                <c:pt idx="9">
                  <c:v>2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23-4A04-B693-42CF212EC746}"/>
            </c:ext>
          </c:extLst>
        </c:ser>
        <c:ser>
          <c:idx val="9"/>
          <c:order val="9"/>
          <c:tx>
            <c:strRef>
              <c:f>'[1]VMS Storewise Weekly Performanc'!$M$39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Performanc'!$M$40:$M$52</c:f>
              <c:numCache>
                <c:formatCode>General</c:formatCode>
                <c:ptCount val="13"/>
                <c:pt idx="0">
                  <c:v>899</c:v>
                </c:pt>
                <c:pt idx="1">
                  <c:v>680</c:v>
                </c:pt>
                <c:pt idx="2">
                  <c:v>515</c:v>
                </c:pt>
                <c:pt idx="3">
                  <c:v>2297</c:v>
                </c:pt>
                <c:pt idx="4">
                  <c:v>2153</c:v>
                </c:pt>
                <c:pt idx="5">
                  <c:v>5854</c:v>
                </c:pt>
                <c:pt idx="6">
                  <c:v>782</c:v>
                </c:pt>
                <c:pt idx="7">
                  <c:v>463</c:v>
                </c:pt>
                <c:pt idx="8">
                  <c:v>1695</c:v>
                </c:pt>
                <c:pt idx="9">
                  <c:v>108</c:v>
                </c:pt>
                <c:pt idx="10">
                  <c:v>1326</c:v>
                </c:pt>
                <c:pt idx="11">
                  <c:v>645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23-4A04-B693-42CF212E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6352"/>
        <c:axId val="1"/>
      </c:barChart>
      <c:catAx>
        <c:axId val="2081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36352"/>
        <c:crosses val="autoZero"/>
        <c:crossBetween val="between"/>
        <c:majorUnit val="1000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186</c:v>
                </c:pt>
                <c:pt idx="1">
                  <c:v>90</c:v>
                </c:pt>
                <c:pt idx="2">
                  <c:v>170</c:v>
                </c:pt>
                <c:pt idx="3">
                  <c:v>297</c:v>
                </c:pt>
                <c:pt idx="4">
                  <c:v>294</c:v>
                </c:pt>
                <c:pt idx="5">
                  <c:v>224</c:v>
                </c:pt>
                <c:pt idx="6">
                  <c:v>90</c:v>
                </c:pt>
                <c:pt idx="7">
                  <c:v>217</c:v>
                </c:pt>
                <c:pt idx="8">
                  <c:v>381</c:v>
                </c:pt>
                <c:pt idx="9">
                  <c:v>53</c:v>
                </c:pt>
                <c:pt idx="10">
                  <c:v>53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416717</xdr:colOff>
      <xdr:row>48</xdr:row>
      <xdr:rowOff>95249</xdr:rowOff>
    </xdr:from>
    <xdr:to>
      <xdr:col>14</xdr:col>
      <xdr:colOff>523874</xdr:colOff>
      <xdr:row>64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59531</xdr:rowOff>
    </xdr:from>
    <xdr:to>
      <xdr:col>16</xdr:col>
      <xdr:colOff>202405</xdr:colOff>
      <xdr:row>66</xdr:row>
      <xdr:rowOff>11905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9477375"/>
          <a:ext cx="13299280" cy="4822030"/>
        </a:xfrm>
        <a:prstGeom prst="frame">
          <a:avLst>
            <a:gd name="adj1" fmla="val 17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321496</xdr:colOff>
      <xdr:row>6</xdr:row>
      <xdr:rowOff>1457</xdr:rowOff>
    </xdr:from>
    <xdr:to>
      <xdr:col>24</xdr:col>
      <xdr:colOff>297963</xdr:colOff>
      <xdr:row>20</xdr:row>
      <xdr:rowOff>66451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85528-3E3C-49E1-8ABE-9EB43281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%20Dubai\New\Online%20Sale\Arqoob-Virgin%20Megastore\Virgin%20Mega%20Store%20(VMS)\Report\new\27-1-02-02\VMS_Storewise_Weekly%20Sal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S Storewise Weekly Performanc"/>
    </sheetNames>
    <sheetDataSet>
      <sheetData sheetId="0">
        <row r="39">
          <cell r="D39" t="str">
            <v>Qty</v>
          </cell>
          <cell r="E39" t="str">
            <v>Value</v>
          </cell>
          <cell r="F39" t="str">
            <v>Qty</v>
          </cell>
          <cell r="G39" t="str">
            <v>Value</v>
          </cell>
          <cell r="H39" t="str">
            <v>Qty</v>
          </cell>
          <cell r="I39" t="str">
            <v>Value</v>
          </cell>
          <cell r="J39" t="str">
            <v>Qty</v>
          </cell>
          <cell r="K39" t="str">
            <v>Value</v>
          </cell>
          <cell r="L39" t="str">
            <v>Qty</v>
          </cell>
          <cell r="M39" t="str">
            <v>Value</v>
          </cell>
        </row>
        <row r="40">
          <cell r="B40">
            <v>401</v>
          </cell>
          <cell r="C40" t="str">
            <v>DCC</v>
          </cell>
          <cell r="D40">
            <v>15</v>
          </cell>
          <cell r="E40">
            <v>1025</v>
          </cell>
          <cell r="F40">
            <v>10</v>
          </cell>
          <cell r="G40">
            <v>630</v>
          </cell>
          <cell r="H40">
            <v>16</v>
          </cell>
          <cell r="I40">
            <v>1144</v>
          </cell>
          <cell r="J40">
            <v>6</v>
          </cell>
          <cell r="K40">
            <v>604</v>
          </cell>
          <cell r="L40">
            <v>11</v>
          </cell>
          <cell r="M40">
            <v>899</v>
          </cell>
        </row>
        <row r="41">
          <cell r="B41">
            <v>402</v>
          </cell>
          <cell r="C41" t="str">
            <v>ABU</v>
          </cell>
          <cell r="D41">
            <v>17</v>
          </cell>
          <cell r="E41">
            <v>1983</v>
          </cell>
          <cell r="F41">
            <v>6</v>
          </cell>
          <cell r="G41">
            <v>414</v>
          </cell>
          <cell r="H41">
            <v>15</v>
          </cell>
          <cell r="I41">
            <v>1175</v>
          </cell>
          <cell r="J41">
            <v>8</v>
          </cell>
          <cell r="K41">
            <v>712</v>
          </cell>
          <cell r="L41">
            <v>10</v>
          </cell>
          <cell r="M41">
            <v>680</v>
          </cell>
        </row>
        <row r="42">
          <cell r="B42">
            <v>404</v>
          </cell>
          <cell r="C42" t="str">
            <v>JUM</v>
          </cell>
          <cell r="D42">
            <v>12</v>
          </cell>
          <cell r="E42">
            <v>1448</v>
          </cell>
          <cell r="F42">
            <v>5</v>
          </cell>
          <cell r="G42">
            <v>415</v>
          </cell>
          <cell r="H42">
            <v>14</v>
          </cell>
          <cell r="I42">
            <v>1276</v>
          </cell>
          <cell r="J42">
            <v>9</v>
          </cell>
          <cell r="K42">
            <v>921</v>
          </cell>
          <cell r="L42">
            <v>5</v>
          </cell>
          <cell r="M42">
            <v>515</v>
          </cell>
        </row>
        <row r="43">
          <cell r="B43">
            <v>405</v>
          </cell>
          <cell r="C43" t="str">
            <v>MOE</v>
          </cell>
          <cell r="D43">
            <v>69</v>
          </cell>
          <cell r="E43">
            <v>5801</v>
          </cell>
          <cell r="F43">
            <v>17</v>
          </cell>
          <cell r="G43">
            <v>1423</v>
          </cell>
          <cell r="H43">
            <v>42</v>
          </cell>
          <cell r="I43">
            <v>3938</v>
          </cell>
          <cell r="J43">
            <v>39</v>
          </cell>
          <cell r="K43">
            <v>3169</v>
          </cell>
          <cell r="L43">
            <v>23</v>
          </cell>
          <cell r="M43">
            <v>2297</v>
          </cell>
        </row>
        <row r="44">
          <cell r="B44">
            <v>412</v>
          </cell>
          <cell r="C44" t="str">
            <v>MCC</v>
          </cell>
          <cell r="D44">
            <v>25</v>
          </cell>
          <cell r="E44">
            <v>2415</v>
          </cell>
          <cell r="F44">
            <v>14</v>
          </cell>
          <cell r="G44">
            <v>1686</v>
          </cell>
          <cell r="H44">
            <v>9</v>
          </cell>
          <cell r="I44">
            <v>1371</v>
          </cell>
          <cell r="J44">
            <v>5</v>
          </cell>
          <cell r="K44">
            <v>875</v>
          </cell>
          <cell r="L44">
            <v>17</v>
          </cell>
          <cell r="M44">
            <v>2153</v>
          </cell>
        </row>
        <row r="45">
          <cell r="B45">
            <v>416</v>
          </cell>
          <cell r="C45" t="str">
            <v>TDM</v>
          </cell>
          <cell r="D45">
            <v>53</v>
          </cell>
          <cell r="E45">
            <v>5837</v>
          </cell>
          <cell r="F45">
            <v>53</v>
          </cell>
          <cell r="G45">
            <v>5185</v>
          </cell>
          <cell r="H45">
            <v>40</v>
          </cell>
          <cell r="I45">
            <v>3550</v>
          </cell>
          <cell r="J45">
            <v>50</v>
          </cell>
          <cell r="K45">
            <v>4610</v>
          </cell>
          <cell r="L45">
            <v>46</v>
          </cell>
          <cell r="M45">
            <v>5854</v>
          </cell>
        </row>
        <row r="46">
          <cell r="B46">
            <v>417</v>
          </cell>
          <cell r="C46" t="str">
            <v>AWM</v>
          </cell>
          <cell r="D46">
            <v>20</v>
          </cell>
          <cell r="E46">
            <v>2470</v>
          </cell>
          <cell r="F46">
            <v>15</v>
          </cell>
          <cell r="G46">
            <v>1565</v>
          </cell>
          <cell r="H46">
            <v>8</v>
          </cell>
          <cell r="I46">
            <v>462</v>
          </cell>
          <cell r="J46">
            <v>9</v>
          </cell>
          <cell r="K46">
            <v>531</v>
          </cell>
          <cell r="L46">
            <v>8</v>
          </cell>
          <cell r="M46">
            <v>782</v>
          </cell>
        </row>
        <row r="47">
          <cell r="B47">
            <v>423</v>
          </cell>
          <cell r="C47" t="str">
            <v>DMM</v>
          </cell>
          <cell r="D47">
            <v>7</v>
          </cell>
          <cell r="E47">
            <v>873</v>
          </cell>
          <cell r="F47">
            <v>5</v>
          </cell>
          <cell r="G47">
            <v>505</v>
          </cell>
          <cell r="H47">
            <v>5</v>
          </cell>
          <cell r="I47">
            <v>565</v>
          </cell>
          <cell r="J47">
            <v>6</v>
          </cell>
          <cell r="K47">
            <v>1004</v>
          </cell>
          <cell r="L47">
            <v>7</v>
          </cell>
          <cell r="M47">
            <v>463</v>
          </cell>
        </row>
        <row r="48">
          <cell r="B48">
            <v>424</v>
          </cell>
          <cell r="C48" t="str">
            <v>YAS</v>
          </cell>
          <cell r="D48">
            <v>30</v>
          </cell>
          <cell r="E48">
            <v>2840</v>
          </cell>
          <cell r="F48">
            <v>20</v>
          </cell>
          <cell r="G48">
            <v>1050</v>
          </cell>
          <cell r="H48">
            <v>13</v>
          </cell>
          <cell r="I48">
            <v>1227</v>
          </cell>
          <cell r="J48">
            <v>21</v>
          </cell>
          <cell r="K48">
            <v>1839</v>
          </cell>
          <cell r="L48">
            <v>25</v>
          </cell>
          <cell r="M48">
            <v>1695</v>
          </cell>
        </row>
        <row r="49">
          <cell r="B49">
            <v>425</v>
          </cell>
          <cell r="C49" t="str">
            <v>ARD</v>
          </cell>
          <cell r="D49">
            <v>4</v>
          </cell>
          <cell r="E49">
            <v>184</v>
          </cell>
          <cell r="F49">
            <v>5</v>
          </cell>
          <cell r="G49">
            <v>375</v>
          </cell>
          <cell r="H49">
            <v>1</v>
          </cell>
          <cell r="I49">
            <v>89</v>
          </cell>
          <cell r="J49">
            <v>3</v>
          </cell>
          <cell r="K49">
            <v>167</v>
          </cell>
          <cell r="L49">
            <v>2</v>
          </cell>
          <cell r="M49">
            <v>108</v>
          </cell>
        </row>
        <row r="50">
          <cell r="B50">
            <v>426</v>
          </cell>
          <cell r="C50" t="str">
            <v>AJM</v>
          </cell>
          <cell r="D50">
            <v>10</v>
          </cell>
          <cell r="E50">
            <v>680</v>
          </cell>
          <cell r="F50">
            <v>13</v>
          </cell>
          <cell r="G50">
            <v>1437</v>
          </cell>
          <cell r="H50">
            <v>4</v>
          </cell>
          <cell r="I50">
            <v>346</v>
          </cell>
          <cell r="J50">
            <v>6</v>
          </cell>
          <cell r="K50">
            <v>334</v>
          </cell>
          <cell r="L50">
            <v>14</v>
          </cell>
          <cell r="M50">
            <v>1326</v>
          </cell>
        </row>
        <row r="51">
          <cell r="B51">
            <v>429</v>
          </cell>
          <cell r="C51" t="str">
            <v>SAHARA</v>
          </cell>
          <cell r="D51">
            <v>9</v>
          </cell>
          <cell r="E51">
            <v>1021</v>
          </cell>
          <cell r="F51">
            <v>13</v>
          </cell>
          <cell r="G51">
            <v>1196</v>
          </cell>
          <cell r="H51">
            <v>6</v>
          </cell>
          <cell r="I51">
            <v>454</v>
          </cell>
          <cell r="J51">
            <v>6</v>
          </cell>
          <cell r="K51">
            <v>534</v>
          </cell>
          <cell r="L51">
            <v>5</v>
          </cell>
          <cell r="M51">
            <v>645</v>
          </cell>
        </row>
        <row r="52">
          <cell r="B52">
            <v>444</v>
          </cell>
          <cell r="C52" t="str">
            <v>VEC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AF135"/>
  <sheetViews>
    <sheetView workbookViewId="0">
      <selection activeCell="G16" sqref="G16"/>
    </sheetView>
  </sheetViews>
  <sheetFormatPr defaultColWidth="9.109375" defaultRowHeight="13.8" x14ac:dyDescent="0.3"/>
  <cols>
    <col min="1" max="1" width="5.33203125" style="35" customWidth="1"/>
    <col min="2" max="2" width="0.33203125" style="35" customWidth="1"/>
    <col min="3" max="3" width="12" style="9" customWidth="1"/>
    <col min="4" max="13" width="8.88671875" style="36" customWidth="1"/>
    <col min="14" max="15" width="11" style="36" customWidth="1"/>
    <col min="16" max="16" width="10.109375" style="36" customWidth="1"/>
    <col min="17" max="17" width="10.44140625" style="9" customWidth="1"/>
    <col min="18" max="16384" width="9.109375" style="9"/>
  </cols>
  <sheetData>
    <row r="1" spans="1:32" ht="24" customHeight="1" x14ac:dyDescent="0.3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3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3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3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3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3">
      <c r="A7" s="22">
        <v>1</v>
      </c>
      <c r="B7" s="23">
        <f>Q7/10</f>
        <v>5.5</v>
      </c>
      <c r="C7" s="24" t="s">
        <v>3</v>
      </c>
      <c r="D7" s="25">
        <v>14</v>
      </c>
      <c r="E7" s="25">
        <v>28</v>
      </c>
      <c r="F7" s="25">
        <v>6</v>
      </c>
      <c r="G7" s="25">
        <v>7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6">
        <f>SUM(D7:M7)</f>
        <v>55</v>
      </c>
      <c r="O7" s="26">
        <f>N7/10</f>
        <v>5.5</v>
      </c>
      <c r="P7" s="26">
        <v>0</v>
      </c>
      <c r="Q7" s="27">
        <f>SUM(D7:M7)</f>
        <v>55</v>
      </c>
    </row>
    <row r="8" spans="1:32" ht="15.75" customHeight="1" x14ac:dyDescent="0.3">
      <c r="A8" s="22">
        <v>2</v>
      </c>
      <c r="B8" s="23">
        <f t="shared" ref="B8:B17" si="1">Q8/10</f>
        <v>2.9</v>
      </c>
      <c r="C8" s="24" t="s">
        <v>4</v>
      </c>
      <c r="D8" s="25">
        <v>8</v>
      </c>
      <c r="E8" s="25">
        <v>10</v>
      </c>
      <c r="F8" s="25">
        <v>5</v>
      </c>
      <c r="G8" s="25">
        <v>6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6">
        <f t="shared" ref="N8:N18" si="2">SUM(D8:M8)</f>
        <v>29</v>
      </c>
      <c r="O8" s="26">
        <f t="shared" ref="O8:O18" si="3">N8/10</f>
        <v>2.9</v>
      </c>
      <c r="P8" s="26">
        <v>0</v>
      </c>
      <c r="Q8" s="27">
        <f t="shared" ref="Q8:Q19" si="4">SUM(D8:M8)</f>
        <v>29</v>
      </c>
    </row>
    <row r="9" spans="1:32" ht="15.75" customHeight="1" x14ac:dyDescent="0.3">
      <c r="A9" s="22">
        <v>3</v>
      </c>
      <c r="B9" s="23">
        <f t="shared" si="1"/>
        <v>2.4</v>
      </c>
      <c r="C9" s="24" t="s">
        <v>5</v>
      </c>
      <c r="D9" s="25">
        <v>5</v>
      </c>
      <c r="E9" s="25">
        <v>0</v>
      </c>
      <c r="F9" s="25">
        <v>15</v>
      </c>
      <c r="G9" s="25">
        <v>4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6">
        <f t="shared" si="2"/>
        <v>24</v>
      </c>
      <c r="O9" s="26">
        <f t="shared" si="3"/>
        <v>2.4</v>
      </c>
      <c r="P9" s="26">
        <v>0</v>
      </c>
      <c r="Q9" s="27">
        <f t="shared" si="4"/>
        <v>24</v>
      </c>
    </row>
    <row r="10" spans="1:32" ht="15.75" customHeight="1" x14ac:dyDescent="0.3">
      <c r="A10" s="22">
        <v>4</v>
      </c>
      <c r="B10" s="23">
        <f t="shared" si="1"/>
        <v>10.7</v>
      </c>
      <c r="C10" s="24" t="s">
        <v>6</v>
      </c>
      <c r="D10" s="25">
        <v>23</v>
      </c>
      <c r="E10" s="25">
        <v>27</v>
      </c>
      <c r="F10" s="25">
        <v>33</v>
      </c>
      <c r="G10" s="25">
        <v>24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6">
        <f t="shared" si="2"/>
        <v>107</v>
      </c>
      <c r="O10" s="26">
        <f t="shared" si="3"/>
        <v>10.7</v>
      </c>
      <c r="P10" s="26">
        <v>0</v>
      </c>
      <c r="Q10" s="27">
        <f t="shared" si="4"/>
        <v>107</v>
      </c>
    </row>
    <row r="11" spans="1:32" ht="15.75" customHeight="1" x14ac:dyDescent="0.3">
      <c r="A11" s="22">
        <v>5</v>
      </c>
      <c r="B11" s="23">
        <f t="shared" si="1"/>
        <v>5.0999999999999996</v>
      </c>
      <c r="C11" s="24" t="s">
        <v>7</v>
      </c>
      <c r="D11" s="25">
        <v>14</v>
      </c>
      <c r="E11" s="25">
        <v>14</v>
      </c>
      <c r="F11" s="25">
        <v>9</v>
      </c>
      <c r="G11" s="25">
        <v>14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6">
        <f t="shared" si="2"/>
        <v>51</v>
      </c>
      <c r="O11" s="26">
        <f t="shared" si="3"/>
        <v>5.0999999999999996</v>
      </c>
      <c r="P11" s="26">
        <v>0</v>
      </c>
      <c r="Q11" s="27">
        <f t="shared" si="4"/>
        <v>51</v>
      </c>
    </row>
    <row r="12" spans="1:32" ht="15.75" customHeight="1" x14ac:dyDescent="0.3">
      <c r="A12" s="22">
        <v>6</v>
      </c>
      <c r="B12" s="23">
        <f t="shared" si="1"/>
        <v>15.5</v>
      </c>
      <c r="C12" s="24" t="s">
        <v>8</v>
      </c>
      <c r="D12" s="25">
        <v>49</v>
      </c>
      <c r="E12" s="25">
        <v>27</v>
      </c>
      <c r="F12" s="25">
        <v>41</v>
      </c>
      <c r="G12" s="25">
        <v>38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6">
        <f t="shared" si="2"/>
        <v>155</v>
      </c>
      <c r="O12" s="26">
        <f t="shared" si="3"/>
        <v>15.5</v>
      </c>
      <c r="P12" s="26">
        <v>0</v>
      </c>
      <c r="Q12" s="27">
        <f t="shared" si="4"/>
        <v>155</v>
      </c>
    </row>
    <row r="13" spans="1:32" ht="15.75" customHeight="1" x14ac:dyDescent="0.3">
      <c r="A13" s="22">
        <v>7</v>
      </c>
      <c r="B13" s="23">
        <f t="shared" si="1"/>
        <v>4.2</v>
      </c>
      <c r="C13" s="24" t="s">
        <v>9</v>
      </c>
      <c r="D13" s="25">
        <v>14</v>
      </c>
      <c r="E13" s="25">
        <v>6</v>
      </c>
      <c r="F13" s="25">
        <v>12</v>
      </c>
      <c r="G13" s="25">
        <v>10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6">
        <f t="shared" si="2"/>
        <v>42</v>
      </c>
      <c r="O13" s="26">
        <f t="shared" si="3"/>
        <v>4.2</v>
      </c>
      <c r="P13" s="26">
        <v>0</v>
      </c>
      <c r="Q13" s="27">
        <f t="shared" si="4"/>
        <v>42</v>
      </c>
    </row>
    <row r="14" spans="1:32" ht="15.75" customHeight="1" x14ac:dyDescent="0.3">
      <c r="A14" s="22">
        <v>8</v>
      </c>
      <c r="B14" s="23">
        <f t="shared" si="1"/>
        <v>1.5</v>
      </c>
      <c r="C14" s="24" t="s">
        <v>10</v>
      </c>
      <c r="D14" s="25">
        <v>3</v>
      </c>
      <c r="E14" s="25">
        <v>5</v>
      </c>
      <c r="F14" s="25">
        <v>4</v>
      </c>
      <c r="G14" s="25">
        <v>3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6">
        <f t="shared" si="2"/>
        <v>15</v>
      </c>
      <c r="O14" s="26">
        <f t="shared" si="3"/>
        <v>1.5</v>
      </c>
      <c r="P14" s="26">
        <v>0</v>
      </c>
      <c r="Q14" s="27">
        <f t="shared" si="4"/>
        <v>15</v>
      </c>
    </row>
    <row r="15" spans="1:32" ht="15.75" customHeight="1" x14ac:dyDescent="0.3">
      <c r="A15" s="22">
        <v>9</v>
      </c>
      <c r="B15" s="23">
        <f t="shared" si="1"/>
        <v>14.3</v>
      </c>
      <c r="C15" s="24" t="s">
        <v>11</v>
      </c>
      <c r="D15" s="25">
        <v>46</v>
      </c>
      <c r="E15" s="25">
        <v>32</v>
      </c>
      <c r="F15" s="25">
        <v>23</v>
      </c>
      <c r="G15" s="25">
        <v>42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6">
        <f t="shared" si="2"/>
        <v>143</v>
      </c>
      <c r="O15" s="26">
        <f t="shared" si="3"/>
        <v>14.3</v>
      </c>
      <c r="P15" s="26">
        <v>0</v>
      </c>
      <c r="Q15" s="27">
        <f t="shared" si="4"/>
        <v>143</v>
      </c>
    </row>
    <row r="16" spans="1:32" ht="15.75" customHeight="1" x14ac:dyDescent="0.3">
      <c r="A16" s="22">
        <v>10</v>
      </c>
      <c r="B16" s="23">
        <f t="shared" si="1"/>
        <v>1.1000000000000001</v>
      </c>
      <c r="C16" s="24" t="s">
        <v>12</v>
      </c>
      <c r="D16" s="25">
        <v>3</v>
      </c>
      <c r="E16" s="25">
        <v>3</v>
      </c>
      <c r="F16" s="25">
        <v>1</v>
      </c>
      <c r="G16" s="25">
        <v>4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6">
        <f t="shared" si="2"/>
        <v>11</v>
      </c>
      <c r="O16" s="26">
        <f t="shared" si="3"/>
        <v>1.1000000000000001</v>
      </c>
      <c r="P16" s="26">
        <v>0</v>
      </c>
      <c r="Q16" s="27">
        <f t="shared" si="4"/>
        <v>11</v>
      </c>
    </row>
    <row r="17" spans="1:19" ht="15.75" customHeight="1" x14ac:dyDescent="0.3">
      <c r="A17" s="22">
        <v>11</v>
      </c>
      <c r="B17" s="23">
        <f t="shared" si="1"/>
        <v>1.2</v>
      </c>
      <c r="C17" s="24" t="s">
        <v>13</v>
      </c>
      <c r="D17" s="25">
        <v>3</v>
      </c>
      <c r="E17" s="25">
        <v>6</v>
      </c>
      <c r="F17" s="25">
        <v>2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6">
        <f t="shared" si="2"/>
        <v>12</v>
      </c>
      <c r="O17" s="26">
        <f t="shared" si="3"/>
        <v>1.2</v>
      </c>
      <c r="P17" s="26">
        <v>0</v>
      </c>
      <c r="Q17" s="27">
        <f t="shared" si="4"/>
        <v>12</v>
      </c>
    </row>
    <row r="18" spans="1:19" ht="15.75" customHeight="1" x14ac:dyDescent="0.3">
      <c r="A18" s="22">
        <v>12</v>
      </c>
      <c r="B18" s="23">
        <f>Q18/10</f>
        <v>1</v>
      </c>
      <c r="C18" s="24" t="s">
        <v>14</v>
      </c>
      <c r="D18" s="25">
        <v>2</v>
      </c>
      <c r="E18" s="25">
        <v>3</v>
      </c>
      <c r="F18" s="25">
        <v>3</v>
      </c>
      <c r="G18" s="25">
        <v>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6">
        <f t="shared" si="2"/>
        <v>10</v>
      </c>
      <c r="O18" s="26">
        <f t="shared" si="3"/>
        <v>1</v>
      </c>
      <c r="P18" s="26">
        <v>0</v>
      </c>
      <c r="Q18" s="27">
        <f t="shared" si="4"/>
        <v>10</v>
      </c>
    </row>
    <row r="19" spans="1:19" s="18" customFormat="1" ht="17.25" customHeight="1" x14ac:dyDescent="0.3">
      <c r="C19" s="28" t="s">
        <v>265</v>
      </c>
      <c r="D19" s="29">
        <f t="shared" ref="D19:P19" si="5">SUM(D7:D18)</f>
        <v>184</v>
      </c>
      <c r="E19" s="29">
        <f t="shared" si="5"/>
        <v>161</v>
      </c>
      <c r="F19" s="29">
        <f t="shared" si="5"/>
        <v>154</v>
      </c>
      <c r="G19" s="29">
        <f t="shared" si="5"/>
        <v>155</v>
      </c>
      <c r="H19" s="29">
        <f t="shared" si="5"/>
        <v>0</v>
      </c>
      <c r="I19" s="29">
        <f t="shared" si="5"/>
        <v>0</v>
      </c>
      <c r="J19" s="29">
        <f t="shared" si="5"/>
        <v>0</v>
      </c>
      <c r="K19" s="29">
        <f t="shared" si="5"/>
        <v>0</v>
      </c>
      <c r="L19" s="29">
        <f t="shared" si="5"/>
        <v>0</v>
      </c>
      <c r="M19" s="29">
        <f t="shared" si="5"/>
        <v>0</v>
      </c>
      <c r="N19" s="30">
        <f t="shared" si="5"/>
        <v>654</v>
      </c>
      <c r="O19" s="30">
        <f t="shared" si="5"/>
        <v>65.400000000000006</v>
      </c>
      <c r="P19" s="30">
        <f t="shared" si="5"/>
        <v>0</v>
      </c>
      <c r="Q19" s="27">
        <f t="shared" si="4"/>
        <v>654</v>
      </c>
      <c r="R19" s="31"/>
      <c r="S19" s="31"/>
    </row>
    <row r="20" spans="1:19" x14ac:dyDescent="0.3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9" x14ac:dyDescent="0.3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9" x14ac:dyDescent="0.3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9" x14ac:dyDescent="0.3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9" x14ac:dyDescent="0.3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9" x14ac:dyDescent="0.3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9" x14ac:dyDescent="0.3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9" x14ac:dyDescent="0.3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9" x14ac:dyDescent="0.3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9" x14ac:dyDescent="0.3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9" x14ac:dyDescent="0.3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9" x14ac:dyDescent="0.3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 x14ac:dyDescent="0.3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3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3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3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3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3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3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3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3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3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3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3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3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16" x14ac:dyDescent="0.3">
      <c r="A49" s="32"/>
      <c r="B49" s="32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x14ac:dyDescent="0.3">
      <c r="A50" s="32"/>
      <c r="B50" s="3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x14ac:dyDescent="0.3">
      <c r="A51" s="32"/>
      <c r="B51" s="32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x14ac:dyDescent="0.3">
      <c r="A52" s="32"/>
      <c r="B52" s="3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x14ac:dyDescent="0.3">
      <c r="A53" s="32"/>
      <c r="B53" s="32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x14ac:dyDescent="0.3">
      <c r="A54" s="32"/>
      <c r="B54" s="3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x14ac:dyDescent="0.3">
      <c r="A55" s="32"/>
      <c r="B55" s="32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x14ac:dyDescent="0.3">
      <c r="A56" s="32"/>
      <c r="B56" s="3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x14ac:dyDescent="0.3">
      <c r="A57" s="32"/>
      <c r="B57" s="32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x14ac:dyDescent="0.3">
      <c r="A58" s="32"/>
      <c r="B58" s="3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16" x14ac:dyDescent="0.3">
      <c r="A59" s="32"/>
      <c r="B59" s="32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x14ac:dyDescent="0.3">
      <c r="A60" s="32"/>
      <c r="B60" s="3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27.75" customHeight="1" x14ac:dyDescent="0.3">
      <c r="A61" s="32"/>
      <c r="B61" s="32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3">
      <c r="A62" s="32"/>
      <c r="B62" s="3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3">
      <c r="A63" s="32"/>
      <c r="B63" s="32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3">
      <c r="A64" s="32"/>
      <c r="B64" s="3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x14ac:dyDescent="0.3">
      <c r="A65" s="32"/>
      <c r="B65" s="32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x14ac:dyDescent="0.3">
      <c r="A66" s="32"/>
      <c r="B66" s="3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x14ac:dyDescent="0.3">
      <c r="A67" s="32"/>
      <c r="B67" s="32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20.25" customHeight="1" x14ac:dyDescent="0.3">
      <c r="A68" s="32"/>
      <c r="B68" s="3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x14ac:dyDescent="0.3">
      <c r="A69" s="32"/>
      <c r="B69" s="32"/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x14ac:dyDescent="0.3">
      <c r="A70" s="32"/>
      <c r="B70" s="3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x14ac:dyDescent="0.3">
      <c r="A71" s="32"/>
      <c r="B71" s="32"/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1:16" x14ac:dyDescent="0.3">
      <c r="A72" s="32"/>
      <c r="B72" s="3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1:16" x14ac:dyDescent="0.3">
      <c r="A73" s="32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x14ac:dyDescent="0.3">
      <c r="A74" s="32"/>
      <c r="B74" s="3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1:16" x14ac:dyDescent="0.3">
      <c r="A75" s="32"/>
      <c r="B75" s="32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x14ac:dyDescent="0.3">
      <c r="A76" s="32"/>
      <c r="B76" s="3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1:16" x14ac:dyDescent="0.3">
      <c r="A77" s="32"/>
      <c r="B77" s="32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x14ac:dyDescent="0.3">
      <c r="A78" s="32"/>
      <c r="B78" s="3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x14ac:dyDescent="0.3">
      <c r="A79" s="32"/>
      <c r="B79" s="32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x14ac:dyDescent="0.3">
      <c r="A80" s="32"/>
      <c r="B80" s="3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6" x14ac:dyDescent="0.3">
      <c r="A81" s="32"/>
      <c r="B81" s="32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x14ac:dyDescent="0.3">
      <c r="A82" s="32"/>
      <c r="B82" s="3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 x14ac:dyDescent="0.3">
      <c r="A83" s="32"/>
      <c r="B83" s="32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 x14ac:dyDescent="0.3">
      <c r="A84" s="32"/>
      <c r="B84" s="3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 x14ac:dyDescent="0.3">
      <c r="A85" s="32"/>
      <c r="B85" s="32"/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x14ac:dyDescent="0.3">
      <c r="A86" s="32"/>
      <c r="B86" s="3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 x14ac:dyDescent="0.3">
      <c r="A87" s="32"/>
      <c r="B87" s="32"/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x14ac:dyDescent="0.3">
      <c r="A88" s="32"/>
      <c r="B88" s="3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x14ac:dyDescent="0.3">
      <c r="A89" s="32"/>
      <c r="B89" s="32"/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1:16" x14ac:dyDescent="0.3">
      <c r="A90" s="32"/>
      <c r="B90" s="3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x14ac:dyDescent="0.3">
      <c r="A91" s="32"/>
      <c r="B91" s="32"/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x14ac:dyDescent="0.3">
      <c r="A92" s="32"/>
      <c r="B92" s="3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x14ac:dyDescent="0.3">
      <c r="A93" s="32"/>
      <c r="B93" s="32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x14ac:dyDescent="0.3">
      <c r="A94" s="32"/>
      <c r="B94" s="3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 x14ac:dyDescent="0.3">
      <c r="A95" s="32"/>
      <c r="B95" s="32"/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 x14ac:dyDescent="0.3">
      <c r="A96" s="32"/>
      <c r="B96" s="3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 x14ac:dyDescent="0.3">
      <c r="A97" s="32"/>
      <c r="B97" s="32"/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x14ac:dyDescent="0.3">
      <c r="A98" s="32"/>
      <c r="B98" s="3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x14ac:dyDescent="0.3">
      <c r="A99" s="32"/>
      <c r="B99" s="32"/>
      <c r="C99" s="33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x14ac:dyDescent="0.3">
      <c r="A100" s="32"/>
      <c r="B100" s="3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 x14ac:dyDescent="0.3">
      <c r="A101" s="32"/>
      <c r="B101" s="32"/>
      <c r="C101" s="33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 x14ac:dyDescent="0.3">
      <c r="A102" s="32"/>
      <c r="B102" s="3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x14ac:dyDescent="0.3">
      <c r="A103" s="32"/>
      <c r="B103" s="32"/>
      <c r="C103" s="33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 x14ac:dyDescent="0.3">
      <c r="A104" s="32"/>
      <c r="B104" s="3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 x14ac:dyDescent="0.3">
      <c r="A105" s="32"/>
      <c r="B105" s="32"/>
      <c r="C105" s="33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 x14ac:dyDescent="0.3">
      <c r="A106" s="32"/>
      <c r="B106" s="3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 x14ac:dyDescent="0.3">
      <c r="A107" s="32"/>
      <c r="B107" s="32"/>
      <c r="C107" s="33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 x14ac:dyDescent="0.3">
      <c r="A108" s="32"/>
      <c r="B108" s="3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 x14ac:dyDescent="0.3">
      <c r="A109" s="32"/>
      <c r="B109" s="32"/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x14ac:dyDescent="0.3">
      <c r="A110" s="32"/>
      <c r="B110" s="3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 x14ac:dyDescent="0.3">
      <c r="A111" s="32"/>
      <c r="B111" s="32"/>
      <c r="C111" s="33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 x14ac:dyDescent="0.3">
      <c r="A112" s="32"/>
      <c r="B112" s="3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x14ac:dyDescent="0.3">
      <c r="A113" s="32"/>
      <c r="B113" s="32"/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x14ac:dyDescent="0.3">
      <c r="A114" s="32"/>
      <c r="B114" s="3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x14ac:dyDescent="0.3">
      <c r="A115" s="32"/>
      <c r="B115" s="32"/>
      <c r="C115" s="33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3">
      <c r="A116" s="32"/>
      <c r="B116" s="32"/>
      <c r="C116" s="33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x14ac:dyDescent="0.3">
      <c r="A117" s="32"/>
      <c r="B117" s="32"/>
      <c r="C117" s="33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x14ac:dyDescent="0.3">
      <c r="A118" s="32"/>
      <c r="B118" s="32"/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x14ac:dyDescent="0.3">
      <c r="A119" s="32"/>
      <c r="B119" s="32"/>
      <c r="C119" s="33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x14ac:dyDescent="0.3">
      <c r="A120" s="32"/>
      <c r="B120" s="32"/>
      <c r="C120" s="33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x14ac:dyDescent="0.3">
      <c r="A121" s="32"/>
      <c r="B121" s="32"/>
      <c r="C121" s="33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x14ac:dyDescent="0.3">
      <c r="A122" s="32"/>
      <c r="B122" s="32"/>
      <c r="C122" s="33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 x14ac:dyDescent="0.3">
      <c r="A123" s="32"/>
      <c r="B123" s="32"/>
      <c r="C123" s="33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 x14ac:dyDescent="0.3">
      <c r="A124" s="32"/>
      <c r="B124" s="32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x14ac:dyDescent="0.3">
      <c r="A125" s="32"/>
      <c r="B125" s="32"/>
      <c r="C125" s="33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 x14ac:dyDescent="0.3">
      <c r="A126" s="32"/>
      <c r="B126" s="32"/>
      <c r="C126" s="33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 x14ac:dyDescent="0.3">
      <c r="A127" s="32"/>
      <c r="B127" s="32"/>
      <c r="C127" s="33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 x14ac:dyDescent="0.3">
      <c r="A128" s="32"/>
      <c r="B128" s="32"/>
      <c r="C128" s="33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 x14ac:dyDescent="0.3">
      <c r="A129" s="32"/>
      <c r="B129" s="32"/>
      <c r="C129" s="33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 x14ac:dyDescent="0.3">
      <c r="A130" s="32"/>
      <c r="B130" s="32"/>
      <c r="C130" s="33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1:16" x14ac:dyDescent="0.3">
      <c r="A131" s="32"/>
      <c r="B131" s="32"/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</row>
    <row r="132" spans="1:16" x14ac:dyDescent="0.3">
      <c r="A132" s="32"/>
      <c r="B132" s="32"/>
      <c r="C132" s="33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</row>
    <row r="133" spans="1:16" x14ac:dyDescent="0.3">
      <c r="A133" s="32"/>
      <c r="B133" s="32"/>
      <c r="C133" s="33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</row>
    <row r="134" spans="1:16" x14ac:dyDescent="0.3">
      <c r="A134" s="32"/>
      <c r="B134" s="32"/>
      <c r="C134" s="33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1:16" x14ac:dyDescent="0.3">
      <c r="A135" s="32"/>
      <c r="B135" s="32"/>
      <c r="C135" s="33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:AF48"/>
  <sheetViews>
    <sheetView workbookViewId="0">
      <selection activeCell="D1" sqref="D1"/>
    </sheetView>
  </sheetViews>
  <sheetFormatPr defaultColWidth="9.109375" defaultRowHeight="13.8" x14ac:dyDescent="0.3"/>
  <cols>
    <col min="1" max="1" width="5.33203125" style="35" customWidth="1"/>
    <col min="2" max="2" width="0.33203125" style="35" customWidth="1"/>
    <col min="3" max="3" width="12" style="9" customWidth="1"/>
    <col min="4" max="13" width="8.88671875" style="36" customWidth="1"/>
    <col min="14" max="15" width="11" style="36" customWidth="1"/>
    <col min="16" max="16" width="10.109375" style="36" customWidth="1"/>
    <col min="17" max="17" width="10.44140625" style="9" customWidth="1"/>
    <col min="18" max="16384" width="9.109375" style="9"/>
  </cols>
  <sheetData>
    <row r="1" spans="1:32" ht="24" customHeight="1" x14ac:dyDescent="0.3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3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3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3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3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3">
      <c r="A7" s="22">
        <v>1</v>
      </c>
      <c r="B7" s="23">
        <f>Q7/10</f>
        <v>0</v>
      </c>
      <c r="C7" s="24" t="s">
        <v>16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/>
      <c r="L7" s="25"/>
      <c r="M7" s="25"/>
      <c r="N7" s="26">
        <f>SUM(D7:M7)</f>
        <v>0</v>
      </c>
      <c r="O7" s="26">
        <f>N7/10</f>
        <v>0</v>
      </c>
      <c r="P7" s="26">
        <v>0</v>
      </c>
      <c r="Q7" s="27">
        <f>SUM(D7:M7)</f>
        <v>0</v>
      </c>
    </row>
    <row r="8" spans="1:32" s="18" customFormat="1" ht="17.25" customHeight="1" x14ac:dyDescent="0.3">
      <c r="C8" s="28" t="s">
        <v>265</v>
      </c>
      <c r="D8" s="29">
        <f t="shared" ref="D8:P8" si="1">SUM(D7:D7)</f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9">
        <f t="shared" si="1"/>
        <v>0</v>
      </c>
      <c r="I8" s="29">
        <f t="shared" si="1"/>
        <v>0</v>
      </c>
      <c r="J8" s="29">
        <f t="shared" si="1"/>
        <v>0</v>
      </c>
      <c r="K8" s="29">
        <f t="shared" si="1"/>
        <v>0</v>
      </c>
      <c r="L8" s="29">
        <f t="shared" si="1"/>
        <v>0</v>
      </c>
      <c r="M8" s="29">
        <f t="shared" si="1"/>
        <v>0</v>
      </c>
      <c r="N8" s="30">
        <f t="shared" si="1"/>
        <v>0</v>
      </c>
      <c r="O8" s="30">
        <f t="shared" si="1"/>
        <v>0</v>
      </c>
      <c r="P8" s="30">
        <f t="shared" si="1"/>
        <v>0</v>
      </c>
      <c r="Q8" s="27">
        <f>SUM(D8:M8)</f>
        <v>0</v>
      </c>
      <c r="R8" s="31"/>
      <c r="S8" s="31"/>
    </row>
    <row r="9" spans="1:32" x14ac:dyDescent="0.3">
      <c r="A9" s="32"/>
      <c r="B9" s="32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32" x14ac:dyDescent="0.3">
      <c r="A10" s="32"/>
      <c r="B10" s="32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32" x14ac:dyDescent="0.3">
      <c r="A11" s="32"/>
      <c r="B11" s="32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32" x14ac:dyDescent="0.3">
      <c r="A12" s="32"/>
      <c r="B12" s="32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32" x14ac:dyDescent="0.3">
      <c r="A13" s="32"/>
      <c r="B13" s="32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32" x14ac:dyDescent="0.3">
      <c r="A14" s="32"/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32" x14ac:dyDescent="0.3">
      <c r="A15" s="32"/>
      <c r="B15" s="32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32" x14ac:dyDescent="0.3">
      <c r="A16" s="32"/>
      <c r="B16" s="32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3">
      <c r="A17" s="32"/>
      <c r="B17" s="32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3">
      <c r="A18" s="32"/>
      <c r="B18" s="32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3">
      <c r="A19" s="32"/>
      <c r="B19" s="32"/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x14ac:dyDescent="0.3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x14ac:dyDescent="0.3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x14ac:dyDescent="0.3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3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3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3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3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3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3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3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3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3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3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3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3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3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3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3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3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3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3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3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3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"/>
  <sheetViews>
    <sheetView zoomScale="30" zoomScaleNormal="30" workbookViewId="0">
      <selection activeCell="AK1" sqref="AK1"/>
    </sheetView>
  </sheetViews>
  <sheetFormatPr defaultColWidth="9.109375" defaultRowHeight="14.4" x14ac:dyDescent="0.3"/>
  <cols>
    <col min="1" max="16384" width="9.109375" style="38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4.4" x14ac:dyDescent="0.3"/>
  <cols>
    <col min="2" max="2" width="2.88671875" customWidth="1"/>
    <col min="3" max="3" width="0.88671875" customWidth="1"/>
    <col min="4" max="4" width="15" customWidth="1"/>
    <col min="5" max="5" width="31.109375" bestFit="1" customWidth="1"/>
    <col min="6" max="6" width="17.109375" bestFit="1" customWidth="1"/>
    <col min="7" max="7" width="0.88671875" customWidth="1"/>
    <col min="8" max="8" width="2.88671875" customWidth="1"/>
  </cols>
  <sheetData>
    <row r="1" spans="1:9" ht="25.8" x14ac:dyDescent="0.5">
      <c r="A1" s="40"/>
      <c r="B1" s="40"/>
      <c r="C1" s="40"/>
      <c r="D1" s="40"/>
      <c r="E1" s="40"/>
      <c r="F1" s="40"/>
      <c r="G1" s="40"/>
      <c r="H1" s="40"/>
      <c r="I1" s="40"/>
    </row>
    <row r="2" spans="1:9" ht="25.8" x14ac:dyDescent="0.5">
      <c r="A2" s="40"/>
      <c r="B2" s="40"/>
      <c r="C2" s="40"/>
      <c r="D2" s="40"/>
      <c r="E2" s="40"/>
      <c r="F2" s="40"/>
      <c r="G2" s="40"/>
      <c r="H2" s="40"/>
      <c r="I2" s="40"/>
    </row>
    <row r="3" spans="1:9" ht="15" customHeight="1" thickBot="1" x14ac:dyDescent="0.55000000000000004">
      <c r="A3" s="40"/>
      <c r="B3" s="40"/>
      <c r="C3" s="40"/>
      <c r="D3" s="40"/>
      <c r="E3" s="40"/>
      <c r="F3" s="40"/>
      <c r="G3" s="40"/>
      <c r="H3" s="40"/>
      <c r="I3" s="40"/>
    </row>
    <row r="4" spans="1:9" ht="4.5" customHeight="1" thickBot="1" x14ac:dyDescent="0.55000000000000004">
      <c r="A4" s="40"/>
      <c r="B4" s="40"/>
      <c r="C4" s="41"/>
      <c r="D4" s="42"/>
      <c r="E4" s="42"/>
      <c r="F4" s="42"/>
      <c r="G4" s="43"/>
      <c r="H4" s="40"/>
      <c r="I4" s="40"/>
    </row>
    <row r="5" spans="1:9" ht="25.8" x14ac:dyDescent="0.5">
      <c r="A5" s="40"/>
      <c r="B5" s="40"/>
      <c r="C5" s="44"/>
      <c r="D5" s="45">
        <v>401</v>
      </c>
      <c r="E5" s="46" t="s">
        <v>406</v>
      </c>
      <c r="F5" s="47" t="s">
        <v>426</v>
      </c>
      <c r="G5" s="48"/>
      <c r="H5" s="40"/>
      <c r="I5" s="40"/>
    </row>
    <row r="6" spans="1:9" ht="25.8" x14ac:dyDescent="0.5">
      <c r="A6" s="40"/>
      <c r="B6" s="40"/>
      <c r="C6" s="44"/>
      <c r="D6" s="49">
        <v>402</v>
      </c>
      <c r="E6" s="50" t="s">
        <v>407</v>
      </c>
      <c r="F6" s="51" t="s">
        <v>427</v>
      </c>
      <c r="G6" s="48"/>
      <c r="H6" s="40"/>
      <c r="I6" s="40"/>
    </row>
    <row r="7" spans="1:9" ht="25.8" x14ac:dyDescent="0.5">
      <c r="A7" s="40"/>
      <c r="B7" s="40"/>
      <c r="C7" s="44"/>
      <c r="D7" s="49">
        <v>404</v>
      </c>
      <c r="E7" s="50" t="s">
        <v>408</v>
      </c>
      <c r="F7" s="51" t="s">
        <v>428</v>
      </c>
      <c r="G7" s="48"/>
      <c r="H7" s="40"/>
      <c r="I7" s="40"/>
    </row>
    <row r="8" spans="1:9" ht="25.8" x14ac:dyDescent="0.5">
      <c r="A8" s="40"/>
      <c r="B8" s="40"/>
      <c r="C8" s="44"/>
      <c r="D8" s="49">
        <v>405</v>
      </c>
      <c r="E8" s="50" t="s">
        <v>401</v>
      </c>
      <c r="F8" s="51" t="s">
        <v>6</v>
      </c>
      <c r="G8" s="48"/>
      <c r="H8" s="40"/>
      <c r="I8" s="40"/>
    </row>
    <row r="9" spans="1:9" ht="25.8" x14ac:dyDescent="0.5">
      <c r="A9" s="40"/>
      <c r="B9" s="40"/>
      <c r="C9" s="44"/>
      <c r="D9" s="49">
        <v>412</v>
      </c>
      <c r="E9" s="50" t="s">
        <v>405</v>
      </c>
      <c r="F9" s="51" t="s">
        <v>7</v>
      </c>
      <c r="G9" s="48"/>
      <c r="H9" s="40"/>
      <c r="I9" s="40"/>
    </row>
    <row r="10" spans="1:9" ht="25.8" x14ac:dyDescent="0.5">
      <c r="A10" s="40"/>
      <c r="B10" s="40"/>
      <c r="C10" s="44"/>
      <c r="D10" s="49">
        <v>416</v>
      </c>
      <c r="E10" s="50" t="s">
        <v>402</v>
      </c>
      <c r="F10" s="51" t="s">
        <v>8</v>
      </c>
      <c r="G10" s="48"/>
      <c r="H10" s="40"/>
      <c r="I10" s="40"/>
    </row>
    <row r="11" spans="1:9" ht="25.8" x14ac:dyDescent="0.5">
      <c r="A11" s="40"/>
      <c r="B11" s="40"/>
      <c r="C11" s="44"/>
      <c r="D11" s="49">
        <v>417</v>
      </c>
      <c r="E11" s="50" t="s">
        <v>397</v>
      </c>
      <c r="F11" s="51" t="s">
        <v>9</v>
      </c>
      <c r="G11" s="48"/>
      <c r="H11" s="40"/>
      <c r="I11" s="40"/>
    </row>
    <row r="12" spans="1:9" ht="25.8" x14ac:dyDescent="0.5">
      <c r="A12" s="40"/>
      <c r="B12" s="40"/>
      <c r="C12" s="44"/>
      <c r="D12" s="49">
        <v>423</v>
      </c>
      <c r="E12" s="50" t="s">
        <v>404</v>
      </c>
      <c r="F12" s="51" t="s">
        <v>10</v>
      </c>
      <c r="G12" s="48"/>
      <c r="H12" s="40"/>
      <c r="I12" s="40"/>
    </row>
    <row r="13" spans="1:9" ht="25.8" x14ac:dyDescent="0.5">
      <c r="A13" s="40"/>
      <c r="B13" s="40"/>
      <c r="C13" s="44"/>
      <c r="D13" s="49">
        <v>424</v>
      </c>
      <c r="E13" s="50" t="s">
        <v>403</v>
      </c>
      <c r="F13" s="51" t="s">
        <v>11</v>
      </c>
      <c r="G13" s="48"/>
      <c r="H13" s="40"/>
      <c r="I13" s="40"/>
    </row>
    <row r="14" spans="1:9" ht="25.8" x14ac:dyDescent="0.5">
      <c r="A14" s="40"/>
      <c r="B14" s="40"/>
      <c r="C14" s="44"/>
      <c r="D14" s="49">
        <v>425</v>
      </c>
      <c r="E14" s="50" t="s">
        <v>398</v>
      </c>
      <c r="F14" s="51" t="s">
        <v>12</v>
      </c>
      <c r="G14" s="48"/>
      <c r="H14" s="40"/>
      <c r="I14" s="40"/>
    </row>
    <row r="15" spans="1:9" ht="25.8" x14ac:dyDescent="0.5">
      <c r="A15" s="40"/>
      <c r="B15" s="40"/>
      <c r="C15" s="44"/>
      <c r="D15" s="49">
        <v>426</v>
      </c>
      <c r="E15" s="50" t="s">
        <v>399</v>
      </c>
      <c r="F15" s="51" t="s">
        <v>429</v>
      </c>
      <c r="G15" s="48"/>
      <c r="H15" s="40"/>
      <c r="I15" s="40"/>
    </row>
    <row r="16" spans="1:9" ht="26.4" thickBot="1" x14ac:dyDescent="0.55000000000000004">
      <c r="A16" s="40"/>
      <c r="B16" s="40"/>
      <c r="C16" s="44"/>
      <c r="D16" s="52">
        <v>429</v>
      </c>
      <c r="E16" s="53" t="s">
        <v>400</v>
      </c>
      <c r="F16" s="54" t="s">
        <v>430</v>
      </c>
      <c r="G16" s="48"/>
      <c r="H16" s="40"/>
      <c r="I16" s="40"/>
    </row>
    <row r="17" spans="1:9" ht="4.5" customHeight="1" thickBot="1" x14ac:dyDescent="0.55000000000000004">
      <c r="A17" s="40"/>
      <c r="B17" s="40"/>
      <c r="C17" s="55"/>
      <c r="D17" s="56"/>
      <c r="E17" s="56"/>
      <c r="F17" s="56"/>
      <c r="G17" s="57"/>
      <c r="H17" s="40"/>
      <c r="I17" s="40"/>
    </row>
    <row r="18" spans="1:9" ht="15" customHeight="1" x14ac:dyDescent="0.5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25.8" x14ac:dyDescent="0.5">
      <c r="A19" s="40"/>
      <c r="B19" s="40"/>
      <c r="C19" s="40"/>
      <c r="D19" s="40"/>
      <c r="E19" s="40"/>
      <c r="F19" s="40"/>
      <c r="G19" s="40"/>
      <c r="H19" s="40"/>
      <c r="I19" s="40"/>
    </row>
    <row r="20" spans="1:9" ht="25.8" x14ac:dyDescent="0.5">
      <c r="A20" s="40"/>
      <c r="B20" s="40"/>
      <c r="C20" s="40"/>
      <c r="D20" s="40"/>
      <c r="E20" s="40"/>
      <c r="F20" s="40"/>
      <c r="G20" s="40"/>
      <c r="H20" s="40"/>
      <c r="I20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U177"/>
  <sheetViews>
    <sheetView topLeftCell="A4" zoomScale="90" zoomScaleNormal="90" workbookViewId="0">
      <selection activeCell="K159" sqref="K5:K159"/>
    </sheetView>
  </sheetViews>
  <sheetFormatPr defaultColWidth="9.109375" defaultRowHeight="14.4" x14ac:dyDescent="0.3"/>
  <cols>
    <col min="1" max="2" width="9.109375" style="112"/>
    <col min="3" max="3" width="12.33203125" style="112" customWidth="1"/>
    <col min="4" max="4" width="9.88671875" style="112" customWidth="1"/>
    <col min="5" max="6" width="9.109375" style="112"/>
    <col min="7" max="7" width="10.44140625" style="112" bestFit="1" customWidth="1"/>
    <col min="8" max="8" width="14.6640625" style="112" bestFit="1" customWidth="1"/>
    <col min="9" max="9" width="9.88671875" style="112" bestFit="1" customWidth="1"/>
    <col min="10" max="10" width="13.33203125" style="112" bestFit="1" customWidth="1"/>
    <col min="11" max="11" width="12.33203125" style="112" bestFit="1" customWidth="1"/>
    <col min="12" max="12" width="3.6640625" style="112" customWidth="1"/>
    <col min="13" max="15" width="0" style="111" hidden="1" customWidth="1"/>
    <col min="16" max="16" width="12.44140625" style="112" customWidth="1"/>
    <col min="17" max="16384" width="9.109375" style="112"/>
  </cols>
  <sheetData>
    <row r="1" spans="1:21" x14ac:dyDescent="0.3">
      <c r="C1" s="111"/>
      <c r="F1" s="111"/>
      <c r="G1" s="111"/>
      <c r="H1" s="111"/>
      <c r="I1" s="111"/>
      <c r="J1" s="111"/>
    </row>
    <row r="2" spans="1:21" ht="15" thickBot="1" x14ac:dyDescent="0.35">
      <c r="C2" s="111"/>
      <c r="F2" s="111"/>
      <c r="G2" s="111"/>
      <c r="H2" s="111"/>
      <c r="I2" s="111"/>
      <c r="J2" s="111"/>
    </row>
    <row r="3" spans="1:21" s="111" customFormat="1" ht="15" thickBot="1" x14ac:dyDescent="0.35">
      <c r="A3" s="140" t="s">
        <v>28</v>
      </c>
      <c r="B3" s="123" t="s">
        <v>29</v>
      </c>
      <c r="C3" s="123" t="s">
        <v>30</v>
      </c>
      <c r="D3" s="123" t="s">
        <v>31</v>
      </c>
      <c r="E3" s="125" t="s">
        <v>32</v>
      </c>
      <c r="F3" s="124" t="s">
        <v>271</v>
      </c>
      <c r="G3" s="141" t="s">
        <v>478</v>
      </c>
      <c r="H3" s="142" t="s">
        <v>479</v>
      </c>
      <c r="I3" s="121" t="s">
        <v>33</v>
      </c>
      <c r="J3" s="122" t="s">
        <v>34</v>
      </c>
    </row>
    <row r="4" spans="1:21" s="111" customFormat="1" ht="18.75" customHeight="1" thickBot="1" x14ac:dyDescent="0.35">
      <c r="A4" s="143"/>
      <c r="B4" s="144"/>
      <c r="C4" s="144"/>
      <c r="D4" s="144"/>
      <c r="E4" s="145"/>
      <c r="F4" s="146"/>
      <c r="G4" s="711" t="s">
        <v>484</v>
      </c>
      <c r="H4" s="712"/>
      <c r="I4" s="724" t="s">
        <v>272</v>
      </c>
      <c r="J4" s="725"/>
      <c r="K4" s="147" t="s">
        <v>340</v>
      </c>
      <c r="M4" s="148" t="s">
        <v>341</v>
      </c>
      <c r="N4" s="148" t="s">
        <v>342</v>
      </c>
      <c r="O4" s="148" t="s">
        <v>343</v>
      </c>
      <c r="Q4" s="713" t="s">
        <v>348</v>
      </c>
      <c r="R4" s="714"/>
      <c r="S4" s="714"/>
      <c r="T4" s="714"/>
      <c r="U4" s="715"/>
    </row>
    <row r="5" spans="1:21" ht="15.75" customHeight="1" thickBot="1" x14ac:dyDescent="0.35">
      <c r="A5" s="263">
        <v>1</v>
      </c>
      <c r="B5" s="265">
        <v>734835</v>
      </c>
      <c r="C5" s="265" t="s">
        <v>35</v>
      </c>
      <c r="D5" s="265" t="s">
        <v>36</v>
      </c>
      <c r="E5" s="266">
        <v>69.5</v>
      </c>
      <c r="F5" s="345">
        <v>149</v>
      </c>
      <c r="G5" s="350">
        <v>7</v>
      </c>
      <c r="H5" s="351">
        <v>0.7</v>
      </c>
      <c r="I5" s="268">
        <v>7</v>
      </c>
      <c r="J5" s="271">
        <v>0.7</v>
      </c>
      <c r="K5" s="149" t="str">
        <f>IF(I5&gt;2,"Fast Moving",IF(I5=0,"Non Moving",IF(I5&lt;3,"Slow Moving")))</f>
        <v>Fast Moving</v>
      </c>
      <c r="M5" s="148">
        <f>IF(K5="Fast Moving",1,0)</f>
        <v>1</v>
      </c>
      <c r="N5" s="148">
        <f>IF(K5="Slow Moving",1,0)</f>
        <v>0</v>
      </c>
      <c r="O5" s="148">
        <f>IF(K5="Non Moving",1,0)</f>
        <v>0</v>
      </c>
      <c r="Q5" s="716"/>
      <c r="R5" s="717"/>
      <c r="S5" s="717"/>
      <c r="T5" s="717"/>
      <c r="U5" s="718"/>
    </row>
    <row r="6" spans="1:21" ht="15.6" thickTop="1" thickBot="1" x14ac:dyDescent="0.35">
      <c r="A6" s="279">
        <v>2</v>
      </c>
      <c r="B6" s="281">
        <v>734836</v>
      </c>
      <c r="C6" s="281" t="s">
        <v>37</v>
      </c>
      <c r="D6" s="281" t="s">
        <v>38</v>
      </c>
      <c r="E6" s="282">
        <v>69.5</v>
      </c>
      <c r="F6" s="346">
        <v>149</v>
      </c>
      <c r="G6" s="352">
        <v>25</v>
      </c>
      <c r="H6" s="353">
        <v>2.5</v>
      </c>
      <c r="I6" s="268">
        <v>25</v>
      </c>
      <c r="J6" s="271">
        <v>2.5</v>
      </c>
      <c r="K6" s="149" t="str">
        <f t="shared" ref="K6:K69" si="0">IF(I6&gt;2,"Fast Moving",IF(I6=0,"Non Moving",IF(I6&lt;3,"Slow Moving")))</f>
        <v>Fast Moving</v>
      </c>
      <c r="M6" s="148">
        <f t="shared" ref="M6:M69" si="1">IF(K6="Fast Moving",1,0)</f>
        <v>1</v>
      </c>
      <c r="N6" s="148">
        <f t="shared" ref="N6:N69" si="2">IF(K6="Slow Moving",1,0)</f>
        <v>0</v>
      </c>
      <c r="O6" s="148">
        <f t="shared" ref="O6:O69" si="3">IF(K6="Non Moving",1,0)</f>
        <v>0</v>
      </c>
      <c r="Q6" s="719">
        <f>M176</f>
        <v>92</v>
      </c>
      <c r="R6" s="720"/>
      <c r="S6" s="720"/>
      <c r="T6" s="720"/>
      <c r="U6" s="721"/>
    </row>
    <row r="7" spans="1:21" ht="15.6" thickTop="1" thickBot="1" x14ac:dyDescent="0.35">
      <c r="A7" s="279">
        <v>3</v>
      </c>
      <c r="B7" s="281">
        <v>734837</v>
      </c>
      <c r="C7" s="281" t="s">
        <v>39</v>
      </c>
      <c r="D7" s="281" t="s">
        <v>40</v>
      </c>
      <c r="E7" s="282">
        <v>24.5</v>
      </c>
      <c r="F7" s="346">
        <v>49</v>
      </c>
      <c r="G7" s="352">
        <v>231</v>
      </c>
      <c r="H7" s="353">
        <v>23.1</v>
      </c>
      <c r="I7" s="268">
        <v>231</v>
      </c>
      <c r="J7" s="271">
        <v>23.1</v>
      </c>
      <c r="K7" s="149" t="str">
        <f t="shared" si="0"/>
        <v>Fast Moving</v>
      </c>
      <c r="M7" s="148">
        <f t="shared" si="1"/>
        <v>1</v>
      </c>
      <c r="N7" s="148">
        <f t="shared" si="2"/>
        <v>0</v>
      </c>
      <c r="O7" s="148">
        <f t="shared" si="3"/>
        <v>0</v>
      </c>
    </row>
    <row r="8" spans="1:21" ht="16.5" customHeight="1" thickTop="1" thickBot="1" x14ac:dyDescent="0.35">
      <c r="A8" s="279">
        <v>4</v>
      </c>
      <c r="B8" s="281">
        <v>734838</v>
      </c>
      <c r="C8" s="281" t="s">
        <v>41</v>
      </c>
      <c r="D8" s="281" t="s">
        <v>42</v>
      </c>
      <c r="E8" s="282">
        <v>24.5</v>
      </c>
      <c r="F8" s="346">
        <v>49</v>
      </c>
      <c r="G8" s="352">
        <v>212</v>
      </c>
      <c r="H8" s="353">
        <v>21.2</v>
      </c>
      <c r="I8" s="268">
        <v>212</v>
      </c>
      <c r="J8" s="271">
        <v>21.2</v>
      </c>
      <c r="K8" s="149" t="str">
        <f t="shared" si="0"/>
        <v>Fast Moving</v>
      </c>
      <c r="M8" s="148">
        <f t="shared" si="1"/>
        <v>1</v>
      </c>
      <c r="N8" s="148">
        <f t="shared" si="2"/>
        <v>0</v>
      </c>
      <c r="O8" s="148">
        <f t="shared" si="3"/>
        <v>0</v>
      </c>
      <c r="Q8" s="713" t="s">
        <v>349</v>
      </c>
      <c r="R8" s="714"/>
      <c r="S8" s="714"/>
      <c r="T8" s="714"/>
      <c r="U8" s="715"/>
    </row>
    <row r="9" spans="1:21" ht="16.5" customHeight="1" thickTop="1" thickBot="1" x14ac:dyDescent="0.35">
      <c r="A9" s="279">
        <v>5</v>
      </c>
      <c r="B9" s="281">
        <v>734839</v>
      </c>
      <c r="C9" s="281" t="s">
        <v>43</v>
      </c>
      <c r="D9" s="281" t="s">
        <v>44</v>
      </c>
      <c r="E9" s="282">
        <v>129.5</v>
      </c>
      <c r="F9" s="346">
        <v>269</v>
      </c>
      <c r="G9" s="352">
        <v>0</v>
      </c>
      <c r="H9" s="353">
        <v>0</v>
      </c>
      <c r="I9" s="268">
        <v>0</v>
      </c>
      <c r="J9" s="271">
        <v>0</v>
      </c>
      <c r="K9" s="149" t="str">
        <f t="shared" si="0"/>
        <v>Non Moving</v>
      </c>
      <c r="M9" s="148">
        <f t="shared" si="1"/>
        <v>0</v>
      </c>
      <c r="N9" s="148">
        <f t="shared" si="2"/>
        <v>0</v>
      </c>
      <c r="O9" s="148">
        <f t="shared" si="3"/>
        <v>1</v>
      </c>
      <c r="Q9" s="716"/>
      <c r="R9" s="717"/>
      <c r="S9" s="717"/>
      <c r="T9" s="717"/>
      <c r="U9" s="718"/>
    </row>
    <row r="10" spans="1:21" ht="15.6" thickTop="1" thickBot="1" x14ac:dyDescent="0.35">
      <c r="A10" s="279">
        <v>6</v>
      </c>
      <c r="B10" s="281">
        <v>734840</v>
      </c>
      <c r="C10" s="281" t="s">
        <v>45</v>
      </c>
      <c r="D10" s="281" t="s">
        <v>46</v>
      </c>
      <c r="E10" s="282">
        <v>129.5</v>
      </c>
      <c r="F10" s="346">
        <v>269</v>
      </c>
      <c r="G10" s="352">
        <v>0</v>
      </c>
      <c r="H10" s="353">
        <v>0</v>
      </c>
      <c r="I10" s="268">
        <v>0</v>
      </c>
      <c r="J10" s="271">
        <v>0</v>
      </c>
      <c r="K10" s="149" t="str">
        <f t="shared" si="0"/>
        <v>Non Moving</v>
      </c>
      <c r="M10" s="148">
        <f t="shared" si="1"/>
        <v>0</v>
      </c>
      <c r="N10" s="148">
        <f t="shared" si="2"/>
        <v>0</v>
      </c>
      <c r="O10" s="148">
        <f t="shared" si="3"/>
        <v>1</v>
      </c>
      <c r="Q10" s="719">
        <f>N176</f>
        <v>21</v>
      </c>
      <c r="R10" s="720"/>
      <c r="S10" s="720"/>
      <c r="T10" s="720"/>
      <c r="U10" s="721"/>
    </row>
    <row r="11" spans="1:21" ht="15.6" thickTop="1" thickBot="1" x14ac:dyDescent="0.35">
      <c r="A11" s="279">
        <v>7</v>
      </c>
      <c r="B11" s="281">
        <v>734841</v>
      </c>
      <c r="C11" s="281" t="s">
        <v>47</v>
      </c>
      <c r="D11" s="281" t="s">
        <v>48</v>
      </c>
      <c r="E11" s="282">
        <v>29.5</v>
      </c>
      <c r="F11" s="346">
        <v>59</v>
      </c>
      <c r="G11" s="352">
        <v>0</v>
      </c>
      <c r="H11" s="353">
        <v>0</v>
      </c>
      <c r="I11" s="268">
        <v>0</v>
      </c>
      <c r="J11" s="271">
        <v>0</v>
      </c>
      <c r="K11" s="149" t="str">
        <f t="shared" si="0"/>
        <v>Non Moving</v>
      </c>
      <c r="M11" s="148">
        <f t="shared" si="1"/>
        <v>0</v>
      </c>
      <c r="N11" s="148">
        <f t="shared" si="2"/>
        <v>0</v>
      </c>
      <c r="O11" s="148">
        <f t="shared" si="3"/>
        <v>1</v>
      </c>
    </row>
    <row r="12" spans="1:21" ht="16.5" customHeight="1" thickTop="1" thickBot="1" x14ac:dyDescent="0.35">
      <c r="A12" s="279">
        <v>8</v>
      </c>
      <c r="B12" s="281">
        <v>734843</v>
      </c>
      <c r="C12" s="281" t="s">
        <v>49</v>
      </c>
      <c r="D12" s="281" t="s">
        <v>50</v>
      </c>
      <c r="E12" s="282">
        <v>29.5</v>
      </c>
      <c r="F12" s="346">
        <v>59</v>
      </c>
      <c r="G12" s="352">
        <v>0</v>
      </c>
      <c r="H12" s="353">
        <v>0</v>
      </c>
      <c r="I12" s="268">
        <v>0</v>
      </c>
      <c r="J12" s="271">
        <v>0</v>
      </c>
      <c r="K12" s="149" t="str">
        <f t="shared" si="0"/>
        <v>Non Moving</v>
      </c>
      <c r="M12" s="148">
        <f t="shared" si="1"/>
        <v>0</v>
      </c>
      <c r="N12" s="148">
        <f t="shared" si="2"/>
        <v>0</v>
      </c>
      <c r="O12" s="148">
        <f t="shared" si="3"/>
        <v>1</v>
      </c>
      <c r="Q12" s="713" t="s">
        <v>350</v>
      </c>
      <c r="R12" s="714"/>
      <c r="S12" s="714"/>
      <c r="T12" s="714"/>
      <c r="U12" s="715"/>
    </row>
    <row r="13" spans="1:21" ht="16.5" customHeight="1" thickTop="1" thickBot="1" x14ac:dyDescent="0.35">
      <c r="A13" s="279">
        <v>9</v>
      </c>
      <c r="B13" s="281">
        <v>734845</v>
      </c>
      <c r="C13" s="281" t="s">
        <v>51</v>
      </c>
      <c r="D13" s="281" t="s">
        <v>52</v>
      </c>
      <c r="E13" s="282">
        <v>29.5</v>
      </c>
      <c r="F13" s="346">
        <v>59</v>
      </c>
      <c r="G13" s="352">
        <v>0</v>
      </c>
      <c r="H13" s="353">
        <v>0</v>
      </c>
      <c r="I13" s="268">
        <v>0</v>
      </c>
      <c r="J13" s="271">
        <v>0</v>
      </c>
      <c r="K13" s="149" t="str">
        <f t="shared" si="0"/>
        <v>Non Moving</v>
      </c>
      <c r="M13" s="148">
        <f t="shared" si="1"/>
        <v>0</v>
      </c>
      <c r="N13" s="148">
        <f t="shared" si="2"/>
        <v>0</v>
      </c>
      <c r="O13" s="148">
        <f t="shared" si="3"/>
        <v>1</v>
      </c>
      <c r="Q13" s="716"/>
      <c r="R13" s="717"/>
      <c r="S13" s="717"/>
      <c r="T13" s="717"/>
      <c r="U13" s="718"/>
    </row>
    <row r="14" spans="1:21" ht="15.6" thickTop="1" thickBot="1" x14ac:dyDescent="0.35">
      <c r="A14" s="279">
        <v>10</v>
      </c>
      <c r="B14" s="281">
        <v>734848</v>
      </c>
      <c r="C14" s="281" t="s">
        <v>53</v>
      </c>
      <c r="D14" s="281" t="s">
        <v>54</v>
      </c>
      <c r="E14" s="282">
        <v>29.5</v>
      </c>
      <c r="F14" s="346">
        <v>59</v>
      </c>
      <c r="G14" s="352">
        <v>0</v>
      </c>
      <c r="H14" s="353">
        <v>0</v>
      </c>
      <c r="I14" s="268">
        <v>0</v>
      </c>
      <c r="J14" s="271">
        <v>0</v>
      </c>
      <c r="K14" s="149" t="str">
        <f t="shared" si="0"/>
        <v>Non Moving</v>
      </c>
      <c r="M14" s="148">
        <f t="shared" si="1"/>
        <v>0</v>
      </c>
      <c r="N14" s="148">
        <f t="shared" si="2"/>
        <v>0</v>
      </c>
      <c r="O14" s="148">
        <f t="shared" si="3"/>
        <v>1</v>
      </c>
      <c r="Q14" s="719">
        <f>O176</f>
        <v>52</v>
      </c>
      <c r="R14" s="720"/>
      <c r="S14" s="720"/>
      <c r="T14" s="720"/>
      <c r="U14" s="721"/>
    </row>
    <row r="15" spans="1:21" ht="15.6" thickTop="1" thickBot="1" x14ac:dyDescent="0.35">
      <c r="A15" s="279">
        <v>11</v>
      </c>
      <c r="B15" s="281">
        <v>734864</v>
      </c>
      <c r="C15" s="281" t="s">
        <v>55</v>
      </c>
      <c r="D15" s="281" t="s">
        <v>56</v>
      </c>
      <c r="E15" s="282">
        <v>24.5</v>
      </c>
      <c r="F15" s="346">
        <v>49</v>
      </c>
      <c r="G15" s="352">
        <v>4</v>
      </c>
      <c r="H15" s="353">
        <v>0.4</v>
      </c>
      <c r="I15" s="268">
        <v>4</v>
      </c>
      <c r="J15" s="271">
        <v>0.4</v>
      </c>
      <c r="K15" s="149" t="str">
        <f t="shared" si="0"/>
        <v>Fast Moving</v>
      </c>
      <c r="M15" s="148">
        <f t="shared" si="1"/>
        <v>1</v>
      </c>
      <c r="N15" s="148">
        <f t="shared" si="2"/>
        <v>0</v>
      </c>
      <c r="O15" s="148">
        <f t="shared" si="3"/>
        <v>0</v>
      </c>
    </row>
    <row r="16" spans="1:21" ht="15.6" thickTop="1" thickBot="1" x14ac:dyDescent="0.35">
      <c r="A16" s="279">
        <v>12</v>
      </c>
      <c r="B16" s="281">
        <v>734865</v>
      </c>
      <c r="C16" s="281" t="s">
        <v>57</v>
      </c>
      <c r="D16" s="281" t="s">
        <v>58</v>
      </c>
      <c r="E16" s="282">
        <v>24.5</v>
      </c>
      <c r="F16" s="346">
        <v>49</v>
      </c>
      <c r="G16" s="352">
        <v>9</v>
      </c>
      <c r="H16" s="353">
        <v>0.9</v>
      </c>
      <c r="I16" s="268">
        <v>9</v>
      </c>
      <c r="J16" s="271">
        <v>0.9</v>
      </c>
      <c r="K16" s="149" t="str">
        <f t="shared" si="0"/>
        <v>Fast Moving</v>
      </c>
      <c r="M16" s="148">
        <f t="shared" si="1"/>
        <v>1</v>
      </c>
      <c r="N16" s="148">
        <f t="shared" si="2"/>
        <v>0</v>
      </c>
      <c r="O16" s="148">
        <f t="shared" si="3"/>
        <v>0</v>
      </c>
    </row>
    <row r="17" spans="1:15" ht="15.6" thickTop="1" thickBot="1" x14ac:dyDescent="0.35">
      <c r="A17" s="279">
        <v>13</v>
      </c>
      <c r="B17" s="281">
        <v>734866</v>
      </c>
      <c r="C17" s="281" t="s">
        <v>59</v>
      </c>
      <c r="D17" s="281" t="s">
        <v>60</v>
      </c>
      <c r="E17" s="282">
        <v>24.5</v>
      </c>
      <c r="F17" s="346">
        <v>49</v>
      </c>
      <c r="G17" s="352">
        <v>7</v>
      </c>
      <c r="H17" s="353">
        <v>0.7</v>
      </c>
      <c r="I17" s="268">
        <v>7</v>
      </c>
      <c r="J17" s="271">
        <v>0.7</v>
      </c>
      <c r="K17" s="149" t="str">
        <f t="shared" si="0"/>
        <v>Fast Moving</v>
      </c>
      <c r="M17" s="148">
        <f t="shared" si="1"/>
        <v>1</v>
      </c>
      <c r="N17" s="148">
        <f t="shared" si="2"/>
        <v>0</v>
      </c>
      <c r="O17" s="148">
        <f t="shared" si="3"/>
        <v>0</v>
      </c>
    </row>
    <row r="18" spans="1:15" ht="15.6" thickTop="1" thickBot="1" x14ac:dyDescent="0.35">
      <c r="A18" s="279">
        <v>14</v>
      </c>
      <c r="B18" s="281">
        <v>734867</v>
      </c>
      <c r="C18" s="281" t="s">
        <v>61</v>
      </c>
      <c r="D18" s="281" t="s">
        <v>62</v>
      </c>
      <c r="E18" s="282">
        <v>104.5</v>
      </c>
      <c r="F18" s="346">
        <v>219</v>
      </c>
      <c r="G18" s="352">
        <v>28</v>
      </c>
      <c r="H18" s="353">
        <v>2.8</v>
      </c>
      <c r="I18" s="268">
        <v>28</v>
      </c>
      <c r="J18" s="271">
        <v>2.8</v>
      </c>
      <c r="K18" s="149" t="str">
        <f t="shared" si="0"/>
        <v>Fast Moving</v>
      </c>
      <c r="M18" s="148">
        <f t="shared" si="1"/>
        <v>1</v>
      </c>
      <c r="N18" s="148">
        <f t="shared" si="2"/>
        <v>0</v>
      </c>
      <c r="O18" s="148">
        <f t="shared" si="3"/>
        <v>0</v>
      </c>
    </row>
    <row r="19" spans="1:15" ht="15.6" thickTop="1" thickBot="1" x14ac:dyDescent="0.35">
      <c r="A19" s="279">
        <v>15</v>
      </c>
      <c r="B19" s="281">
        <v>734868</v>
      </c>
      <c r="C19" s="281" t="s">
        <v>63</v>
      </c>
      <c r="D19" s="281" t="s">
        <v>64</v>
      </c>
      <c r="E19" s="282">
        <v>104.5</v>
      </c>
      <c r="F19" s="346">
        <v>219</v>
      </c>
      <c r="G19" s="352">
        <v>10</v>
      </c>
      <c r="H19" s="353">
        <v>1</v>
      </c>
      <c r="I19" s="268">
        <v>10</v>
      </c>
      <c r="J19" s="271">
        <v>1</v>
      </c>
      <c r="K19" s="149" t="str">
        <f t="shared" si="0"/>
        <v>Fast Moving</v>
      </c>
      <c r="M19" s="148">
        <f t="shared" si="1"/>
        <v>1</v>
      </c>
      <c r="N19" s="148">
        <f t="shared" si="2"/>
        <v>0</v>
      </c>
      <c r="O19" s="148">
        <f t="shared" si="3"/>
        <v>0</v>
      </c>
    </row>
    <row r="20" spans="1:15" ht="15.6" thickTop="1" thickBot="1" x14ac:dyDescent="0.35">
      <c r="A20" s="279">
        <v>16</v>
      </c>
      <c r="B20" s="281">
        <v>734869</v>
      </c>
      <c r="C20" s="281" t="s">
        <v>65</v>
      </c>
      <c r="D20" s="281" t="s">
        <v>66</v>
      </c>
      <c r="E20" s="282">
        <v>99.5</v>
      </c>
      <c r="F20" s="346">
        <v>209</v>
      </c>
      <c r="G20" s="352">
        <v>3</v>
      </c>
      <c r="H20" s="353">
        <v>0.3</v>
      </c>
      <c r="I20" s="268">
        <v>3</v>
      </c>
      <c r="J20" s="271">
        <v>0.3</v>
      </c>
      <c r="K20" s="149" t="str">
        <f t="shared" si="0"/>
        <v>Fast Moving</v>
      </c>
      <c r="M20" s="148">
        <f t="shared" si="1"/>
        <v>1</v>
      </c>
      <c r="N20" s="148">
        <f t="shared" si="2"/>
        <v>0</v>
      </c>
      <c r="O20" s="148">
        <f t="shared" si="3"/>
        <v>0</v>
      </c>
    </row>
    <row r="21" spans="1:15" ht="15.6" thickTop="1" thickBot="1" x14ac:dyDescent="0.35">
      <c r="A21" s="279">
        <v>17</v>
      </c>
      <c r="B21" s="281">
        <v>734870</v>
      </c>
      <c r="C21" s="281" t="s">
        <v>67</v>
      </c>
      <c r="D21" s="281" t="s">
        <v>68</v>
      </c>
      <c r="E21" s="282">
        <v>99.5</v>
      </c>
      <c r="F21" s="346">
        <v>209</v>
      </c>
      <c r="G21" s="352">
        <v>1</v>
      </c>
      <c r="H21" s="353">
        <v>0.1</v>
      </c>
      <c r="I21" s="268">
        <v>1</v>
      </c>
      <c r="J21" s="271">
        <v>0.1</v>
      </c>
      <c r="K21" s="149" t="str">
        <f t="shared" si="0"/>
        <v>Slow Moving</v>
      </c>
      <c r="M21" s="148">
        <f t="shared" si="1"/>
        <v>0</v>
      </c>
      <c r="N21" s="148">
        <f t="shared" si="2"/>
        <v>1</v>
      </c>
      <c r="O21" s="148">
        <f t="shared" si="3"/>
        <v>0</v>
      </c>
    </row>
    <row r="22" spans="1:15" ht="15.6" thickTop="1" thickBot="1" x14ac:dyDescent="0.35">
      <c r="A22" s="279">
        <v>18</v>
      </c>
      <c r="B22" s="281">
        <v>734871</v>
      </c>
      <c r="C22" s="281" t="s">
        <v>69</v>
      </c>
      <c r="D22" s="281" t="s">
        <v>70</v>
      </c>
      <c r="E22" s="282">
        <v>79.5</v>
      </c>
      <c r="F22" s="346">
        <v>169</v>
      </c>
      <c r="G22" s="352">
        <v>5</v>
      </c>
      <c r="H22" s="353">
        <v>0.5</v>
      </c>
      <c r="I22" s="268">
        <v>5</v>
      </c>
      <c r="J22" s="271">
        <v>0.5</v>
      </c>
      <c r="K22" s="149" t="str">
        <f t="shared" si="0"/>
        <v>Fast Moving</v>
      </c>
      <c r="M22" s="148">
        <f t="shared" si="1"/>
        <v>1</v>
      </c>
      <c r="N22" s="148">
        <f t="shared" si="2"/>
        <v>0</v>
      </c>
      <c r="O22" s="148">
        <f t="shared" si="3"/>
        <v>0</v>
      </c>
    </row>
    <row r="23" spans="1:15" ht="15.6" thickTop="1" thickBot="1" x14ac:dyDescent="0.35">
      <c r="A23" s="279">
        <v>19</v>
      </c>
      <c r="B23" s="281">
        <v>734872</v>
      </c>
      <c r="C23" s="281" t="s">
        <v>71</v>
      </c>
      <c r="D23" s="281" t="s">
        <v>72</v>
      </c>
      <c r="E23" s="282">
        <v>79.5</v>
      </c>
      <c r="F23" s="346">
        <v>169</v>
      </c>
      <c r="G23" s="352">
        <v>3</v>
      </c>
      <c r="H23" s="353">
        <v>0.3</v>
      </c>
      <c r="I23" s="268">
        <v>3</v>
      </c>
      <c r="J23" s="271">
        <v>0.3</v>
      </c>
      <c r="K23" s="149" t="str">
        <f t="shared" si="0"/>
        <v>Fast Moving</v>
      </c>
      <c r="M23" s="148">
        <f t="shared" si="1"/>
        <v>1</v>
      </c>
      <c r="N23" s="148">
        <f t="shared" si="2"/>
        <v>0</v>
      </c>
      <c r="O23" s="148">
        <f t="shared" si="3"/>
        <v>0</v>
      </c>
    </row>
    <row r="24" spans="1:15" ht="15.6" thickTop="1" thickBot="1" x14ac:dyDescent="0.35">
      <c r="A24" s="279">
        <v>20</v>
      </c>
      <c r="B24" s="281">
        <v>734873</v>
      </c>
      <c r="C24" s="281" t="s">
        <v>73</v>
      </c>
      <c r="D24" s="281" t="s">
        <v>74</v>
      </c>
      <c r="E24" s="282">
        <v>44.5</v>
      </c>
      <c r="F24" s="346">
        <v>99</v>
      </c>
      <c r="G24" s="352">
        <v>9</v>
      </c>
      <c r="H24" s="353">
        <v>0.9</v>
      </c>
      <c r="I24" s="268">
        <v>9</v>
      </c>
      <c r="J24" s="271">
        <v>0.9</v>
      </c>
      <c r="K24" s="149" t="str">
        <f t="shared" si="0"/>
        <v>Fast Moving</v>
      </c>
      <c r="M24" s="148">
        <f t="shared" si="1"/>
        <v>1</v>
      </c>
      <c r="N24" s="148">
        <f t="shared" si="2"/>
        <v>0</v>
      </c>
      <c r="O24" s="148">
        <f t="shared" si="3"/>
        <v>0</v>
      </c>
    </row>
    <row r="25" spans="1:15" ht="15.6" thickTop="1" thickBot="1" x14ac:dyDescent="0.35">
      <c r="A25" s="279">
        <v>21</v>
      </c>
      <c r="B25" s="281">
        <v>734874</v>
      </c>
      <c r="C25" s="281" t="s">
        <v>75</v>
      </c>
      <c r="D25" s="281" t="s">
        <v>76</v>
      </c>
      <c r="E25" s="282">
        <v>44.5</v>
      </c>
      <c r="F25" s="346">
        <v>99</v>
      </c>
      <c r="G25" s="352">
        <v>3</v>
      </c>
      <c r="H25" s="353">
        <v>0.3</v>
      </c>
      <c r="I25" s="268">
        <v>3</v>
      </c>
      <c r="J25" s="271">
        <v>0.3</v>
      </c>
      <c r="K25" s="149" t="str">
        <f t="shared" si="0"/>
        <v>Fast Moving</v>
      </c>
      <c r="M25" s="148">
        <f t="shared" si="1"/>
        <v>1</v>
      </c>
      <c r="N25" s="148">
        <f t="shared" si="2"/>
        <v>0</v>
      </c>
      <c r="O25" s="148">
        <f t="shared" si="3"/>
        <v>0</v>
      </c>
    </row>
    <row r="26" spans="1:15" ht="15.6" thickTop="1" thickBot="1" x14ac:dyDescent="0.35">
      <c r="A26" s="279">
        <v>22</v>
      </c>
      <c r="B26" s="281">
        <v>734875</v>
      </c>
      <c r="C26" s="281" t="s">
        <v>77</v>
      </c>
      <c r="D26" s="281" t="s">
        <v>78</v>
      </c>
      <c r="E26" s="282">
        <v>44.5</v>
      </c>
      <c r="F26" s="346">
        <v>99</v>
      </c>
      <c r="G26" s="352">
        <v>0</v>
      </c>
      <c r="H26" s="353">
        <v>0</v>
      </c>
      <c r="I26" s="268">
        <v>0</v>
      </c>
      <c r="J26" s="271">
        <v>0</v>
      </c>
      <c r="K26" s="149" t="str">
        <f t="shared" si="0"/>
        <v>Non Moving</v>
      </c>
      <c r="M26" s="148">
        <f t="shared" si="1"/>
        <v>0</v>
      </c>
      <c r="N26" s="148">
        <f t="shared" si="2"/>
        <v>0</v>
      </c>
      <c r="O26" s="148">
        <f t="shared" si="3"/>
        <v>1</v>
      </c>
    </row>
    <row r="27" spans="1:15" ht="15.6" thickTop="1" thickBot="1" x14ac:dyDescent="0.35">
      <c r="A27" s="279">
        <v>23</v>
      </c>
      <c r="B27" s="281">
        <v>734876</v>
      </c>
      <c r="C27" s="281" t="s">
        <v>79</v>
      </c>
      <c r="D27" s="281" t="s">
        <v>80</v>
      </c>
      <c r="E27" s="282">
        <v>54.5</v>
      </c>
      <c r="F27" s="346">
        <v>119</v>
      </c>
      <c r="G27" s="352">
        <v>11</v>
      </c>
      <c r="H27" s="353">
        <v>1.1000000000000001</v>
      </c>
      <c r="I27" s="268">
        <v>11</v>
      </c>
      <c r="J27" s="271">
        <v>1.1000000000000001</v>
      </c>
      <c r="K27" s="149" t="str">
        <f t="shared" si="0"/>
        <v>Fast Moving</v>
      </c>
      <c r="M27" s="148">
        <f t="shared" si="1"/>
        <v>1</v>
      </c>
      <c r="N27" s="148">
        <f t="shared" si="2"/>
        <v>0</v>
      </c>
      <c r="O27" s="148">
        <f t="shared" si="3"/>
        <v>0</v>
      </c>
    </row>
    <row r="28" spans="1:15" ht="15.6" thickTop="1" thickBot="1" x14ac:dyDescent="0.35">
      <c r="A28" s="279">
        <v>24</v>
      </c>
      <c r="B28" s="281">
        <v>734877</v>
      </c>
      <c r="C28" s="281" t="s">
        <v>81</v>
      </c>
      <c r="D28" s="281" t="s">
        <v>82</v>
      </c>
      <c r="E28" s="282">
        <v>54.5</v>
      </c>
      <c r="F28" s="346">
        <v>119</v>
      </c>
      <c r="G28" s="352">
        <v>5</v>
      </c>
      <c r="H28" s="353">
        <v>0.5</v>
      </c>
      <c r="I28" s="268">
        <v>5</v>
      </c>
      <c r="J28" s="271">
        <v>0.5</v>
      </c>
      <c r="K28" s="149" t="str">
        <f t="shared" si="0"/>
        <v>Fast Moving</v>
      </c>
      <c r="M28" s="148">
        <f t="shared" si="1"/>
        <v>1</v>
      </c>
      <c r="N28" s="148">
        <f t="shared" si="2"/>
        <v>0</v>
      </c>
      <c r="O28" s="148">
        <f t="shared" si="3"/>
        <v>0</v>
      </c>
    </row>
    <row r="29" spans="1:15" ht="15.6" thickTop="1" thickBot="1" x14ac:dyDescent="0.35">
      <c r="A29" s="279">
        <v>25</v>
      </c>
      <c r="B29" s="281">
        <v>734878</v>
      </c>
      <c r="C29" s="281" t="s">
        <v>83</v>
      </c>
      <c r="D29" s="281" t="s">
        <v>84</v>
      </c>
      <c r="E29" s="282">
        <v>54.5</v>
      </c>
      <c r="F29" s="346">
        <v>119</v>
      </c>
      <c r="G29" s="352">
        <v>2</v>
      </c>
      <c r="H29" s="353">
        <v>0.2</v>
      </c>
      <c r="I29" s="268">
        <v>2</v>
      </c>
      <c r="J29" s="271">
        <v>0.2</v>
      </c>
      <c r="K29" s="149" t="str">
        <f t="shared" si="0"/>
        <v>Slow Moving</v>
      </c>
      <c r="M29" s="148">
        <f t="shared" si="1"/>
        <v>0</v>
      </c>
      <c r="N29" s="148">
        <f t="shared" si="2"/>
        <v>1</v>
      </c>
      <c r="O29" s="148">
        <f t="shared" si="3"/>
        <v>0</v>
      </c>
    </row>
    <row r="30" spans="1:15" ht="15.6" thickTop="1" thickBot="1" x14ac:dyDescent="0.35">
      <c r="A30" s="279">
        <v>26</v>
      </c>
      <c r="B30" s="281">
        <v>734879</v>
      </c>
      <c r="C30" s="281" t="s">
        <v>85</v>
      </c>
      <c r="D30" s="281" t="s">
        <v>86</v>
      </c>
      <c r="E30" s="282">
        <v>139.5</v>
      </c>
      <c r="F30" s="346">
        <v>289</v>
      </c>
      <c r="G30" s="352">
        <v>9</v>
      </c>
      <c r="H30" s="353">
        <v>0.9</v>
      </c>
      <c r="I30" s="268">
        <v>9</v>
      </c>
      <c r="J30" s="271">
        <v>0.9</v>
      </c>
      <c r="K30" s="149" t="str">
        <f t="shared" si="0"/>
        <v>Fast Moving</v>
      </c>
      <c r="M30" s="148">
        <f t="shared" si="1"/>
        <v>1</v>
      </c>
      <c r="N30" s="148">
        <f t="shared" si="2"/>
        <v>0</v>
      </c>
      <c r="O30" s="148">
        <f t="shared" si="3"/>
        <v>0</v>
      </c>
    </row>
    <row r="31" spans="1:15" ht="15.6" thickTop="1" thickBot="1" x14ac:dyDescent="0.35">
      <c r="A31" s="279">
        <v>27</v>
      </c>
      <c r="B31" s="281">
        <v>734880</v>
      </c>
      <c r="C31" s="281" t="s">
        <v>87</v>
      </c>
      <c r="D31" s="281" t="s">
        <v>88</v>
      </c>
      <c r="E31" s="282">
        <v>139.5</v>
      </c>
      <c r="F31" s="346">
        <v>289</v>
      </c>
      <c r="G31" s="352">
        <v>3</v>
      </c>
      <c r="H31" s="353">
        <v>0.3</v>
      </c>
      <c r="I31" s="268">
        <v>3</v>
      </c>
      <c r="J31" s="271">
        <v>0.3</v>
      </c>
      <c r="K31" s="149" t="str">
        <f t="shared" si="0"/>
        <v>Fast Moving</v>
      </c>
      <c r="M31" s="148">
        <f t="shared" si="1"/>
        <v>1</v>
      </c>
      <c r="N31" s="148">
        <f t="shared" si="2"/>
        <v>0</v>
      </c>
      <c r="O31" s="148">
        <f t="shared" si="3"/>
        <v>0</v>
      </c>
    </row>
    <row r="32" spans="1:15" ht="15.6" thickTop="1" thickBot="1" x14ac:dyDescent="0.35">
      <c r="A32" s="279">
        <v>28</v>
      </c>
      <c r="B32" s="281">
        <v>734881</v>
      </c>
      <c r="C32" s="281" t="s">
        <v>89</v>
      </c>
      <c r="D32" s="281" t="s">
        <v>90</v>
      </c>
      <c r="E32" s="282">
        <v>84.5</v>
      </c>
      <c r="F32" s="346">
        <v>179</v>
      </c>
      <c r="G32" s="352">
        <v>103</v>
      </c>
      <c r="H32" s="353">
        <v>10.3</v>
      </c>
      <c r="I32" s="268">
        <v>103</v>
      </c>
      <c r="J32" s="271">
        <v>10.3</v>
      </c>
      <c r="K32" s="149" t="str">
        <f t="shared" si="0"/>
        <v>Fast Moving</v>
      </c>
      <c r="M32" s="148">
        <f t="shared" si="1"/>
        <v>1</v>
      </c>
      <c r="N32" s="148">
        <f t="shared" si="2"/>
        <v>0</v>
      </c>
      <c r="O32" s="148">
        <f t="shared" si="3"/>
        <v>0</v>
      </c>
    </row>
    <row r="33" spans="1:15" ht="15.6" thickTop="1" thickBot="1" x14ac:dyDescent="0.35">
      <c r="A33" s="279">
        <v>29</v>
      </c>
      <c r="B33" s="281">
        <v>734882</v>
      </c>
      <c r="C33" s="281" t="s">
        <v>91</v>
      </c>
      <c r="D33" s="281" t="s">
        <v>92</v>
      </c>
      <c r="E33" s="282">
        <v>64.5</v>
      </c>
      <c r="F33" s="346">
        <v>139</v>
      </c>
      <c r="G33" s="352">
        <v>18</v>
      </c>
      <c r="H33" s="353">
        <v>1.8</v>
      </c>
      <c r="I33" s="268">
        <v>18</v>
      </c>
      <c r="J33" s="271">
        <v>1.8</v>
      </c>
      <c r="K33" s="149" t="str">
        <f t="shared" si="0"/>
        <v>Fast Moving</v>
      </c>
      <c r="M33" s="148">
        <f t="shared" si="1"/>
        <v>1</v>
      </c>
      <c r="N33" s="148">
        <f t="shared" si="2"/>
        <v>0</v>
      </c>
      <c r="O33" s="148">
        <f t="shared" si="3"/>
        <v>0</v>
      </c>
    </row>
    <row r="34" spans="1:15" ht="15.6" thickTop="1" thickBot="1" x14ac:dyDescent="0.35">
      <c r="A34" s="279">
        <v>30</v>
      </c>
      <c r="B34" s="281">
        <v>734883</v>
      </c>
      <c r="C34" s="281" t="s">
        <v>93</v>
      </c>
      <c r="D34" s="281" t="s">
        <v>94</v>
      </c>
      <c r="E34" s="282">
        <v>64.5</v>
      </c>
      <c r="F34" s="346">
        <v>139</v>
      </c>
      <c r="G34" s="352">
        <v>3</v>
      </c>
      <c r="H34" s="353">
        <v>0.3</v>
      </c>
      <c r="I34" s="268">
        <v>3</v>
      </c>
      <c r="J34" s="271">
        <v>0.3</v>
      </c>
      <c r="K34" s="149" t="str">
        <f t="shared" si="0"/>
        <v>Fast Moving</v>
      </c>
      <c r="M34" s="148">
        <f t="shared" si="1"/>
        <v>1</v>
      </c>
      <c r="N34" s="148">
        <f t="shared" si="2"/>
        <v>0</v>
      </c>
      <c r="O34" s="148">
        <f t="shared" si="3"/>
        <v>0</v>
      </c>
    </row>
    <row r="35" spans="1:15" ht="15.6" thickTop="1" thickBot="1" x14ac:dyDescent="0.35">
      <c r="A35" s="279">
        <v>31</v>
      </c>
      <c r="B35" s="281">
        <v>734884</v>
      </c>
      <c r="C35" s="281" t="s">
        <v>95</v>
      </c>
      <c r="D35" s="281" t="s">
        <v>96</v>
      </c>
      <c r="E35" s="282">
        <v>79.5</v>
      </c>
      <c r="F35" s="346">
        <v>169</v>
      </c>
      <c r="G35" s="352">
        <v>9</v>
      </c>
      <c r="H35" s="353">
        <v>0.9</v>
      </c>
      <c r="I35" s="268">
        <v>9</v>
      </c>
      <c r="J35" s="271">
        <v>0.9</v>
      </c>
      <c r="K35" s="149" t="str">
        <f t="shared" si="0"/>
        <v>Fast Moving</v>
      </c>
      <c r="M35" s="148">
        <f t="shared" si="1"/>
        <v>1</v>
      </c>
      <c r="N35" s="148">
        <f t="shared" si="2"/>
        <v>0</v>
      </c>
      <c r="O35" s="148">
        <f t="shared" si="3"/>
        <v>0</v>
      </c>
    </row>
    <row r="36" spans="1:15" ht="15.6" thickTop="1" thickBot="1" x14ac:dyDescent="0.35">
      <c r="A36" s="279">
        <v>32</v>
      </c>
      <c r="B36" s="281">
        <v>734885</v>
      </c>
      <c r="C36" s="281" t="s">
        <v>97</v>
      </c>
      <c r="D36" s="281" t="s">
        <v>98</v>
      </c>
      <c r="E36" s="282">
        <v>79.5</v>
      </c>
      <c r="F36" s="346">
        <v>169</v>
      </c>
      <c r="G36" s="352">
        <v>2</v>
      </c>
      <c r="H36" s="353">
        <v>0.2</v>
      </c>
      <c r="I36" s="268">
        <v>2</v>
      </c>
      <c r="J36" s="271">
        <v>0.2</v>
      </c>
      <c r="K36" s="149" t="str">
        <f t="shared" si="0"/>
        <v>Slow Moving</v>
      </c>
      <c r="M36" s="148">
        <f t="shared" si="1"/>
        <v>0</v>
      </c>
      <c r="N36" s="148">
        <f t="shared" si="2"/>
        <v>1</v>
      </c>
      <c r="O36" s="148">
        <f t="shared" si="3"/>
        <v>0</v>
      </c>
    </row>
    <row r="37" spans="1:15" ht="15.6" thickTop="1" thickBot="1" x14ac:dyDescent="0.35">
      <c r="A37" s="279">
        <v>33</v>
      </c>
      <c r="B37" s="281">
        <v>734886</v>
      </c>
      <c r="C37" s="281" t="s">
        <v>99</v>
      </c>
      <c r="D37" s="281" t="s">
        <v>100</v>
      </c>
      <c r="E37" s="282">
        <v>59.5</v>
      </c>
      <c r="F37" s="346">
        <v>129</v>
      </c>
      <c r="G37" s="352">
        <v>2</v>
      </c>
      <c r="H37" s="353">
        <v>0.2</v>
      </c>
      <c r="I37" s="268">
        <v>2</v>
      </c>
      <c r="J37" s="271">
        <v>0.2</v>
      </c>
      <c r="K37" s="149" t="str">
        <f t="shared" si="0"/>
        <v>Slow Moving</v>
      </c>
      <c r="M37" s="148">
        <f t="shared" si="1"/>
        <v>0</v>
      </c>
      <c r="N37" s="148">
        <f t="shared" si="2"/>
        <v>1</v>
      </c>
      <c r="O37" s="148">
        <f t="shared" si="3"/>
        <v>0</v>
      </c>
    </row>
    <row r="38" spans="1:15" ht="15.6" thickTop="1" thickBot="1" x14ac:dyDescent="0.35">
      <c r="A38" s="279">
        <v>34</v>
      </c>
      <c r="B38" s="281">
        <v>734887</v>
      </c>
      <c r="C38" s="281" t="s">
        <v>101</v>
      </c>
      <c r="D38" s="281" t="s">
        <v>102</v>
      </c>
      <c r="E38" s="282">
        <v>59.5</v>
      </c>
      <c r="F38" s="346">
        <v>129</v>
      </c>
      <c r="G38" s="352">
        <v>3</v>
      </c>
      <c r="H38" s="353">
        <v>0.3</v>
      </c>
      <c r="I38" s="268">
        <v>3</v>
      </c>
      <c r="J38" s="271">
        <v>0.3</v>
      </c>
      <c r="K38" s="149" t="str">
        <f t="shared" si="0"/>
        <v>Fast Moving</v>
      </c>
      <c r="M38" s="148">
        <f t="shared" si="1"/>
        <v>1</v>
      </c>
      <c r="N38" s="148">
        <f t="shared" si="2"/>
        <v>0</v>
      </c>
      <c r="O38" s="148">
        <f t="shared" si="3"/>
        <v>0</v>
      </c>
    </row>
    <row r="39" spans="1:15" ht="15.6" thickTop="1" thickBot="1" x14ac:dyDescent="0.35">
      <c r="A39" s="279">
        <v>35</v>
      </c>
      <c r="B39" s="281">
        <v>734888</v>
      </c>
      <c r="C39" s="281" t="s">
        <v>103</v>
      </c>
      <c r="D39" s="281" t="s">
        <v>104</v>
      </c>
      <c r="E39" s="282">
        <v>59.5</v>
      </c>
      <c r="F39" s="346">
        <v>129</v>
      </c>
      <c r="G39" s="352">
        <v>0</v>
      </c>
      <c r="H39" s="353">
        <v>0</v>
      </c>
      <c r="I39" s="268">
        <v>0</v>
      </c>
      <c r="J39" s="271">
        <v>0</v>
      </c>
      <c r="K39" s="149" t="str">
        <f t="shared" si="0"/>
        <v>Non Moving</v>
      </c>
      <c r="M39" s="148">
        <f t="shared" si="1"/>
        <v>0</v>
      </c>
      <c r="N39" s="148">
        <f t="shared" si="2"/>
        <v>0</v>
      </c>
      <c r="O39" s="148">
        <f t="shared" si="3"/>
        <v>1</v>
      </c>
    </row>
    <row r="40" spans="1:15" ht="15.6" thickTop="1" thickBot="1" x14ac:dyDescent="0.35">
      <c r="A40" s="279">
        <v>36</v>
      </c>
      <c r="B40" s="281">
        <v>734889</v>
      </c>
      <c r="C40" s="281" t="s">
        <v>105</v>
      </c>
      <c r="D40" s="281" t="s">
        <v>106</v>
      </c>
      <c r="E40" s="282">
        <v>119.5</v>
      </c>
      <c r="F40" s="346">
        <v>249</v>
      </c>
      <c r="G40" s="352">
        <v>1</v>
      </c>
      <c r="H40" s="353">
        <v>0.1</v>
      </c>
      <c r="I40" s="268">
        <v>1</v>
      </c>
      <c r="J40" s="271">
        <v>0.1</v>
      </c>
      <c r="K40" s="149" t="str">
        <f t="shared" si="0"/>
        <v>Slow Moving</v>
      </c>
      <c r="M40" s="148">
        <f t="shared" si="1"/>
        <v>0</v>
      </c>
      <c r="N40" s="148">
        <f t="shared" si="2"/>
        <v>1</v>
      </c>
      <c r="O40" s="148">
        <f t="shared" si="3"/>
        <v>0</v>
      </c>
    </row>
    <row r="41" spans="1:15" ht="15.6" thickTop="1" thickBot="1" x14ac:dyDescent="0.35">
      <c r="A41" s="279">
        <v>37</v>
      </c>
      <c r="B41" s="281">
        <v>734890</v>
      </c>
      <c r="C41" s="281" t="s">
        <v>107</v>
      </c>
      <c r="D41" s="281" t="s">
        <v>108</v>
      </c>
      <c r="E41" s="282">
        <v>119.5</v>
      </c>
      <c r="F41" s="346">
        <v>249</v>
      </c>
      <c r="G41" s="352">
        <v>1</v>
      </c>
      <c r="H41" s="353">
        <v>0.1</v>
      </c>
      <c r="I41" s="268">
        <v>1</v>
      </c>
      <c r="J41" s="271">
        <v>0.1</v>
      </c>
      <c r="K41" s="149" t="str">
        <f t="shared" si="0"/>
        <v>Slow Moving</v>
      </c>
      <c r="M41" s="148">
        <f t="shared" si="1"/>
        <v>0</v>
      </c>
      <c r="N41" s="148">
        <f t="shared" si="2"/>
        <v>1</v>
      </c>
      <c r="O41" s="148">
        <f t="shared" si="3"/>
        <v>0</v>
      </c>
    </row>
    <row r="42" spans="1:15" ht="15.6" thickTop="1" thickBot="1" x14ac:dyDescent="0.35">
      <c r="A42" s="279">
        <v>38</v>
      </c>
      <c r="B42" s="281">
        <v>734891</v>
      </c>
      <c r="C42" s="281" t="s">
        <v>109</v>
      </c>
      <c r="D42" s="281" t="s">
        <v>110</v>
      </c>
      <c r="E42" s="282">
        <v>119.5</v>
      </c>
      <c r="F42" s="346">
        <v>249</v>
      </c>
      <c r="G42" s="352">
        <v>0</v>
      </c>
      <c r="H42" s="353">
        <v>0</v>
      </c>
      <c r="I42" s="268">
        <v>0</v>
      </c>
      <c r="J42" s="271">
        <v>0</v>
      </c>
      <c r="K42" s="149" t="str">
        <f t="shared" si="0"/>
        <v>Non Moving</v>
      </c>
      <c r="M42" s="148">
        <f t="shared" si="1"/>
        <v>0</v>
      </c>
      <c r="N42" s="148">
        <f t="shared" si="2"/>
        <v>0</v>
      </c>
      <c r="O42" s="148">
        <f t="shared" si="3"/>
        <v>1</v>
      </c>
    </row>
    <row r="43" spans="1:15" ht="15.6" thickTop="1" thickBot="1" x14ac:dyDescent="0.35">
      <c r="A43" s="279">
        <v>39</v>
      </c>
      <c r="B43" s="281">
        <v>734892</v>
      </c>
      <c r="C43" s="281" t="s">
        <v>111</v>
      </c>
      <c r="D43" s="281" t="s">
        <v>112</v>
      </c>
      <c r="E43" s="282">
        <v>109.5</v>
      </c>
      <c r="F43" s="346">
        <v>229</v>
      </c>
      <c r="G43" s="352">
        <v>0</v>
      </c>
      <c r="H43" s="353">
        <v>0</v>
      </c>
      <c r="I43" s="268">
        <v>0</v>
      </c>
      <c r="J43" s="271">
        <v>0</v>
      </c>
      <c r="K43" s="149" t="str">
        <f t="shared" si="0"/>
        <v>Non Moving</v>
      </c>
      <c r="M43" s="148">
        <f t="shared" si="1"/>
        <v>0</v>
      </c>
      <c r="N43" s="148">
        <f t="shared" si="2"/>
        <v>0</v>
      </c>
      <c r="O43" s="148">
        <f t="shared" si="3"/>
        <v>1</v>
      </c>
    </row>
    <row r="44" spans="1:15" ht="15.6" thickTop="1" thickBot="1" x14ac:dyDescent="0.35">
      <c r="A44" s="279">
        <v>40</v>
      </c>
      <c r="B44" s="281">
        <v>734893</v>
      </c>
      <c r="C44" s="281" t="s">
        <v>113</v>
      </c>
      <c r="D44" s="281" t="s">
        <v>114</v>
      </c>
      <c r="E44" s="282">
        <v>109.5</v>
      </c>
      <c r="F44" s="346">
        <v>229</v>
      </c>
      <c r="G44" s="352">
        <v>0</v>
      </c>
      <c r="H44" s="353">
        <v>0</v>
      </c>
      <c r="I44" s="268">
        <v>0</v>
      </c>
      <c r="J44" s="271">
        <v>0</v>
      </c>
      <c r="K44" s="149" t="str">
        <f t="shared" si="0"/>
        <v>Non Moving</v>
      </c>
      <c r="M44" s="148">
        <f t="shared" si="1"/>
        <v>0</v>
      </c>
      <c r="N44" s="148">
        <f t="shared" si="2"/>
        <v>0</v>
      </c>
      <c r="O44" s="148">
        <f t="shared" si="3"/>
        <v>1</v>
      </c>
    </row>
    <row r="45" spans="1:15" ht="15.6" thickTop="1" thickBot="1" x14ac:dyDescent="0.35">
      <c r="A45" s="279">
        <v>41</v>
      </c>
      <c r="B45" s="281">
        <v>734894</v>
      </c>
      <c r="C45" s="281" t="s">
        <v>115</v>
      </c>
      <c r="D45" s="281" t="s">
        <v>116</v>
      </c>
      <c r="E45" s="282">
        <v>109.5</v>
      </c>
      <c r="F45" s="346">
        <v>229</v>
      </c>
      <c r="G45" s="352">
        <v>0</v>
      </c>
      <c r="H45" s="353">
        <v>0</v>
      </c>
      <c r="I45" s="268">
        <v>0</v>
      </c>
      <c r="J45" s="271">
        <v>0</v>
      </c>
      <c r="K45" s="149" t="str">
        <f t="shared" si="0"/>
        <v>Non Moving</v>
      </c>
      <c r="M45" s="148">
        <f t="shared" si="1"/>
        <v>0</v>
      </c>
      <c r="N45" s="148">
        <f t="shared" si="2"/>
        <v>0</v>
      </c>
      <c r="O45" s="148">
        <f t="shared" si="3"/>
        <v>1</v>
      </c>
    </row>
    <row r="46" spans="1:15" ht="15.6" thickTop="1" thickBot="1" x14ac:dyDescent="0.35">
      <c r="A46" s="279">
        <v>42</v>
      </c>
      <c r="B46" s="281">
        <v>734895</v>
      </c>
      <c r="C46" s="281" t="s">
        <v>117</v>
      </c>
      <c r="D46" s="281" t="s">
        <v>118</v>
      </c>
      <c r="E46" s="282">
        <v>44.5</v>
      </c>
      <c r="F46" s="346">
        <v>99</v>
      </c>
      <c r="G46" s="352">
        <v>17</v>
      </c>
      <c r="H46" s="353">
        <v>1.7</v>
      </c>
      <c r="I46" s="268">
        <v>17</v>
      </c>
      <c r="J46" s="271">
        <v>1.7</v>
      </c>
      <c r="K46" s="149" t="str">
        <f t="shared" si="0"/>
        <v>Fast Moving</v>
      </c>
      <c r="M46" s="148">
        <f t="shared" si="1"/>
        <v>1</v>
      </c>
      <c r="N46" s="148">
        <f t="shared" si="2"/>
        <v>0</v>
      </c>
      <c r="O46" s="148">
        <f t="shared" si="3"/>
        <v>0</v>
      </c>
    </row>
    <row r="47" spans="1:15" ht="15.6" thickTop="1" thickBot="1" x14ac:dyDescent="0.35">
      <c r="A47" s="279">
        <v>43</v>
      </c>
      <c r="B47" s="281">
        <v>734896</v>
      </c>
      <c r="C47" s="281" t="s">
        <v>119</v>
      </c>
      <c r="D47" s="281" t="s">
        <v>120</v>
      </c>
      <c r="E47" s="282">
        <v>49.5</v>
      </c>
      <c r="F47" s="346">
        <v>109</v>
      </c>
      <c r="G47" s="352">
        <v>5</v>
      </c>
      <c r="H47" s="353">
        <v>0.5</v>
      </c>
      <c r="I47" s="268">
        <v>5</v>
      </c>
      <c r="J47" s="271">
        <v>0.5</v>
      </c>
      <c r="K47" s="149" t="str">
        <f t="shared" si="0"/>
        <v>Fast Moving</v>
      </c>
      <c r="M47" s="148">
        <f t="shared" si="1"/>
        <v>1</v>
      </c>
      <c r="N47" s="148">
        <f t="shared" si="2"/>
        <v>0</v>
      </c>
      <c r="O47" s="148">
        <f t="shared" si="3"/>
        <v>0</v>
      </c>
    </row>
    <row r="48" spans="1:15" ht="15.6" thickTop="1" thickBot="1" x14ac:dyDescent="0.35">
      <c r="A48" s="279">
        <v>44</v>
      </c>
      <c r="B48" s="281">
        <v>734897</v>
      </c>
      <c r="C48" s="281" t="s">
        <v>121</v>
      </c>
      <c r="D48" s="281" t="s">
        <v>122</v>
      </c>
      <c r="E48" s="282">
        <v>49.5</v>
      </c>
      <c r="F48" s="346">
        <v>109</v>
      </c>
      <c r="G48" s="352">
        <v>1</v>
      </c>
      <c r="H48" s="353">
        <v>0.1</v>
      </c>
      <c r="I48" s="268">
        <v>1</v>
      </c>
      <c r="J48" s="271">
        <v>0.1</v>
      </c>
      <c r="K48" s="149" t="str">
        <f t="shared" si="0"/>
        <v>Slow Moving</v>
      </c>
      <c r="M48" s="148">
        <f t="shared" si="1"/>
        <v>0</v>
      </c>
      <c r="N48" s="148">
        <f t="shared" si="2"/>
        <v>1</v>
      </c>
      <c r="O48" s="148">
        <f t="shared" si="3"/>
        <v>0</v>
      </c>
    </row>
    <row r="49" spans="1:15" ht="15.6" thickTop="1" thickBot="1" x14ac:dyDescent="0.35">
      <c r="A49" s="279">
        <v>45</v>
      </c>
      <c r="B49" s="281">
        <v>734898</v>
      </c>
      <c r="C49" s="281" t="s">
        <v>123</v>
      </c>
      <c r="D49" s="281" t="s">
        <v>124</v>
      </c>
      <c r="E49" s="282">
        <v>49.5</v>
      </c>
      <c r="F49" s="346">
        <v>109</v>
      </c>
      <c r="G49" s="352">
        <v>3</v>
      </c>
      <c r="H49" s="353">
        <v>0.3</v>
      </c>
      <c r="I49" s="268">
        <v>3</v>
      </c>
      <c r="J49" s="271">
        <v>0.3</v>
      </c>
      <c r="K49" s="149" t="str">
        <f t="shared" si="0"/>
        <v>Fast Moving</v>
      </c>
      <c r="M49" s="148">
        <f t="shared" si="1"/>
        <v>1</v>
      </c>
      <c r="N49" s="148">
        <f t="shared" si="2"/>
        <v>0</v>
      </c>
      <c r="O49" s="148">
        <f t="shared" si="3"/>
        <v>0</v>
      </c>
    </row>
    <row r="50" spans="1:15" ht="15.6" thickTop="1" thickBot="1" x14ac:dyDescent="0.35">
      <c r="A50" s="279">
        <v>46</v>
      </c>
      <c r="B50" s="281">
        <v>734899</v>
      </c>
      <c r="C50" s="281" t="s">
        <v>125</v>
      </c>
      <c r="D50" s="281" t="s">
        <v>126</v>
      </c>
      <c r="E50" s="282">
        <v>49.5</v>
      </c>
      <c r="F50" s="346">
        <v>109</v>
      </c>
      <c r="G50" s="352">
        <v>29</v>
      </c>
      <c r="H50" s="353">
        <v>2.9</v>
      </c>
      <c r="I50" s="268">
        <v>29</v>
      </c>
      <c r="J50" s="271">
        <v>2.9</v>
      </c>
      <c r="K50" s="149" t="str">
        <f t="shared" si="0"/>
        <v>Fast Moving</v>
      </c>
      <c r="M50" s="148">
        <f t="shared" si="1"/>
        <v>1</v>
      </c>
      <c r="N50" s="148">
        <f t="shared" si="2"/>
        <v>0</v>
      </c>
      <c r="O50" s="148">
        <f t="shared" si="3"/>
        <v>0</v>
      </c>
    </row>
    <row r="51" spans="1:15" ht="15.6" thickTop="1" thickBot="1" x14ac:dyDescent="0.35">
      <c r="A51" s="279">
        <v>47</v>
      </c>
      <c r="B51" s="281">
        <v>734900</v>
      </c>
      <c r="C51" s="281" t="s">
        <v>127</v>
      </c>
      <c r="D51" s="281" t="s">
        <v>128</v>
      </c>
      <c r="E51" s="282">
        <v>39.5</v>
      </c>
      <c r="F51" s="346">
        <v>79</v>
      </c>
      <c r="G51" s="352">
        <v>0</v>
      </c>
      <c r="H51" s="353">
        <v>0</v>
      </c>
      <c r="I51" s="268">
        <v>0</v>
      </c>
      <c r="J51" s="271">
        <v>0</v>
      </c>
      <c r="K51" s="149" t="str">
        <f t="shared" si="0"/>
        <v>Non Moving</v>
      </c>
      <c r="M51" s="148">
        <f t="shared" si="1"/>
        <v>0</v>
      </c>
      <c r="N51" s="148">
        <f t="shared" si="2"/>
        <v>0</v>
      </c>
      <c r="O51" s="148">
        <f t="shared" si="3"/>
        <v>1</v>
      </c>
    </row>
    <row r="52" spans="1:15" ht="15.6" thickTop="1" thickBot="1" x14ac:dyDescent="0.35">
      <c r="A52" s="279">
        <v>48</v>
      </c>
      <c r="B52" s="281">
        <v>734901</v>
      </c>
      <c r="C52" s="281" t="s">
        <v>129</v>
      </c>
      <c r="D52" s="281" t="s">
        <v>130</v>
      </c>
      <c r="E52" s="282">
        <v>39.5</v>
      </c>
      <c r="F52" s="346">
        <v>79</v>
      </c>
      <c r="G52" s="352">
        <v>0</v>
      </c>
      <c r="H52" s="353">
        <v>0</v>
      </c>
      <c r="I52" s="268">
        <v>0</v>
      </c>
      <c r="J52" s="271">
        <v>0</v>
      </c>
      <c r="K52" s="149" t="str">
        <f t="shared" si="0"/>
        <v>Non Moving</v>
      </c>
      <c r="M52" s="148">
        <f t="shared" si="1"/>
        <v>0</v>
      </c>
      <c r="N52" s="148">
        <f t="shared" si="2"/>
        <v>0</v>
      </c>
      <c r="O52" s="148">
        <f t="shared" si="3"/>
        <v>1</v>
      </c>
    </row>
    <row r="53" spans="1:15" ht="15.6" thickTop="1" thickBot="1" x14ac:dyDescent="0.35">
      <c r="A53" s="279">
        <v>49</v>
      </c>
      <c r="B53" s="281">
        <v>734902</v>
      </c>
      <c r="C53" s="281" t="s">
        <v>131</v>
      </c>
      <c r="D53" s="281" t="s">
        <v>132</v>
      </c>
      <c r="E53" s="282">
        <v>104.5</v>
      </c>
      <c r="F53" s="346">
        <v>219</v>
      </c>
      <c r="G53" s="352">
        <v>6</v>
      </c>
      <c r="H53" s="353">
        <v>0.6</v>
      </c>
      <c r="I53" s="268">
        <v>6</v>
      </c>
      <c r="J53" s="271">
        <v>0.6</v>
      </c>
      <c r="K53" s="149" t="str">
        <f t="shared" si="0"/>
        <v>Fast Moving</v>
      </c>
      <c r="M53" s="148">
        <f t="shared" si="1"/>
        <v>1</v>
      </c>
      <c r="N53" s="148">
        <f t="shared" si="2"/>
        <v>0</v>
      </c>
      <c r="O53" s="148">
        <f t="shared" si="3"/>
        <v>0</v>
      </c>
    </row>
    <row r="54" spans="1:15" ht="15.6" thickTop="1" thickBot="1" x14ac:dyDescent="0.35">
      <c r="A54" s="279">
        <v>50</v>
      </c>
      <c r="B54" s="281">
        <v>734903</v>
      </c>
      <c r="C54" s="281" t="s">
        <v>133</v>
      </c>
      <c r="D54" s="281" t="s">
        <v>134</v>
      </c>
      <c r="E54" s="282">
        <v>169.5</v>
      </c>
      <c r="F54" s="346">
        <v>359</v>
      </c>
      <c r="G54" s="352">
        <v>10</v>
      </c>
      <c r="H54" s="353">
        <v>1</v>
      </c>
      <c r="I54" s="268">
        <v>10</v>
      </c>
      <c r="J54" s="271">
        <v>1</v>
      </c>
      <c r="K54" s="149" t="str">
        <f t="shared" si="0"/>
        <v>Fast Moving</v>
      </c>
      <c r="M54" s="148">
        <f t="shared" si="1"/>
        <v>1</v>
      </c>
      <c r="N54" s="148">
        <f t="shared" si="2"/>
        <v>0</v>
      </c>
      <c r="O54" s="148">
        <f t="shared" si="3"/>
        <v>0</v>
      </c>
    </row>
    <row r="55" spans="1:15" ht="15.6" thickTop="1" thickBot="1" x14ac:dyDescent="0.35">
      <c r="A55" s="279">
        <v>51</v>
      </c>
      <c r="B55" s="281">
        <v>734904</v>
      </c>
      <c r="C55" s="281" t="s">
        <v>135</v>
      </c>
      <c r="D55" s="281" t="s">
        <v>136</v>
      </c>
      <c r="E55" s="282">
        <v>59.5</v>
      </c>
      <c r="F55" s="346">
        <v>129</v>
      </c>
      <c r="G55" s="352">
        <v>19</v>
      </c>
      <c r="H55" s="353">
        <v>1.9</v>
      </c>
      <c r="I55" s="268">
        <v>19</v>
      </c>
      <c r="J55" s="271">
        <v>1.9</v>
      </c>
      <c r="K55" s="149" t="str">
        <f t="shared" si="0"/>
        <v>Fast Moving</v>
      </c>
      <c r="M55" s="148">
        <f t="shared" si="1"/>
        <v>1</v>
      </c>
      <c r="N55" s="148">
        <f t="shared" si="2"/>
        <v>0</v>
      </c>
      <c r="O55" s="148">
        <f t="shared" si="3"/>
        <v>0</v>
      </c>
    </row>
    <row r="56" spans="1:15" ht="15.6" thickTop="1" thickBot="1" x14ac:dyDescent="0.35">
      <c r="A56" s="279">
        <v>52</v>
      </c>
      <c r="B56" s="281">
        <v>734905</v>
      </c>
      <c r="C56" s="281" t="s">
        <v>137</v>
      </c>
      <c r="D56" s="281" t="s">
        <v>138</v>
      </c>
      <c r="E56" s="282">
        <v>114.5</v>
      </c>
      <c r="F56" s="346">
        <v>239</v>
      </c>
      <c r="G56" s="352">
        <v>2</v>
      </c>
      <c r="H56" s="353">
        <v>0.2</v>
      </c>
      <c r="I56" s="268">
        <v>2</v>
      </c>
      <c r="J56" s="271">
        <v>0.2</v>
      </c>
      <c r="K56" s="149" t="str">
        <f t="shared" si="0"/>
        <v>Slow Moving</v>
      </c>
      <c r="M56" s="148">
        <f t="shared" si="1"/>
        <v>0</v>
      </c>
      <c r="N56" s="148">
        <f t="shared" si="2"/>
        <v>1</v>
      </c>
      <c r="O56" s="148">
        <f t="shared" si="3"/>
        <v>0</v>
      </c>
    </row>
    <row r="57" spans="1:15" ht="15.6" thickTop="1" thickBot="1" x14ac:dyDescent="0.35">
      <c r="A57" s="279">
        <v>53</v>
      </c>
      <c r="B57" s="281">
        <v>734906</v>
      </c>
      <c r="C57" s="281" t="s">
        <v>139</v>
      </c>
      <c r="D57" s="281" t="s">
        <v>140</v>
      </c>
      <c r="E57" s="282">
        <v>49.5</v>
      </c>
      <c r="F57" s="346">
        <v>109</v>
      </c>
      <c r="G57" s="352">
        <v>1</v>
      </c>
      <c r="H57" s="353">
        <v>0.1</v>
      </c>
      <c r="I57" s="268">
        <v>1</v>
      </c>
      <c r="J57" s="271">
        <v>0.1</v>
      </c>
      <c r="K57" s="149" t="str">
        <f t="shared" si="0"/>
        <v>Slow Moving</v>
      </c>
      <c r="M57" s="148">
        <f t="shared" si="1"/>
        <v>0</v>
      </c>
      <c r="N57" s="148">
        <f t="shared" si="2"/>
        <v>1</v>
      </c>
      <c r="O57" s="148">
        <f t="shared" si="3"/>
        <v>0</v>
      </c>
    </row>
    <row r="58" spans="1:15" ht="15.6" thickTop="1" thickBot="1" x14ac:dyDescent="0.35">
      <c r="A58" s="279">
        <v>54</v>
      </c>
      <c r="B58" s="281">
        <v>734907</v>
      </c>
      <c r="C58" s="281" t="s">
        <v>141</v>
      </c>
      <c r="D58" s="281" t="s">
        <v>142</v>
      </c>
      <c r="E58" s="282">
        <v>24.5</v>
      </c>
      <c r="F58" s="346">
        <v>49</v>
      </c>
      <c r="G58" s="352">
        <v>24</v>
      </c>
      <c r="H58" s="353">
        <v>2.4</v>
      </c>
      <c r="I58" s="268">
        <v>24</v>
      </c>
      <c r="J58" s="271">
        <v>2.4</v>
      </c>
      <c r="K58" s="149" t="str">
        <f t="shared" si="0"/>
        <v>Fast Moving</v>
      </c>
      <c r="M58" s="148">
        <f t="shared" si="1"/>
        <v>1</v>
      </c>
      <c r="N58" s="148">
        <f t="shared" si="2"/>
        <v>0</v>
      </c>
      <c r="O58" s="148">
        <f t="shared" si="3"/>
        <v>0</v>
      </c>
    </row>
    <row r="59" spans="1:15" ht="15.6" thickTop="1" thickBot="1" x14ac:dyDescent="0.35">
      <c r="A59" s="279">
        <v>55</v>
      </c>
      <c r="B59" s="281">
        <v>734909</v>
      </c>
      <c r="C59" s="281" t="s">
        <v>143</v>
      </c>
      <c r="D59" s="281" t="s">
        <v>144</v>
      </c>
      <c r="E59" s="282">
        <v>24.5</v>
      </c>
      <c r="F59" s="346">
        <v>49</v>
      </c>
      <c r="G59" s="352">
        <v>32</v>
      </c>
      <c r="H59" s="353">
        <v>3.2</v>
      </c>
      <c r="I59" s="268">
        <v>32</v>
      </c>
      <c r="J59" s="271">
        <v>3.2</v>
      </c>
      <c r="K59" s="149" t="str">
        <f t="shared" si="0"/>
        <v>Fast Moving</v>
      </c>
      <c r="M59" s="148">
        <f t="shared" si="1"/>
        <v>1</v>
      </c>
      <c r="N59" s="148">
        <f t="shared" si="2"/>
        <v>0</v>
      </c>
      <c r="O59" s="148">
        <f t="shared" si="3"/>
        <v>0</v>
      </c>
    </row>
    <row r="60" spans="1:15" ht="15.6" thickTop="1" thickBot="1" x14ac:dyDescent="0.35">
      <c r="A60" s="279">
        <v>56</v>
      </c>
      <c r="B60" s="281">
        <v>734910</v>
      </c>
      <c r="C60" s="281" t="s">
        <v>145</v>
      </c>
      <c r="D60" s="281" t="s">
        <v>146</v>
      </c>
      <c r="E60" s="282">
        <v>24.5</v>
      </c>
      <c r="F60" s="346">
        <v>49</v>
      </c>
      <c r="G60" s="352">
        <v>6</v>
      </c>
      <c r="H60" s="353">
        <v>0.6</v>
      </c>
      <c r="I60" s="268">
        <v>6</v>
      </c>
      <c r="J60" s="271">
        <v>0.6</v>
      </c>
      <c r="K60" s="149" t="str">
        <f t="shared" si="0"/>
        <v>Fast Moving</v>
      </c>
      <c r="M60" s="148">
        <f t="shared" si="1"/>
        <v>1</v>
      </c>
      <c r="N60" s="148">
        <f t="shared" si="2"/>
        <v>0</v>
      </c>
      <c r="O60" s="148">
        <f t="shared" si="3"/>
        <v>0</v>
      </c>
    </row>
    <row r="61" spans="1:15" ht="15.6" thickTop="1" thickBot="1" x14ac:dyDescent="0.35">
      <c r="A61" s="279">
        <v>57</v>
      </c>
      <c r="B61" s="281">
        <v>734911</v>
      </c>
      <c r="C61" s="281" t="s">
        <v>147</v>
      </c>
      <c r="D61" s="281" t="s">
        <v>148</v>
      </c>
      <c r="E61" s="282">
        <v>24.5</v>
      </c>
      <c r="F61" s="346">
        <v>49</v>
      </c>
      <c r="G61" s="352">
        <v>19</v>
      </c>
      <c r="H61" s="353">
        <v>1.9</v>
      </c>
      <c r="I61" s="268">
        <v>19</v>
      </c>
      <c r="J61" s="271">
        <v>1.9</v>
      </c>
      <c r="K61" s="149" t="str">
        <f t="shared" si="0"/>
        <v>Fast Moving</v>
      </c>
      <c r="M61" s="148">
        <f t="shared" si="1"/>
        <v>1</v>
      </c>
      <c r="N61" s="148">
        <f t="shared" si="2"/>
        <v>0</v>
      </c>
      <c r="O61" s="148">
        <f t="shared" si="3"/>
        <v>0</v>
      </c>
    </row>
    <row r="62" spans="1:15" ht="15.6" thickTop="1" thickBot="1" x14ac:dyDescent="0.35">
      <c r="A62" s="279">
        <v>58</v>
      </c>
      <c r="B62" s="281">
        <v>734912</v>
      </c>
      <c r="C62" s="281" t="s">
        <v>149</v>
      </c>
      <c r="D62" s="281" t="s">
        <v>150</v>
      </c>
      <c r="E62" s="282">
        <v>24.5</v>
      </c>
      <c r="F62" s="346">
        <v>49</v>
      </c>
      <c r="G62" s="352">
        <v>8</v>
      </c>
      <c r="H62" s="353">
        <v>0.8</v>
      </c>
      <c r="I62" s="268">
        <v>8</v>
      </c>
      <c r="J62" s="271">
        <v>0.8</v>
      </c>
      <c r="K62" s="149" t="str">
        <f t="shared" si="0"/>
        <v>Fast Moving</v>
      </c>
      <c r="M62" s="148">
        <f t="shared" si="1"/>
        <v>1</v>
      </c>
      <c r="N62" s="148">
        <f t="shared" si="2"/>
        <v>0</v>
      </c>
      <c r="O62" s="148">
        <f t="shared" si="3"/>
        <v>0</v>
      </c>
    </row>
    <row r="63" spans="1:15" ht="15.6" thickTop="1" thickBot="1" x14ac:dyDescent="0.35">
      <c r="A63" s="279">
        <v>59</v>
      </c>
      <c r="B63" s="281">
        <v>734913</v>
      </c>
      <c r="C63" s="281" t="s">
        <v>151</v>
      </c>
      <c r="D63" s="281" t="s">
        <v>146</v>
      </c>
      <c r="E63" s="282">
        <v>24.5</v>
      </c>
      <c r="F63" s="346">
        <v>49</v>
      </c>
      <c r="G63" s="352">
        <v>4</v>
      </c>
      <c r="H63" s="353">
        <v>0.4</v>
      </c>
      <c r="I63" s="268">
        <v>4</v>
      </c>
      <c r="J63" s="271">
        <v>0.4</v>
      </c>
      <c r="K63" s="149" t="str">
        <f t="shared" si="0"/>
        <v>Fast Moving</v>
      </c>
      <c r="M63" s="148">
        <f t="shared" si="1"/>
        <v>1</v>
      </c>
      <c r="N63" s="148">
        <f t="shared" si="2"/>
        <v>0</v>
      </c>
      <c r="O63" s="148">
        <f t="shared" si="3"/>
        <v>0</v>
      </c>
    </row>
    <row r="64" spans="1:15" ht="15.6" thickTop="1" thickBot="1" x14ac:dyDescent="0.35">
      <c r="A64" s="279">
        <v>60</v>
      </c>
      <c r="B64" s="281">
        <v>734914</v>
      </c>
      <c r="C64" s="281" t="s">
        <v>152</v>
      </c>
      <c r="D64" s="281" t="s">
        <v>153</v>
      </c>
      <c r="E64" s="282">
        <v>24.5</v>
      </c>
      <c r="F64" s="346">
        <v>49</v>
      </c>
      <c r="G64" s="352">
        <v>9</v>
      </c>
      <c r="H64" s="353">
        <v>0.9</v>
      </c>
      <c r="I64" s="268">
        <v>9</v>
      </c>
      <c r="J64" s="271">
        <v>0.9</v>
      </c>
      <c r="K64" s="149" t="str">
        <f t="shared" si="0"/>
        <v>Fast Moving</v>
      </c>
      <c r="M64" s="148">
        <f t="shared" si="1"/>
        <v>1</v>
      </c>
      <c r="N64" s="148">
        <f t="shared" si="2"/>
        <v>0</v>
      </c>
      <c r="O64" s="148">
        <f t="shared" si="3"/>
        <v>0</v>
      </c>
    </row>
    <row r="65" spans="1:15" ht="15.6" thickTop="1" thickBot="1" x14ac:dyDescent="0.35">
      <c r="A65" s="279">
        <v>61</v>
      </c>
      <c r="B65" s="281">
        <v>734915</v>
      </c>
      <c r="C65" s="281" t="s">
        <v>154</v>
      </c>
      <c r="D65" s="281" t="s">
        <v>155</v>
      </c>
      <c r="E65" s="282">
        <v>24.5</v>
      </c>
      <c r="F65" s="346">
        <v>49</v>
      </c>
      <c r="G65" s="352">
        <v>4</v>
      </c>
      <c r="H65" s="353">
        <v>0.4</v>
      </c>
      <c r="I65" s="268">
        <v>4</v>
      </c>
      <c r="J65" s="271">
        <v>0.4</v>
      </c>
      <c r="K65" s="149" t="str">
        <f t="shared" si="0"/>
        <v>Fast Moving</v>
      </c>
      <c r="M65" s="148">
        <f t="shared" si="1"/>
        <v>1</v>
      </c>
      <c r="N65" s="148">
        <f t="shared" si="2"/>
        <v>0</v>
      </c>
      <c r="O65" s="148">
        <f t="shared" si="3"/>
        <v>0</v>
      </c>
    </row>
    <row r="66" spans="1:15" ht="15.6" thickTop="1" thickBot="1" x14ac:dyDescent="0.35">
      <c r="A66" s="279">
        <v>62</v>
      </c>
      <c r="B66" s="281">
        <v>734916</v>
      </c>
      <c r="C66" s="281" t="s">
        <v>156</v>
      </c>
      <c r="D66" s="281" t="s">
        <v>157</v>
      </c>
      <c r="E66" s="282">
        <v>29.5</v>
      </c>
      <c r="F66" s="346">
        <v>59</v>
      </c>
      <c r="G66" s="352">
        <v>11</v>
      </c>
      <c r="H66" s="353">
        <v>1.1000000000000001</v>
      </c>
      <c r="I66" s="268">
        <v>11</v>
      </c>
      <c r="J66" s="271">
        <v>1.1000000000000001</v>
      </c>
      <c r="K66" s="149" t="str">
        <f t="shared" si="0"/>
        <v>Fast Moving</v>
      </c>
      <c r="M66" s="148">
        <f t="shared" si="1"/>
        <v>1</v>
      </c>
      <c r="N66" s="148">
        <f t="shared" si="2"/>
        <v>0</v>
      </c>
      <c r="O66" s="148">
        <f t="shared" si="3"/>
        <v>0</v>
      </c>
    </row>
    <row r="67" spans="1:15" ht="15.6" thickTop="1" thickBot="1" x14ac:dyDescent="0.35">
      <c r="A67" s="279">
        <v>63</v>
      </c>
      <c r="B67" s="281">
        <v>734917</v>
      </c>
      <c r="C67" s="281" t="s">
        <v>158</v>
      </c>
      <c r="D67" s="281" t="s">
        <v>159</v>
      </c>
      <c r="E67" s="282">
        <v>29.5</v>
      </c>
      <c r="F67" s="346">
        <v>59</v>
      </c>
      <c r="G67" s="352">
        <v>10</v>
      </c>
      <c r="H67" s="353">
        <v>1</v>
      </c>
      <c r="I67" s="268">
        <v>10</v>
      </c>
      <c r="J67" s="271">
        <v>1</v>
      </c>
      <c r="K67" s="149" t="str">
        <f t="shared" si="0"/>
        <v>Fast Moving</v>
      </c>
      <c r="M67" s="148">
        <f t="shared" si="1"/>
        <v>1</v>
      </c>
      <c r="N67" s="148">
        <f t="shared" si="2"/>
        <v>0</v>
      </c>
      <c r="O67" s="148">
        <f t="shared" si="3"/>
        <v>0</v>
      </c>
    </row>
    <row r="68" spans="1:15" ht="15.6" thickTop="1" thickBot="1" x14ac:dyDescent="0.35">
      <c r="A68" s="279">
        <v>64</v>
      </c>
      <c r="B68" s="281">
        <v>734918</v>
      </c>
      <c r="C68" s="281" t="s">
        <v>160</v>
      </c>
      <c r="D68" s="281" t="s">
        <v>161</v>
      </c>
      <c r="E68" s="282">
        <v>44.5</v>
      </c>
      <c r="F68" s="346">
        <v>99</v>
      </c>
      <c r="G68" s="352">
        <v>6</v>
      </c>
      <c r="H68" s="353">
        <v>0.6</v>
      </c>
      <c r="I68" s="268">
        <v>6</v>
      </c>
      <c r="J68" s="271">
        <v>0.6</v>
      </c>
      <c r="K68" s="149" t="str">
        <f t="shared" si="0"/>
        <v>Fast Moving</v>
      </c>
      <c r="M68" s="148">
        <f t="shared" si="1"/>
        <v>1</v>
      </c>
      <c r="N68" s="148">
        <f t="shared" si="2"/>
        <v>0</v>
      </c>
      <c r="O68" s="148">
        <f t="shared" si="3"/>
        <v>0</v>
      </c>
    </row>
    <row r="69" spans="1:15" ht="15.6" thickTop="1" thickBot="1" x14ac:dyDescent="0.35">
      <c r="A69" s="279">
        <v>65</v>
      </c>
      <c r="B69" s="281">
        <v>734920</v>
      </c>
      <c r="C69" s="281" t="s">
        <v>162</v>
      </c>
      <c r="D69" s="281" t="s">
        <v>163</v>
      </c>
      <c r="E69" s="282">
        <v>34.5</v>
      </c>
      <c r="F69" s="346">
        <v>69</v>
      </c>
      <c r="G69" s="352">
        <v>35</v>
      </c>
      <c r="H69" s="353">
        <v>3.5</v>
      </c>
      <c r="I69" s="268">
        <v>35</v>
      </c>
      <c r="J69" s="271">
        <v>3.5</v>
      </c>
      <c r="K69" s="149" t="str">
        <f t="shared" si="0"/>
        <v>Fast Moving</v>
      </c>
      <c r="M69" s="148">
        <f t="shared" si="1"/>
        <v>1</v>
      </c>
      <c r="N69" s="148">
        <f t="shared" si="2"/>
        <v>0</v>
      </c>
      <c r="O69" s="148">
        <f t="shared" si="3"/>
        <v>0</v>
      </c>
    </row>
    <row r="70" spans="1:15" ht="15.6" thickTop="1" thickBot="1" x14ac:dyDescent="0.35">
      <c r="A70" s="279">
        <v>66</v>
      </c>
      <c r="B70" s="281">
        <v>734921</v>
      </c>
      <c r="C70" s="281" t="s">
        <v>164</v>
      </c>
      <c r="D70" s="281" t="s">
        <v>165</v>
      </c>
      <c r="E70" s="282">
        <v>34.5</v>
      </c>
      <c r="F70" s="346">
        <v>69</v>
      </c>
      <c r="G70" s="352">
        <v>24</v>
      </c>
      <c r="H70" s="353">
        <v>2.4</v>
      </c>
      <c r="I70" s="268">
        <v>24</v>
      </c>
      <c r="J70" s="271">
        <v>2.4</v>
      </c>
      <c r="K70" s="149" t="str">
        <f t="shared" ref="K70:K133" si="4">IF(I70&gt;2,"Fast Moving",IF(I70=0,"Non Moving",IF(I70&lt;3,"Slow Moving")))</f>
        <v>Fast Moving</v>
      </c>
      <c r="M70" s="148">
        <f t="shared" ref="M70:M133" si="5">IF(K70="Fast Moving",1,0)</f>
        <v>1</v>
      </c>
      <c r="N70" s="148">
        <f t="shared" ref="N70:N133" si="6">IF(K70="Slow Moving",1,0)</f>
        <v>0</v>
      </c>
      <c r="O70" s="148">
        <f t="shared" ref="O70:O133" si="7">IF(K70="Non Moving",1,0)</f>
        <v>0</v>
      </c>
    </row>
    <row r="71" spans="1:15" ht="15.6" thickTop="1" thickBot="1" x14ac:dyDescent="0.35">
      <c r="A71" s="279">
        <v>67</v>
      </c>
      <c r="B71" s="281">
        <v>734922</v>
      </c>
      <c r="C71" s="281" t="s">
        <v>166</v>
      </c>
      <c r="D71" s="281" t="s">
        <v>167</v>
      </c>
      <c r="E71" s="282">
        <v>34.5</v>
      </c>
      <c r="F71" s="346">
        <v>69</v>
      </c>
      <c r="G71" s="352">
        <v>19</v>
      </c>
      <c r="H71" s="353">
        <v>1.9</v>
      </c>
      <c r="I71" s="268">
        <v>19</v>
      </c>
      <c r="J71" s="271">
        <v>1.9</v>
      </c>
      <c r="K71" s="149" t="str">
        <f t="shared" si="4"/>
        <v>Fast Moving</v>
      </c>
      <c r="M71" s="148">
        <f t="shared" si="5"/>
        <v>1</v>
      </c>
      <c r="N71" s="148">
        <f t="shared" si="6"/>
        <v>0</v>
      </c>
      <c r="O71" s="148">
        <f t="shared" si="7"/>
        <v>0</v>
      </c>
    </row>
    <row r="72" spans="1:15" ht="15.6" thickTop="1" thickBot="1" x14ac:dyDescent="0.35">
      <c r="A72" s="279">
        <v>68</v>
      </c>
      <c r="B72" s="281">
        <v>734923</v>
      </c>
      <c r="C72" s="281" t="s">
        <v>168</v>
      </c>
      <c r="D72" s="281" t="s">
        <v>169</v>
      </c>
      <c r="E72" s="282">
        <v>29.5</v>
      </c>
      <c r="F72" s="346">
        <v>59</v>
      </c>
      <c r="G72" s="352">
        <v>0</v>
      </c>
      <c r="H72" s="353">
        <v>0</v>
      </c>
      <c r="I72" s="268">
        <v>0</v>
      </c>
      <c r="J72" s="271">
        <v>0</v>
      </c>
      <c r="K72" s="149" t="str">
        <f t="shared" si="4"/>
        <v>Non Moving</v>
      </c>
      <c r="M72" s="148">
        <f t="shared" si="5"/>
        <v>0</v>
      </c>
      <c r="N72" s="148">
        <f t="shared" si="6"/>
        <v>0</v>
      </c>
      <c r="O72" s="148">
        <f t="shared" si="7"/>
        <v>1</v>
      </c>
    </row>
    <row r="73" spans="1:15" ht="15.6" thickTop="1" thickBot="1" x14ac:dyDescent="0.35">
      <c r="A73" s="279">
        <v>69</v>
      </c>
      <c r="B73" s="281">
        <v>734924</v>
      </c>
      <c r="C73" s="281" t="s">
        <v>170</v>
      </c>
      <c r="D73" s="281" t="s">
        <v>171</v>
      </c>
      <c r="E73" s="282">
        <v>29.5</v>
      </c>
      <c r="F73" s="346">
        <v>59</v>
      </c>
      <c r="G73" s="352">
        <v>0</v>
      </c>
      <c r="H73" s="353">
        <v>0</v>
      </c>
      <c r="I73" s="268">
        <v>0</v>
      </c>
      <c r="J73" s="271">
        <v>0</v>
      </c>
      <c r="K73" s="149" t="str">
        <f t="shared" si="4"/>
        <v>Non Moving</v>
      </c>
      <c r="M73" s="148">
        <f t="shared" si="5"/>
        <v>0</v>
      </c>
      <c r="N73" s="148">
        <f t="shared" si="6"/>
        <v>0</v>
      </c>
      <c r="O73" s="148">
        <f t="shared" si="7"/>
        <v>1</v>
      </c>
    </row>
    <row r="74" spans="1:15" ht="15.6" thickTop="1" thickBot="1" x14ac:dyDescent="0.35">
      <c r="A74" s="279">
        <v>70</v>
      </c>
      <c r="B74" s="281">
        <v>734925</v>
      </c>
      <c r="C74" s="281" t="s">
        <v>172</v>
      </c>
      <c r="D74" s="281" t="s">
        <v>173</v>
      </c>
      <c r="E74" s="282">
        <v>29.5</v>
      </c>
      <c r="F74" s="346">
        <v>59</v>
      </c>
      <c r="G74" s="352">
        <v>0</v>
      </c>
      <c r="H74" s="353">
        <v>0</v>
      </c>
      <c r="I74" s="268">
        <v>0</v>
      </c>
      <c r="J74" s="271">
        <v>0</v>
      </c>
      <c r="K74" s="149" t="str">
        <f t="shared" si="4"/>
        <v>Non Moving</v>
      </c>
      <c r="M74" s="148">
        <f t="shared" si="5"/>
        <v>0</v>
      </c>
      <c r="N74" s="148">
        <f t="shared" si="6"/>
        <v>0</v>
      </c>
      <c r="O74" s="148">
        <f t="shared" si="7"/>
        <v>1</v>
      </c>
    </row>
    <row r="75" spans="1:15" ht="15.6" thickTop="1" thickBot="1" x14ac:dyDescent="0.35">
      <c r="A75" s="279">
        <v>71</v>
      </c>
      <c r="B75" s="281">
        <v>734926</v>
      </c>
      <c r="C75" s="281" t="s">
        <v>174</v>
      </c>
      <c r="D75" s="281" t="s">
        <v>175</v>
      </c>
      <c r="E75" s="282">
        <v>24.5</v>
      </c>
      <c r="F75" s="346">
        <v>49</v>
      </c>
      <c r="G75" s="352">
        <v>0</v>
      </c>
      <c r="H75" s="353">
        <v>0</v>
      </c>
      <c r="I75" s="268">
        <v>0</v>
      </c>
      <c r="J75" s="271">
        <v>0</v>
      </c>
      <c r="K75" s="149" t="str">
        <f t="shared" si="4"/>
        <v>Non Moving</v>
      </c>
      <c r="M75" s="148">
        <f t="shared" si="5"/>
        <v>0</v>
      </c>
      <c r="N75" s="148">
        <f t="shared" si="6"/>
        <v>0</v>
      </c>
      <c r="O75" s="148">
        <f t="shared" si="7"/>
        <v>1</v>
      </c>
    </row>
    <row r="76" spans="1:15" ht="15.6" thickTop="1" thickBot="1" x14ac:dyDescent="0.35">
      <c r="A76" s="279">
        <v>72</v>
      </c>
      <c r="B76" s="281">
        <v>734927</v>
      </c>
      <c r="C76" s="281" t="s">
        <v>176</v>
      </c>
      <c r="D76" s="281" t="s">
        <v>177</v>
      </c>
      <c r="E76" s="282">
        <v>24.5</v>
      </c>
      <c r="F76" s="346">
        <v>49</v>
      </c>
      <c r="G76" s="352">
        <v>24</v>
      </c>
      <c r="H76" s="353">
        <v>2.4</v>
      </c>
      <c r="I76" s="268">
        <v>24</v>
      </c>
      <c r="J76" s="271">
        <v>2.4</v>
      </c>
      <c r="K76" s="149" t="str">
        <f t="shared" si="4"/>
        <v>Fast Moving</v>
      </c>
      <c r="M76" s="148">
        <f t="shared" si="5"/>
        <v>1</v>
      </c>
      <c r="N76" s="148">
        <f t="shared" si="6"/>
        <v>0</v>
      </c>
      <c r="O76" s="148">
        <f t="shared" si="7"/>
        <v>0</v>
      </c>
    </row>
    <row r="77" spans="1:15" ht="15.6" thickTop="1" thickBot="1" x14ac:dyDescent="0.35">
      <c r="A77" s="279">
        <v>73</v>
      </c>
      <c r="B77" s="281">
        <v>734928</v>
      </c>
      <c r="C77" s="281" t="s">
        <v>178</v>
      </c>
      <c r="D77" s="281" t="s">
        <v>179</v>
      </c>
      <c r="E77" s="282">
        <v>24</v>
      </c>
      <c r="F77" s="346">
        <v>49</v>
      </c>
      <c r="G77" s="352">
        <v>14</v>
      </c>
      <c r="H77" s="353">
        <v>1.4</v>
      </c>
      <c r="I77" s="268">
        <v>14</v>
      </c>
      <c r="J77" s="271">
        <v>1.4</v>
      </c>
      <c r="K77" s="149" t="str">
        <f t="shared" si="4"/>
        <v>Fast Moving</v>
      </c>
      <c r="M77" s="148">
        <f t="shared" si="5"/>
        <v>1</v>
      </c>
      <c r="N77" s="148">
        <f t="shared" si="6"/>
        <v>0</v>
      </c>
      <c r="O77" s="148">
        <f t="shared" si="7"/>
        <v>0</v>
      </c>
    </row>
    <row r="78" spans="1:15" ht="15.6" thickTop="1" thickBot="1" x14ac:dyDescent="0.35">
      <c r="A78" s="279">
        <v>74</v>
      </c>
      <c r="B78" s="281">
        <v>734929</v>
      </c>
      <c r="C78" s="281" t="s">
        <v>180</v>
      </c>
      <c r="D78" s="281" t="s">
        <v>181</v>
      </c>
      <c r="E78" s="282">
        <v>24.5</v>
      </c>
      <c r="F78" s="346">
        <v>49</v>
      </c>
      <c r="G78" s="352">
        <v>7</v>
      </c>
      <c r="H78" s="353">
        <v>0.7</v>
      </c>
      <c r="I78" s="268">
        <v>7</v>
      </c>
      <c r="J78" s="271">
        <v>0.7</v>
      </c>
      <c r="K78" s="149" t="str">
        <f t="shared" si="4"/>
        <v>Fast Moving</v>
      </c>
      <c r="M78" s="148">
        <f t="shared" si="5"/>
        <v>1</v>
      </c>
      <c r="N78" s="148">
        <f t="shared" si="6"/>
        <v>0</v>
      </c>
      <c r="O78" s="148">
        <f t="shared" si="7"/>
        <v>0</v>
      </c>
    </row>
    <row r="79" spans="1:15" ht="15.6" thickTop="1" thickBot="1" x14ac:dyDescent="0.35">
      <c r="A79" s="279">
        <v>75</v>
      </c>
      <c r="B79" s="281">
        <v>734930</v>
      </c>
      <c r="C79" s="281" t="s">
        <v>182</v>
      </c>
      <c r="D79" s="281" t="s">
        <v>183</v>
      </c>
      <c r="E79" s="282">
        <v>24.5</v>
      </c>
      <c r="F79" s="346">
        <v>49</v>
      </c>
      <c r="G79" s="352">
        <v>14</v>
      </c>
      <c r="H79" s="353">
        <v>1.4</v>
      </c>
      <c r="I79" s="268">
        <v>14</v>
      </c>
      <c r="J79" s="271">
        <v>1.4</v>
      </c>
      <c r="K79" s="149" t="str">
        <f t="shared" si="4"/>
        <v>Fast Moving</v>
      </c>
      <c r="M79" s="148">
        <f t="shared" si="5"/>
        <v>1</v>
      </c>
      <c r="N79" s="148">
        <f t="shared" si="6"/>
        <v>0</v>
      </c>
      <c r="O79" s="148">
        <f t="shared" si="7"/>
        <v>0</v>
      </c>
    </row>
    <row r="80" spans="1:15" ht="15.6" thickTop="1" thickBot="1" x14ac:dyDescent="0.35">
      <c r="A80" s="279">
        <v>76</v>
      </c>
      <c r="B80" s="281">
        <v>734931</v>
      </c>
      <c r="C80" s="281" t="s">
        <v>184</v>
      </c>
      <c r="D80" s="281" t="s">
        <v>185</v>
      </c>
      <c r="E80" s="282">
        <v>24.5</v>
      </c>
      <c r="F80" s="346">
        <v>49</v>
      </c>
      <c r="G80" s="352">
        <v>0</v>
      </c>
      <c r="H80" s="353">
        <v>0</v>
      </c>
      <c r="I80" s="268">
        <v>0</v>
      </c>
      <c r="J80" s="271">
        <v>0</v>
      </c>
      <c r="K80" s="149" t="str">
        <f t="shared" si="4"/>
        <v>Non Moving</v>
      </c>
      <c r="M80" s="148">
        <f t="shared" si="5"/>
        <v>0</v>
      </c>
      <c r="N80" s="148">
        <f t="shared" si="6"/>
        <v>0</v>
      </c>
      <c r="O80" s="148">
        <f t="shared" si="7"/>
        <v>1</v>
      </c>
    </row>
    <row r="81" spans="1:15" ht="15.6" thickTop="1" thickBot="1" x14ac:dyDescent="0.35">
      <c r="A81" s="279">
        <v>77</v>
      </c>
      <c r="B81" s="281">
        <v>734933</v>
      </c>
      <c r="C81" s="281" t="s">
        <v>186</v>
      </c>
      <c r="D81" s="281" t="s">
        <v>187</v>
      </c>
      <c r="E81" s="282">
        <v>24.5</v>
      </c>
      <c r="F81" s="346">
        <v>49</v>
      </c>
      <c r="G81" s="352">
        <v>0</v>
      </c>
      <c r="H81" s="353">
        <v>0</v>
      </c>
      <c r="I81" s="268">
        <v>0</v>
      </c>
      <c r="J81" s="271">
        <v>0</v>
      </c>
      <c r="K81" s="149" t="str">
        <f t="shared" si="4"/>
        <v>Non Moving</v>
      </c>
      <c r="M81" s="148">
        <f t="shared" si="5"/>
        <v>0</v>
      </c>
      <c r="N81" s="148">
        <f t="shared" si="6"/>
        <v>0</v>
      </c>
      <c r="O81" s="148">
        <f t="shared" si="7"/>
        <v>1</v>
      </c>
    </row>
    <row r="82" spans="1:15" ht="15.6" thickTop="1" thickBot="1" x14ac:dyDescent="0.35">
      <c r="A82" s="279">
        <v>78</v>
      </c>
      <c r="B82" s="281">
        <v>734934</v>
      </c>
      <c r="C82" s="281" t="s">
        <v>188</v>
      </c>
      <c r="D82" s="281" t="s">
        <v>189</v>
      </c>
      <c r="E82" s="282">
        <v>24.5</v>
      </c>
      <c r="F82" s="346">
        <v>49</v>
      </c>
      <c r="G82" s="352">
        <v>0</v>
      </c>
      <c r="H82" s="353">
        <v>0</v>
      </c>
      <c r="I82" s="268">
        <v>0</v>
      </c>
      <c r="J82" s="271">
        <v>0</v>
      </c>
      <c r="K82" s="149" t="str">
        <f t="shared" si="4"/>
        <v>Non Moving</v>
      </c>
      <c r="M82" s="148">
        <f t="shared" si="5"/>
        <v>0</v>
      </c>
      <c r="N82" s="148">
        <f t="shared" si="6"/>
        <v>0</v>
      </c>
      <c r="O82" s="148">
        <f t="shared" si="7"/>
        <v>1</v>
      </c>
    </row>
    <row r="83" spans="1:15" ht="15.6" thickTop="1" thickBot="1" x14ac:dyDescent="0.35">
      <c r="A83" s="279">
        <v>79</v>
      </c>
      <c r="B83" s="281">
        <v>734935</v>
      </c>
      <c r="C83" s="281" t="s">
        <v>190</v>
      </c>
      <c r="D83" s="281" t="s">
        <v>191</v>
      </c>
      <c r="E83" s="282">
        <v>29.5</v>
      </c>
      <c r="F83" s="346">
        <v>59</v>
      </c>
      <c r="G83" s="352">
        <v>0</v>
      </c>
      <c r="H83" s="353">
        <v>0</v>
      </c>
      <c r="I83" s="268">
        <v>0</v>
      </c>
      <c r="J83" s="271">
        <v>0</v>
      </c>
      <c r="K83" s="149" t="str">
        <f t="shared" si="4"/>
        <v>Non Moving</v>
      </c>
      <c r="M83" s="148">
        <f t="shared" si="5"/>
        <v>0</v>
      </c>
      <c r="N83" s="148">
        <f t="shared" si="6"/>
        <v>0</v>
      </c>
      <c r="O83" s="148">
        <f t="shared" si="7"/>
        <v>1</v>
      </c>
    </row>
    <row r="84" spans="1:15" ht="15.6" thickTop="1" thickBot="1" x14ac:dyDescent="0.35">
      <c r="A84" s="279">
        <v>80</v>
      </c>
      <c r="B84" s="281">
        <v>734936</v>
      </c>
      <c r="C84" s="281" t="s">
        <v>192</v>
      </c>
      <c r="D84" s="281" t="s">
        <v>193</v>
      </c>
      <c r="E84" s="282">
        <v>29.5</v>
      </c>
      <c r="F84" s="346">
        <v>59</v>
      </c>
      <c r="G84" s="352">
        <v>0</v>
      </c>
      <c r="H84" s="353">
        <v>0</v>
      </c>
      <c r="I84" s="268">
        <v>0</v>
      </c>
      <c r="J84" s="271">
        <v>0</v>
      </c>
      <c r="K84" s="149" t="str">
        <f t="shared" si="4"/>
        <v>Non Moving</v>
      </c>
      <c r="M84" s="148">
        <f t="shared" si="5"/>
        <v>0</v>
      </c>
      <c r="N84" s="148">
        <f t="shared" si="6"/>
        <v>0</v>
      </c>
      <c r="O84" s="148">
        <f t="shared" si="7"/>
        <v>1</v>
      </c>
    </row>
    <row r="85" spans="1:15" ht="15.6" thickTop="1" thickBot="1" x14ac:dyDescent="0.35">
      <c r="A85" s="279">
        <v>81</v>
      </c>
      <c r="B85" s="281">
        <v>734937</v>
      </c>
      <c r="C85" s="281" t="s">
        <v>194</v>
      </c>
      <c r="D85" s="281" t="s">
        <v>195</v>
      </c>
      <c r="E85" s="282">
        <v>69.5</v>
      </c>
      <c r="F85" s="346">
        <v>149</v>
      </c>
      <c r="G85" s="352">
        <v>3</v>
      </c>
      <c r="H85" s="353">
        <v>0.3</v>
      </c>
      <c r="I85" s="268">
        <v>3</v>
      </c>
      <c r="J85" s="271">
        <v>0.3</v>
      </c>
      <c r="K85" s="149" t="str">
        <f t="shared" si="4"/>
        <v>Fast Moving</v>
      </c>
      <c r="M85" s="148">
        <f t="shared" si="5"/>
        <v>1</v>
      </c>
      <c r="N85" s="148">
        <f t="shared" si="6"/>
        <v>0</v>
      </c>
      <c r="O85" s="148">
        <f t="shared" si="7"/>
        <v>0</v>
      </c>
    </row>
    <row r="86" spans="1:15" ht="15.6" thickTop="1" thickBot="1" x14ac:dyDescent="0.35">
      <c r="A86" s="279">
        <v>82</v>
      </c>
      <c r="B86" s="281">
        <v>734938</v>
      </c>
      <c r="C86" s="281" t="s">
        <v>196</v>
      </c>
      <c r="D86" s="281" t="s">
        <v>197</v>
      </c>
      <c r="E86" s="282">
        <v>69.5</v>
      </c>
      <c r="F86" s="346">
        <v>149</v>
      </c>
      <c r="G86" s="352">
        <v>2</v>
      </c>
      <c r="H86" s="353">
        <v>0.2</v>
      </c>
      <c r="I86" s="268">
        <v>2</v>
      </c>
      <c r="J86" s="271">
        <v>0.2</v>
      </c>
      <c r="K86" s="149" t="str">
        <f t="shared" si="4"/>
        <v>Slow Moving</v>
      </c>
      <c r="M86" s="148">
        <f t="shared" si="5"/>
        <v>0</v>
      </c>
      <c r="N86" s="148">
        <f t="shared" si="6"/>
        <v>1</v>
      </c>
      <c r="O86" s="148">
        <f t="shared" si="7"/>
        <v>0</v>
      </c>
    </row>
    <row r="87" spans="1:15" ht="15.6" thickTop="1" thickBot="1" x14ac:dyDescent="0.35">
      <c r="A87" s="279">
        <v>83</v>
      </c>
      <c r="B87" s="281">
        <v>734939</v>
      </c>
      <c r="C87" s="281" t="s">
        <v>198</v>
      </c>
      <c r="D87" s="281" t="s">
        <v>199</v>
      </c>
      <c r="E87" s="282">
        <v>109.5</v>
      </c>
      <c r="F87" s="346">
        <v>229</v>
      </c>
      <c r="G87" s="352">
        <v>2</v>
      </c>
      <c r="H87" s="353">
        <v>0.2</v>
      </c>
      <c r="I87" s="268">
        <v>2</v>
      </c>
      <c r="J87" s="271">
        <v>0.2</v>
      </c>
      <c r="K87" s="149" t="str">
        <f t="shared" si="4"/>
        <v>Slow Moving</v>
      </c>
      <c r="M87" s="148">
        <f t="shared" si="5"/>
        <v>0</v>
      </c>
      <c r="N87" s="148">
        <f t="shared" si="6"/>
        <v>1</v>
      </c>
      <c r="O87" s="148">
        <f t="shared" si="7"/>
        <v>0</v>
      </c>
    </row>
    <row r="88" spans="1:15" ht="15.6" thickTop="1" thickBot="1" x14ac:dyDescent="0.35">
      <c r="A88" s="279">
        <v>84</v>
      </c>
      <c r="B88" s="281">
        <v>734940</v>
      </c>
      <c r="C88" s="281" t="s">
        <v>200</v>
      </c>
      <c r="D88" s="281" t="s">
        <v>201</v>
      </c>
      <c r="E88" s="282">
        <v>44.5</v>
      </c>
      <c r="F88" s="346">
        <v>99</v>
      </c>
      <c r="G88" s="352">
        <v>3</v>
      </c>
      <c r="H88" s="353">
        <v>0.3</v>
      </c>
      <c r="I88" s="268">
        <v>3</v>
      </c>
      <c r="J88" s="271">
        <v>0.3</v>
      </c>
      <c r="K88" s="149" t="str">
        <f t="shared" si="4"/>
        <v>Fast Moving</v>
      </c>
      <c r="M88" s="148">
        <f t="shared" si="5"/>
        <v>1</v>
      </c>
      <c r="N88" s="148">
        <f t="shared" si="6"/>
        <v>0</v>
      </c>
      <c r="O88" s="148">
        <f t="shared" si="7"/>
        <v>0</v>
      </c>
    </row>
    <row r="89" spans="1:15" ht="15.6" thickTop="1" thickBot="1" x14ac:dyDescent="0.35">
      <c r="A89" s="279">
        <v>85</v>
      </c>
      <c r="B89" s="281">
        <v>734941</v>
      </c>
      <c r="C89" s="281" t="s">
        <v>202</v>
      </c>
      <c r="D89" s="281" t="s">
        <v>203</v>
      </c>
      <c r="E89" s="282">
        <v>44.5</v>
      </c>
      <c r="F89" s="346">
        <v>89</v>
      </c>
      <c r="G89" s="352">
        <v>12</v>
      </c>
      <c r="H89" s="353">
        <v>1.2</v>
      </c>
      <c r="I89" s="268">
        <v>12</v>
      </c>
      <c r="J89" s="271">
        <v>1.2</v>
      </c>
      <c r="K89" s="149" t="str">
        <f t="shared" si="4"/>
        <v>Fast Moving</v>
      </c>
      <c r="M89" s="148">
        <f t="shared" si="5"/>
        <v>1</v>
      </c>
      <c r="N89" s="148">
        <f t="shared" si="6"/>
        <v>0</v>
      </c>
      <c r="O89" s="148">
        <f t="shared" si="7"/>
        <v>0</v>
      </c>
    </row>
    <row r="90" spans="1:15" ht="15.6" thickTop="1" thickBot="1" x14ac:dyDescent="0.35">
      <c r="A90" s="279">
        <v>86</v>
      </c>
      <c r="B90" s="281">
        <v>734942</v>
      </c>
      <c r="C90" s="281" t="s">
        <v>204</v>
      </c>
      <c r="D90" s="281" t="s">
        <v>205</v>
      </c>
      <c r="E90" s="282">
        <v>24.5</v>
      </c>
      <c r="F90" s="346">
        <v>49</v>
      </c>
      <c r="G90" s="352">
        <v>20</v>
      </c>
      <c r="H90" s="353">
        <v>2</v>
      </c>
      <c r="I90" s="268">
        <v>20</v>
      </c>
      <c r="J90" s="271">
        <v>2</v>
      </c>
      <c r="K90" s="149" t="str">
        <f t="shared" si="4"/>
        <v>Fast Moving</v>
      </c>
      <c r="M90" s="148">
        <f t="shared" si="5"/>
        <v>1</v>
      </c>
      <c r="N90" s="148">
        <f t="shared" si="6"/>
        <v>0</v>
      </c>
      <c r="O90" s="148">
        <f t="shared" si="7"/>
        <v>0</v>
      </c>
    </row>
    <row r="91" spans="1:15" ht="15.6" thickTop="1" thickBot="1" x14ac:dyDescent="0.35">
      <c r="A91" s="279">
        <v>87</v>
      </c>
      <c r="B91" s="281">
        <v>734943</v>
      </c>
      <c r="C91" s="281" t="s">
        <v>206</v>
      </c>
      <c r="D91" s="281" t="s">
        <v>207</v>
      </c>
      <c r="E91" s="282">
        <v>24.5</v>
      </c>
      <c r="F91" s="346">
        <v>49</v>
      </c>
      <c r="G91" s="352">
        <v>34</v>
      </c>
      <c r="H91" s="353">
        <v>3.4</v>
      </c>
      <c r="I91" s="268">
        <v>34</v>
      </c>
      <c r="J91" s="271">
        <v>3.4</v>
      </c>
      <c r="K91" s="149" t="str">
        <f t="shared" si="4"/>
        <v>Fast Moving</v>
      </c>
      <c r="M91" s="148">
        <f t="shared" si="5"/>
        <v>1</v>
      </c>
      <c r="N91" s="148">
        <f t="shared" si="6"/>
        <v>0</v>
      </c>
      <c r="O91" s="148">
        <f t="shared" si="7"/>
        <v>0</v>
      </c>
    </row>
    <row r="92" spans="1:15" ht="15.6" thickTop="1" thickBot="1" x14ac:dyDescent="0.35">
      <c r="A92" s="279">
        <v>88</v>
      </c>
      <c r="B92" s="281">
        <v>734944</v>
      </c>
      <c r="C92" s="281" t="s">
        <v>208</v>
      </c>
      <c r="D92" s="281" t="s">
        <v>209</v>
      </c>
      <c r="E92" s="282">
        <v>24.5</v>
      </c>
      <c r="F92" s="346">
        <v>49</v>
      </c>
      <c r="G92" s="352">
        <v>31</v>
      </c>
      <c r="H92" s="353">
        <v>3.1</v>
      </c>
      <c r="I92" s="268">
        <v>31</v>
      </c>
      <c r="J92" s="271">
        <v>3.1</v>
      </c>
      <c r="K92" s="149" t="str">
        <f t="shared" si="4"/>
        <v>Fast Moving</v>
      </c>
      <c r="M92" s="148">
        <f t="shared" si="5"/>
        <v>1</v>
      </c>
      <c r="N92" s="148">
        <f t="shared" si="6"/>
        <v>0</v>
      </c>
      <c r="O92" s="148">
        <f t="shared" si="7"/>
        <v>0</v>
      </c>
    </row>
    <row r="93" spans="1:15" ht="15.6" thickTop="1" thickBot="1" x14ac:dyDescent="0.35">
      <c r="A93" s="279">
        <v>89</v>
      </c>
      <c r="B93" s="281">
        <v>734945</v>
      </c>
      <c r="C93" s="281" t="s">
        <v>210</v>
      </c>
      <c r="D93" s="281" t="s">
        <v>211</v>
      </c>
      <c r="E93" s="282">
        <v>39.5</v>
      </c>
      <c r="F93" s="346">
        <v>79</v>
      </c>
      <c r="G93" s="352">
        <v>0</v>
      </c>
      <c r="H93" s="353">
        <v>0</v>
      </c>
      <c r="I93" s="268">
        <v>0</v>
      </c>
      <c r="J93" s="271">
        <v>0</v>
      </c>
      <c r="K93" s="149" t="str">
        <f t="shared" si="4"/>
        <v>Non Moving</v>
      </c>
      <c r="M93" s="148">
        <f t="shared" si="5"/>
        <v>0</v>
      </c>
      <c r="N93" s="148">
        <f t="shared" si="6"/>
        <v>0</v>
      </c>
      <c r="O93" s="148">
        <f t="shared" si="7"/>
        <v>1</v>
      </c>
    </row>
    <row r="94" spans="1:15" ht="15.6" thickTop="1" thickBot="1" x14ac:dyDescent="0.35">
      <c r="A94" s="279">
        <v>90</v>
      </c>
      <c r="B94" s="281">
        <v>734947</v>
      </c>
      <c r="C94" s="281" t="s">
        <v>212</v>
      </c>
      <c r="D94" s="281" t="s">
        <v>213</v>
      </c>
      <c r="E94" s="282">
        <v>39.5</v>
      </c>
      <c r="F94" s="346">
        <v>79</v>
      </c>
      <c r="G94" s="352">
        <v>0</v>
      </c>
      <c r="H94" s="353">
        <v>0</v>
      </c>
      <c r="I94" s="268">
        <v>0</v>
      </c>
      <c r="J94" s="271">
        <v>0</v>
      </c>
      <c r="K94" s="149" t="str">
        <f t="shared" si="4"/>
        <v>Non Moving</v>
      </c>
      <c r="M94" s="148">
        <f t="shared" si="5"/>
        <v>0</v>
      </c>
      <c r="N94" s="148">
        <f t="shared" si="6"/>
        <v>0</v>
      </c>
      <c r="O94" s="148">
        <f t="shared" si="7"/>
        <v>1</v>
      </c>
    </row>
    <row r="95" spans="1:15" ht="15.6" thickTop="1" thickBot="1" x14ac:dyDescent="0.35">
      <c r="A95" s="279">
        <v>91</v>
      </c>
      <c r="B95" s="281">
        <v>734948</v>
      </c>
      <c r="C95" s="281" t="s">
        <v>214</v>
      </c>
      <c r="D95" s="281" t="s">
        <v>215</v>
      </c>
      <c r="E95" s="282">
        <v>49.5</v>
      </c>
      <c r="F95" s="346">
        <v>109</v>
      </c>
      <c r="G95" s="352">
        <v>8</v>
      </c>
      <c r="H95" s="353">
        <v>0.8</v>
      </c>
      <c r="I95" s="268">
        <v>8</v>
      </c>
      <c r="J95" s="271">
        <v>0.8</v>
      </c>
      <c r="K95" s="149" t="str">
        <f t="shared" si="4"/>
        <v>Fast Moving</v>
      </c>
      <c r="M95" s="148">
        <f t="shared" si="5"/>
        <v>1</v>
      </c>
      <c r="N95" s="148">
        <f t="shared" si="6"/>
        <v>0</v>
      </c>
      <c r="O95" s="148">
        <f t="shared" si="7"/>
        <v>0</v>
      </c>
    </row>
    <row r="96" spans="1:15" ht="15.6" thickTop="1" thickBot="1" x14ac:dyDescent="0.35">
      <c r="A96" s="279">
        <v>92</v>
      </c>
      <c r="B96" s="281">
        <v>734966</v>
      </c>
      <c r="C96" s="281" t="s">
        <v>216</v>
      </c>
      <c r="D96" s="281" t="s">
        <v>217</v>
      </c>
      <c r="E96" s="282">
        <v>24.5</v>
      </c>
      <c r="F96" s="346">
        <v>49</v>
      </c>
      <c r="G96" s="352">
        <v>0</v>
      </c>
      <c r="H96" s="353">
        <v>0</v>
      </c>
      <c r="I96" s="268">
        <v>0</v>
      </c>
      <c r="J96" s="271">
        <v>0</v>
      </c>
      <c r="K96" s="149" t="str">
        <f t="shared" si="4"/>
        <v>Non Moving</v>
      </c>
      <c r="M96" s="148">
        <f t="shared" si="5"/>
        <v>0</v>
      </c>
      <c r="N96" s="148">
        <f t="shared" si="6"/>
        <v>0</v>
      </c>
      <c r="O96" s="148">
        <f t="shared" si="7"/>
        <v>1</v>
      </c>
    </row>
    <row r="97" spans="1:15" ht="15.6" thickTop="1" thickBot="1" x14ac:dyDescent="0.35">
      <c r="A97" s="279">
        <v>93</v>
      </c>
      <c r="B97" s="281">
        <v>734968</v>
      </c>
      <c r="C97" s="281" t="s">
        <v>218</v>
      </c>
      <c r="D97" s="281" t="s">
        <v>219</v>
      </c>
      <c r="E97" s="282">
        <v>24.5</v>
      </c>
      <c r="F97" s="346">
        <v>49</v>
      </c>
      <c r="G97" s="352">
        <v>0</v>
      </c>
      <c r="H97" s="353">
        <v>0</v>
      </c>
      <c r="I97" s="268">
        <v>0</v>
      </c>
      <c r="J97" s="271">
        <v>0</v>
      </c>
      <c r="K97" s="149" t="str">
        <f t="shared" si="4"/>
        <v>Non Moving</v>
      </c>
      <c r="M97" s="148">
        <f t="shared" si="5"/>
        <v>0</v>
      </c>
      <c r="N97" s="148">
        <f t="shared" si="6"/>
        <v>0</v>
      </c>
      <c r="O97" s="148">
        <f t="shared" si="7"/>
        <v>1</v>
      </c>
    </row>
    <row r="98" spans="1:15" ht="15.6" thickTop="1" thickBot="1" x14ac:dyDescent="0.35">
      <c r="A98" s="279">
        <v>94</v>
      </c>
      <c r="B98" s="281">
        <v>734970</v>
      </c>
      <c r="C98" s="281" t="s">
        <v>220</v>
      </c>
      <c r="D98" s="281" t="s">
        <v>221</v>
      </c>
      <c r="E98" s="282">
        <v>24.5</v>
      </c>
      <c r="F98" s="346">
        <v>49</v>
      </c>
      <c r="G98" s="352">
        <v>0</v>
      </c>
      <c r="H98" s="353">
        <v>0</v>
      </c>
      <c r="I98" s="268">
        <v>0</v>
      </c>
      <c r="J98" s="271">
        <v>0</v>
      </c>
      <c r="K98" s="149" t="str">
        <f t="shared" si="4"/>
        <v>Non Moving</v>
      </c>
      <c r="M98" s="148">
        <f t="shared" si="5"/>
        <v>0</v>
      </c>
      <c r="N98" s="148">
        <f t="shared" si="6"/>
        <v>0</v>
      </c>
      <c r="O98" s="148">
        <f t="shared" si="7"/>
        <v>1</v>
      </c>
    </row>
    <row r="99" spans="1:15" ht="15.6" thickTop="1" thickBot="1" x14ac:dyDescent="0.35">
      <c r="A99" s="279">
        <v>95</v>
      </c>
      <c r="B99" s="281">
        <v>734971</v>
      </c>
      <c r="C99" s="281" t="s">
        <v>222</v>
      </c>
      <c r="D99" s="281" t="s">
        <v>223</v>
      </c>
      <c r="E99" s="282">
        <v>24.5</v>
      </c>
      <c r="F99" s="346">
        <v>49</v>
      </c>
      <c r="G99" s="352">
        <v>0</v>
      </c>
      <c r="H99" s="353">
        <v>0</v>
      </c>
      <c r="I99" s="268">
        <v>0</v>
      </c>
      <c r="J99" s="271">
        <v>0</v>
      </c>
      <c r="K99" s="149" t="str">
        <f t="shared" si="4"/>
        <v>Non Moving</v>
      </c>
      <c r="M99" s="148">
        <f t="shared" si="5"/>
        <v>0</v>
      </c>
      <c r="N99" s="148">
        <f t="shared" si="6"/>
        <v>0</v>
      </c>
      <c r="O99" s="148">
        <f t="shared" si="7"/>
        <v>1</v>
      </c>
    </row>
    <row r="100" spans="1:15" ht="15.6" thickTop="1" thickBot="1" x14ac:dyDescent="0.35">
      <c r="A100" s="279">
        <v>96</v>
      </c>
      <c r="B100" s="281">
        <v>734973</v>
      </c>
      <c r="C100" s="281" t="s">
        <v>224</v>
      </c>
      <c r="D100" s="281" t="s">
        <v>225</v>
      </c>
      <c r="E100" s="282">
        <v>24.5</v>
      </c>
      <c r="F100" s="346">
        <v>49</v>
      </c>
      <c r="G100" s="352">
        <v>0</v>
      </c>
      <c r="H100" s="353">
        <v>0</v>
      </c>
      <c r="I100" s="268">
        <v>0</v>
      </c>
      <c r="J100" s="271">
        <v>0</v>
      </c>
      <c r="K100" s="149" t="str">
        <f t="shared" si="4"/>
        <v>Non Moving</v>
      </c>
      <c r="M100" s="148">
        <f t="shared" si="5"/>
        <v>0</v>
      </c>
      <c r="N100" s="148">
        <f t="shared" si="6"/>
        <v>0</v>
      </c>
      <c r="O100" s="148">
        <f t="shared" si="7"/>
        <v>1</v>
      </c>
    </row>
    <row r="101" spans="1:15" ht="15.6" thickTop="1" thickBot="1" x14ac:dyDescent="0.35">
      <c r="A101" s="279">
        <v>97</v>
      </c>
      <c r="B101" s="281">
        <v>734975</v>
      </c>
      <c r="C101" s="281" t="s">
        <v>226</v>
      </c>
      <c r="D101" s="281" t="s">
        <v>227</v>
      </c>
      <c r="E101" s="282">
        <v>24.5</v>
      </c>
      <c r="F101" s="346">
        <v>49</v>
      </c>
      <c r="G101" s="352">
        <v>0</v>
      </c>
      <c r="H101" s="353">
        <v>0</v>
      </c>
      <c r="I101" s="268">
        <v>0</v>
      </c>
      <c r="J101" s="271">
        <v>0</v>
      </c>
      <c r="K101" s="149" t="str">
        <f t="shared" si="4"/>
        <v>Non Moving</v>
      </c>
      <c r="M101" s="148">
        <f t="shared" si="5"/>
        <v>0</v>
      </c>
      <c r="N101" s="148">
        <f t="shared" si="6"/>
        <v>0</v>
      </c>
      <c r="O101" s="148">
        <f t="shared" si="7"/>
        <v>1</v>
      </c>
    </row>
    <row r="102" spans="1:15" ht="15.6" thickTop="1" thickBot="1" x14ac:dyDescent="0.35">
      <c r="A102" s="279">
        <v>98</v>
      </c>
      <c r="B102" s="281">
        <v>734976</v>
      </c>
      <c r="C102" s="281" t="s">
        <v>228</v>
      </c>
      <c r="D102" s="281" t="s">
        <v>229</v>
      </c>
      <c r="E102" s="282">
        <v>39.5</v>
      </c>
      <c r="F102" s="346">
        <v>79</v>
      </c>
      <c r="G102" s="352">
        <v>0</v>
      </c>
      <c r="H102" s="353">
        <v>0</v>
      </c>
      <c r="I102" s="268">
        <v>0</v>
      </c>
      <c r="J102" s="271">
        <v>0</v>
      </c>
      <c r="K102" s="149" t="str">
        <f t="shared" si="4"/>
        <v>Non Moving</v>
      </c>
      <c r="M102" s="148">
        <f t="shared" si="5"/>
        <v>0</v>
      </c>
      <c r="N102" s="148">
        <f t="shared" si="6"/>
        <v>0</v>
      </c>
      <c r="O102" s="148">
        <f t="shared" si="7"/>
        <v>1</v>
      </c>
    </row>
    <row r="103" spans="1:15" ht="15.6" thickTop="1" thickBot="1" x14ac:dyDescent="0.35">
      <c r="A103" s="279">
        <v>99</v>
      </c>
      <c r="B103" s="281">
        <v>734981</v>
      </c>
      <c r="C103" s="281" t="s">
        <v>230</v>
      </c>
      <c r="D103" s="281" t="s">
        <v>231</v>
      </c>
      <c r="E103" s="282">
        <v>39.5</v>
      </c>
      <c r="F103" s="346">
        <v>79</v>
      </c>
      <c r="G103" s="352">
        <v>0</v>
      </c>
      <c r="H103" s="353">
        <v>0</v>
      </c>
      <c r="I103" s="268">
        <v>0</v>
      </c>
      <c r="J103" s="271">
        <v>0</v>
      </c>
      <c r="K103" s="149" t="str">
        <f t="shared" si="4"/>
        <v>Non Moving</v>
      </c>
      <c r="M103" s="148">
        <f t="shared" si="5"/>
        <v>0</v>
      </c>
      <c r="N103" s="148">
        <f t="shared" si="6"/>
        <v>0</v>
      </c>
      <c r="O103" s="148">
        <f t="shared" si="7"/>
        <v>1</v>
      </c>
    </row>
    <row r="104" spans="1:15" ht="15.6" thickTop="1" thickBot="1" x14ac:dyDescent="0.35">
      <c r="A104" s="279">
        <v>100</v>
      </c>
      <c r="B104" s="281">
        <v>735669</v>
      </c>
      <c r="C104" s="281" t="s">
        <v>232</v>
      </c>
      <c r="D104" s="281" t="s">
        <v>183</v>
      </c>
      <c r="E104" s="282">
        <v>24.5</v>
      </c>
      <c r="F104" s="346">
        <v>49</v>
      </c>
      <c r="G104" s="352">
        <v>9</v>
      </c>
      <c r="H104" s="353">
        <v>0.9</v>
      </c>
      <c r="I104" s="268">
        <v>9</v>
      </c>
      <c r="J104" s="271">
        <v>0.9</v>
      </c>
      <c r="K104" s="149" t="str">
        <f t="shared" si="4"/>
        <v>Fast Moving</v>
      </c>
      <c r="M104" s="148">
        <f t="shared" si="5"/>
        <v>1</v>
      </c>
      <c r="N104" s="148">
        <f t="shared" si="6"/>
        <v>0</v>
      </c>
      <c r="O104" s="148">
        <f t="shared" si="7"/>
        <v>0</v>
      </c>
    </row>
    <row r="105" spans="1:15" ht="15.6" thickTop="1" thickBot="1" x14ac:dyDescent="0.35">
      <c r="A105" s="279">
        <v>101</v>
      </c>
      <c r="B105" s="281">
        <v>735670</v>
      </c>
      <c r="C105" s="281" t="s">
        <v>233</v>
      </c>
      <c r="D105" s="281" t="s">
        <v>234</v>
      </c>
      <c r="E105" s="282">
        <v>44.5</v>
      </c>
      <c r="F105" s="346">
        <v>99</v>
      </c>
      <c r="G105" s="352">
        <v>11</v>
      </c>
      <c r="H105" s="353">
        <v>1.1000000000000001</v>
      </c>
      <c r="I105" s="268">
        <v>11</v>
      </c>
      <c r="J105" s="271">
        <v>1.1000000000000001</v>
      </c>
      <c r="K105" s="149" t="str">
        <f t="shared" si="4"/>
        <v>Fast Moving</v>
      </c>
      <c r="M105" s="148">
        <f t="shared" si="5"/>
        <v>1</v>
      </c>
      <c r="N105" s="148">
        <f t="shared" si="6"/>
        <v>0</v>
      </c>
      <c r="O105" s="148">
        <f t="shared" si="7"/>
        <v>0</v>
      </c>
    </row>
    <row r="106" spans="1:15" ht="15.6" thickTop="1" thickBot="1" x14ac:dyDescent="0.35">
      <c r="A106" s="279">
        <v>102</v>
      </c>
      <c r="B106" s="281">
        <v>738068</v>
      </c>
      <c r="C106" s="281" t="s">
        <v>235</v>
      </c>
      <c r="D106" s="281" t="s">
        <v>236</v>
      </c>
      <c r="E106" s="282">
        <v>59.5</v>
      </c>
      <c r="F106" s="346">
        <v>129</v>
      </c>
      <c r="G106" s="352">
        <v>1</v>
      </c>
      <c r="H106" s="353">
        <v>0.1</v>
      </c>
      <c r="I106" s="268">
        <v>1</v>
      </c>
      <c r="J106" s="271">
        <v>0.1</v>
      </c>
      <c r="K106" s="149" t="str">
        <f t="shared" si="4"/>
        <v>Slow Moving</v>
      </c>
      <c r="M106" s="148">
        <f t="shared" si="5"/>
        <v>0</v>
      </c>
      <c r="N106" s="148">
        <f t="shared" si="6"/>
        <v>1</v>
      </c>
      <c r="O106" s="148">
        <f t="shared" si="7"/>
        <v>0</v>
      </c>
    </row>
    <row r="107" spans="1:15" ht="15.6" thickTop="1" thickBot="1" x14ac:dyDescent="0.35">
      <c r="A107" s="279">
        <v>103</v>
      </c>
      <c r="B107" s="281">
        <v>738069</v>
      </c>
      <c r="C107" s="281" t="s">
        <v>237</v>
      </c>
      <c r="D107" s="281" t="s">
        <v>238</v>
      </c>
      <c r="E107" s="282">
        <v>59.5</v>
      </c>
      <c r="F107" s="346">
        <v>129</v>
      </c>
      <c r="G107" s="352">
        <v>4</v>
      </c>
      <c r="H107" s="353">
        <v>0.4</v>
      </c>
      <c r="I107" s="268">
        <v>4</v>
      </c>
      <c r="J107" s="271">
        <v>0.4</v>
      </c>
      <c r="K107" s="149" t="str">
        <f t="shared" si="4"/>
        <v>Fast Moving</v>
      </c>
      <c r="M107" s="148">
        <f t="shared" si="5"/>
        <v>1</v>
      </c>
      <c r="N107" s="148">
        <f t="shared" si="6"/>
        <v>0</v>
      </c>
      <c r="O107" s="148">
        <f t="shared" si="7"/>
        <v>0</v>
      </c>
    </row>
    <row r="108" spans="1:15" ht="15.6" thickTop="1" thickBot="1" x14ac:dyDescent="0.35">
      <c r="A108" s="279">
        <v>104</v>
      </c>
      <c r="B108" s="281">
        <v>738071</v>
      </c>
      <c r="C108" s="281" t="s">
        <v>239</v>
      </c>
      <c r="D108" s="281" t="s">
        <v>240</v>
      </c>
      <c r="E108" s="282">
        <v>24.5</v>
      </c>
      <c r="F108" s="346">
        <v>49</v>
      </c>
      <c r="G108" s="354">
        <v>2</v>
      </c>
      <c r="H108" s="355">
        <v>0.2</v>
      </c>
      <c r="I108" s="268">
        <v>2</v>
      </c>
      <c r="J108" s="271">
        <v>0.2</v>
      </c>
      <c r="K108" s="149" t="str">
        <f t="shared" si="4"/>
        <v>Slow Moving</v>
      </c>
      <c r="M108" s="148">
        <f t="shared" si="5"/>
        <v>0</v>
      </c>
      <c r="N108" s="148">
        <f t="shared" si="6"/>
        <v>1</v>
      </c>
      <c r="O108" s="148">
        <f t="shared" si="7"/>
        <v>0</v>
      </c>
    </row>
    <row r="109" spans="1:15" ht="15.6" thickTop="1" thickBot="1" x14ac:dyDescent="0.35">
      <c r="A109" s="279">
        <v>105</v>
      </c>
      <c r="B109" s="281">
        <v>738072</v>
      </c>
      <c r="C109" s="281" t="s">
        <v>241</v>
      </c>
      <c r="D109" s="281" t="s">
        <v>242</v>
      </c>
      <c r="E109" s="282">
        <v>24.5</v>
      </c>
      <c r="F109" s="346">
        <v>49</v>
      </c>
      <c r="G109" s="356">
        <v>5</v>
      </c>
      <c r="H109" s="357">
        <v>0.5</v>
      </c>
      <c r="I109" s="268">
        <v>5</v>
      </c>
      <c r="J109" s="271">
        <v>0.5</v>
      </c>
      <c r="K109" s="149" t="str">
        <f t="shared" si="4"/>
        <v>Fast Moving</v>
      </c>
      <c r="M109" s="148">
        <f t="shared" si="5"/>
        <v>1</v>
      </c>
      <c r="N109" s="148">
        <f t="shared" si="6"/>
        <v>0</v>
      </c>
      <c r="O109" s="148">
        <f t="shared" si="7"/>
        <v>0</v>
      </c>
    </row>
    <row r="110" spans="1:15" ht="15.6" thickTop="1" thickBot="1" x14ac:dyDescent="0.35">
      <c r="A110" s="279">
        <v>106</v>
      </c>
      <c r="B110" s="281">
        <v>738073</v>
      </c>
      <c r="C110" s="281" t="s">
        <v>243</v>
      </c>
      <c r="D110" s="281" t="s">
        <v>244</v>
      </c>
      <c r="E110" s="282">
        <v>24.5</v>
      </c>
      <c r="F110" s="346">
        <v>49</v>
      </c>
      <c r="G110" s="356">
        <v>5</v>
      </c>
      <c r="H110" s="357">
        <v>0.5</v>
      </c>
      <c r="I110" s="268">
        <v>5</v>
      </c>
      <c r="J110" s="271">
        <v>0.5</v>
      </c>
      <c r="K110" s="149" t="str">
        <f t="shared" si="4"/>
        <v>Fast Moving</v>
      </c>
      <c r="M110" s="148">
        <f t="shared" si="5"/>
        <v>1</v>
      </c>
      <c r="N110" s="148">
        <f t="shared" si="6"/>
        <v>0</v>
      </c>
      <c r="O110" s="148">
        <f t="shared" si="7"/>
        <v>0</v>
      </c>
    </row>
    <row r="111" spans="1:15" ht="15.6" thickTop="1" thickBot="1" x14ac:dyDescent="0.35">
      <c r="A111" s="279">
        <v>107</v>
      </c>
      <c r="B111" s="281">
        <v>738074</v>
      </c>
      <c r="C111" s="281" t="s">
        <v>245</v>
      </c>
      <c r="D111" s="281" t="s">
        <v>246</v>
      </c>
      <c r="E111" s="282">
        <v>344.5</v>
      </c>
      <c r="F111" s="346">
        <v>719</v>
      </c>
      <c r="G111" s="356">
        <v>6</v>
      </c>
      <c r="H111" s="357">
        <v>0.6</v>
      </c>
      <c r="I111" s="268">
        <v>6</v>
      </c>
      <c r="J111" s="271">
        <v>0.6</v>
      </c>
      <c r="K111" s="149" t="str">
        <f t="shared" si="4"/>
        <v>Fast Moving</v>
      </c>
      <c r="M111" s="148">
        <f t="shared" si="5"/>
        <v>1</v>
      </c>
      <c r="N111" s="148">
        <f t="shared" si="6"/>
        <v>0</v>
      </c>
      <c r="O111" s="148">
        <f t="shared" si="7"/>
        <v>0</v>
      </c>
    </row>
    <row r="112" spans="1:15" ht="15.6" thickTop="1" thickBot="1" x14ac:dyDescent="0.35">
      <c r="A112" s="279">
        <v>108</v>
      </c>
      <c r="B112" s="281">
        <v>738075</v>
      </c>
      <c r="C112" s="281" t="s">
        <v>247</v>
      </c>
      <c r="D112" s="281" t="s">
        <v>248</v>
      </c>
      <c r="E112" s="282">
        <v>129.5</v>
      </c>
      <c r="F112" s="346">
        <v>269</v>
      </c>
      <c r="G112" s="356">
        <v>2</v>
      </c>
      <c r="H112" s="357">
        <v>0.2</v>
      </c>
      <c r="I112" s="268">
        <v>2</v>
      </c>
      <c r="J112" s="271">
        <v>0.2</v>
      </c>
      <c r="K112" s="149" t="str">
        <f t="shared" si="4"/>
        <v>Slow Moving</v>
      </c>
      <c r="M112" s="148">
        <f t="shared" si="5"/>
        <v>0</v>
      </c>
      <c r="N112" s="148">
        <f t="shared" si="6"/>
        <v>1</v>
      </c>
      <c r="O112" s="148">
        <f t="shared" si="7"/>
        <v>0</v>
      </c>
    </row>
    <row r="113" spans="1:15" ht="15.6" thickTop="1" thickBot="1" x14ac:dyDescent="0.35">
      <c r="A113" s="279">
        <v>109</v>
      </c>
      <c r="B113" s="281">
        <v>738076</v>
      </c>
      <c r="C113" s="281" t="s">
        <v>249</v>
      </c>
      <c r="D113" s="281" t="s">
        <v>250</v>
      </c>
      <c r="E113" s="282">
        <v>124.5</v>
      </c>
      <c r="F113" s="346">
        <v>259</v>
      </c>
      <c r="G113" s="356">
        <v>0</v>
      </c>
      <c r="H113" s="357">
        <v>0</v>
      </c>
      <c r="I113" s="268">
        <v>0</v>
      </c>
      <c r="J113" s="271">
        <v>0</v>
      </c>
      <c r="K113" s="149" t="str">
        <f t="shared" si="4"/>
        <v>Non Moving</v>
      </c>
      <c r="M113" s="148">
        <f t="shared" si="5"/>
        <v>0</v>
      </c>
      <c r="N113" s="148">
        <f t="shared" si="6"/>
        <v>0</v>
      </c>
      <c r="O113" s="148">
        <f t="shared" si="7"/>
        <v>1</v>
      </c>
    </row>
    <row r="114" spans="1:15" ht="15.6" thickTop="1" thickBot="1" x14ac:dyDescent="0.35">
      <c r="A114" s="279">
        <v>110</v>
      </c>
      <c r="B114" s="281">
        <v>738077</v>
      </c>
      <c r="C114" s="281" t="s">
        <v>251</v>
      </c>
      <c r="D114" s="281" t="s">
        <v>252</v>
      </c>
      <c r="E114" s="282">
        <v>89.5</v>
      </c>
      <c r="F114" s="346">
        <v>189</v>
      </c>
      <c r="G114" s="356">
        <v>3</v>
      </c>
      <c r="H114" s="357">
        <v>0.3</v>
      </c>
      <c r="I114" s="268">
        <v>3</v>
      </c>
      <c r="J114" s="271">
        <v>0.3</v>
      </c>
      <c r="K114" s="149" t="str">
        <f t="shared" si="4"/>
        <v>Fast Moving</v>
      </c>
      <c r="M114" s="148">
        <f t="shared" si="5"/>
        <v>1</v>
      </c>
      <c r="N114" s="148">
        <f t="shared" si="6"/>
        <v>0</v>
      </c>
      <c r="O114" s="148">
        <f t="shared" si="7"/>
        <v>0</v>
      </c>
    </row>
    <row r="115" spans="1:15" ht="15.6" thickTop="1" thickBot="1" x14ac:dyDescent="0.35">
      <c r="A115" s="279">
        <v>111</v>
      </c>
      <c r="B115" s="281">
        <v>738078</v>
      </c>
      <c r="C115" s="281" t="s">
        <v>253</v>
      </c>
      <c r="D115" s="281" t="s">
        <v>254</v>
      </c>
      <c r="E115" s="282">
        <v>24.5</v>
      </c>
      <c r="F115" s="346">
        <v>49</v>
      </c>
      <c r="G115" s="356">
        <v>253</v>
      </c>
      <c r="H115" s="357">
        <v>25.3</v>
      </c>
      <c r="I115" s="268">
        <v>253</v>
      </c>
      <c r="J115" s="271">
        <v>25.3</v>
      </c>
      <c r="K115" s="149" t="str">
        <f t="shared" si="4"/>
        <v>Fast Moving</v>
      </c>
      <c r="M115" s="148">
        <f t="shared" si="5"/>
        <v>1</v>
      </c>
      <c r="N115" s="148">
        <f t="shared" si="6"/>
        <v>0</v>
      </c>
      <c r="O115" s="148">
        <f t="shared" si="7"/>
        <v>0</v>
      </c>
    </row>
    <row r="116" spans="1:15" ht="15.6" thickTop="1" thickBot="1" x14ac:dyDescent="0.35">
      <c r="A116" s="279">
        <v>112</v>
      </c>
      <c r="B116" s="281">
        <v>738079</v>
      </c>
      <c r="C116" s="281" t="s">
        <v>255</v>
      </c>
      <c r="D116" s="281" t="s">
        <v>256</v>
      </c>
      <c r="E116" s="282">
        <v>49.5</v>
      </c>
      <c r="F116" s="346">
        <v>99</v>
      </c>
      <c r="G116" s="356">
        <v>7</v>
      </c>
      <c r="H116" s="357">
        <v>0.7</v>
      </c>
      <c r="I116" s="268">
        <v>7</v>
      </c>
      <c r="J116" s="271">
        <v>0.7</v>
      </c>
      <c r="K116" s="149" t="str">
        <f t="shared" si="4"/>
        <v>Fast Moving</v>
      </c>
      <c r="M116" s="148">
        <f t="shared" si="5"/>
        <v>1</v>
      </c>
      <c r="N116" s="148">
        <f t="shared" si="6"/>
        <v>0</v>
      </c>
      <c r="O116" s="148">
        <f t="shared" si="7"/>
        <v>0</v>
      </c>
    </row>
    <row r="117" spans="1:15" ht="15.6" thickTop="1" thickBot="1" x14ac:dyDescent="0.35">
      <c r="A117" s="279">
        <v>113</v>
      </c>
      <c r="B117" s="281">
        <v>738080</v>
      </c>
      <c r="C117" s="281" t="s">
        <v>257</v>
      </c>
      <c r="D117" s="281" t="s">
        <v>258</v>
      </c>
      <c r="E117" s="282">
        <v>49.5</v>
      </c>
      <c r="F117" s="346">
        <v>99</v>
      </c>
      <c r="G117" s="356">
        <v>10</v>
      </c>
      <c r="H117" s="357">
        <v>1</v>
      </c>
      <c r="I117" s="268">
        <v>10</v>
      </c>
      <c r="J117" s="271">
        <v>1</v>
      </c>
      <c r="K117" s="149" t="str">
        <f t="shared" si="4"/>
        <v>Fast Moving</v>
      </c>
      <c r="M117" s="148">
        <f t="shared" si="5"/>
        <v>1</v>
      </c>
      <c r="N117" s="148">
        <f t="shared" si="6"/>
        <v>0</v>
      </c>
      <c r="O117" s="148">
        <f t="shared" si="7"/>
        <v>0</v>
      </c>
    </row>
    <row r="118" spans="1:15" ht="15.6" thickTop="1" thickBot="1" x14ac:dyDescent="0.35">
      <c r="A118" s="279">
        <v>114</v>
      </c>
      <c r="B118" s="281">
        <v>738081</v>
      </c>
      <c r="C118" s="281" t="s">
        <v>259</v>
      </c>
      <c r="D118" s="281" t="s">
        <v>260</v>
      </c>
      <c r="E118" s="282">
        <v>64.5</v>
      </c>
      <c r="F118" s="346">
        <v>139</v>
      </c>
      <c r="G118" s="356">
        <v>8</v>
      </c>
      <c r="H118" s="357">
        <v>0.8</v>
      </c>
      <c r="I118" s="268">
        <v>8</v>
      </c>
      <c r="J118" s="271">
        <v>0.8</v>
      </c>
      <c r="K118" s="149" t="str">
        <f t="shared" si="4"/>
        <v>Fast Moving</v>
      </c>
      <c r="M118" s="148">
        <f t="shared" si="5"/>
        <v>1</v>
      </c>
      <c r="N118" s="148">
        <f t="shared" si="6"/>
        <v>0</v>
      </c>
      <c r="O118" s="148">
        <f t="shared" si="7"/>
        <v>0</v>
      </c>
    </row>
    <row r="119" spans="1:15" ht="15.6" thickTop="1" thickBot="1" x14ac:dyDescent="0.35">
      <c r="A119" s="279">
        <v>115</v>
      </c>
      <c r="B119" s="281">
        <v>739727</v>
      </c>
      <c r="C119" s="281" t="s">
        <v>261</v>
      </c>
      <c r="D119" s="281" t="s">
        <v>262</v>
      </c>
      <c r="E119" s="282">
        <v>44.5</v>
      </c>
      <c r="F119" s="346">
        <v>99</v>
      </c>
      <c r="G119" s="356">
        <v>94</v>
      </c>
      <c r="H119" s="357">
        <v>9.4</v>
      </c>
      <c r="I119" s="268">
        <v>94</v>
      </c>
      <c r="J119" s="271">
        <v>9.4</v>
      </c>
      <c r="K119" s="149" t="str">
        <f t="shared" si="4"/>
        <v>Fast Moving</v>
      </c>
      <c r="M119" s="148">
        <f t="shared" si="5"/>
        <v>1</v>
      </c>
      <c r="N119" s="148">
        <f t="shared" si="6"/>
        <v>0</v>
      </c>
      <c r="O119" s="148">
        <f t="shared" si="7"/>
        <v>0</v>
      </c>
    </row>
    <row r="120" spans="1:15" ht="15.6" thickTop="1" thickBot="1" x14ac:dyDescent="0.35">
      <c r="A120" s="279">
        <v>116</v>
      </c>
      <c r="B120" s="281">
        <v>739728</v>
      </c>
      <c r="C120" s="281" t="s">
        <v>263</v>
      </c>
      <c r="D120" s="281" t="s">
        <v>264</v>
      </c>
      <c r="E120" s="282">
        <v>44.5</v>
      </c>
      <c r="F120" s="346">
        <v>99</v>
      </c>
      <c r="G120" s="356">
        <v>38</v>
      </c>
      <c r="H120" s="357">
        <v>3.8</v>
      </c>
      <c r="I120" s="268">
        <v>38</v>
      </c>
      <c r="J120" s="271">
        <v>3.8</v>
      </c>
      <c r="K120" s="149" t="str">
        <f t="shared" si="4"/>
        <v>Fast Moving</v>
      </c>
      <c r="M120" s="148">
        <f t="shared" si="5"/>
        <v>1</v>
      </c>
      <c r="N120" s="148">
        <f t="shared" si="6"/>
        <v>0</v>
      </c>
      <c r="O120" s="148">
        <f t="shared" si="7"/>
        <v>0</v>
      </c>
    </row>
    <row r="121" spans="1:15" ht="15.6" thickTop="1" thickBot="1" x14ac:dyDescent="0.35">
      <c r="A121" s="279">
        <v>117</v>
      </c>
      <c r="B121" s="281">
        <v>742244</v>
      </c>
      <c r="C121" s="281" t="s">
        <v>308</v>
      </c>
      <c r="D121" s="281" t="s">
        <v>309</v>
      </c>
      <c r="E121" s="282">
        <v>29.5</v>
      </c>
      <c r="F121" s="346">
        <v>59</v>
      </c>
      <c r="G121" s="356">
        <v>0</v>
      </c>
      <c r="H121" s="357">
        <v>0</v>
      </c>
      <c r="I121" s="268">
        <v>0</v>
      </c>
      <c r="J121" s="271">
        <v>0</v>
      </c>
      <c r="K121" s="149" t="str">
        <f t="shared" si="4"/>
        <v>Non Moving</v>
      </c>
      <c r="M121" s="148">
        <f t="shared" si="5"/>
        <v>0</v>
      </c>
      <c r="N121" s="148">
        <f t="shared" si="6"/>
        <v>0</v>
      </c>
      <c r="O121" s="148">
        <f t="shared" si="7"/>
        <v>1</v>
      </c>
    </row>
    <row r="122" spans="1:15" ht="15.6" thickTop="1" thickBot="1" x14ac:dyDescent="0.35">
      <c r="A122" s="279">
        <v>118</v>
      </c>
      <c r="B122" s="281">
        <v>742245</v>
      </c>
      <c r="C122" s="281" t="s">
        <v>310</v>
      </c>
      <c r="D122" s="281" t="s">
        <v>311</v>
      </c>
      <c r="E122" s="282">
        <v>29.5</v>
      </c>
      <c r="F122" s="346">
        <v>59</v>
      </c>
      <c r="G122" s="356">
        <v>0</v>
      </c>
      <c r="H122" s="357">
        <v>0</v>
      </c>
      <c r="I122" s="268">
        <v>0</v>
      </c>
      <c r="J122" s="271">
        <v>0</v>
      </c>
      <c r="K122" s="149" t="str">
        <f t="shared" si="4"/>
        <v>Non Moving</v>
      </c>
      <c r="M122" s="148">
        <f t="shared" si="5"/>
        <v>0</v>
      </c>
      <c r="N122" s="148">
        <f t="shared" si="6"/>
        <v>0</v>
      </c>
      <c r="O122" s="148">
        <f t="shared" si="7"/>
        <v>1</v>
      </c>
    </row>
    <row r="123" spans="1:15" ht="15.6" thickTop="1" thickBot="1" x14ac:dyDescent="0.35">
      <c r="A123" s="279">
        <v>119</v>
      </c>
      <c r="B123" s="281">
        <v>742247</v>
      </c>
      <c r="C123" s="281" t="s">
        <v>312</v>
      </c>
      <c r="D123" s="281" t="s">
        <v>313</v>
      </c>
      <c r="E123" s="282">
        <v>29.5</v>
      </c>
      <c r="F123" s="346">
        <v>59</v>
      </c>
      <c r="G123" s="356">
        <v>1</v>
      </c>
      <c r="H123" s="357">
        <v>0.1</v>
      </c>
      <c r="I123" s="268">
        <v>1</v>
      </c>
      <c r="J123" s="271">
        <v>0.1</v>
      </c>
      <c r="K123" s="149" t="str">
        <f t="shared" si="4"/>
        <v>Slow Moving</v>
      </c>
      <c r="M123" s="148">
        <f t="shared" si="5"/>
        <v>0</v>
      </c>
      <c r="N123" s="148">
        <f t="shared" si="6"/>
        <v>1</v>
      </c>
      <c r="O123" s="148">
        <f t="shared" si="7"/>
        <v>0</v>
      </c>
    </row>
    <row r="124" spans="1:15" ht="15.6" thickTop="1" thickBot="1" x14ac:dyDescent="0.35">
      <c r="A124" s="279">
        <v>120</v>
      </c>
      <c r="B124" s="281">
        <v>742248</v>
      </c>
      <c r="C124" s="281" t="s">
        <v>314</v>
      </c>
      <c r="D124" s="281" t="s">
        <v>315</v>
      </c>
      <c r="E124" s="282">
        <v>24.5</v>
      </c>
      <c r="F124" s="346">
        <v>49</v>
      </c>
      <c r="G124" s="356">
        <v>108</v>
      </c>
      <c r="H124" s="357">
        <v>10.8</v>
      </c>
      <c r="I124" s="268">
        <v>108</v>
      </c>
      <c r="J124" s="271">
        <v>10.8</v>
      </c>
      <c r="K124" s="149" t="str">
        <f t="shared" si="4"/>
        <v>Fast Moving</v>
      </c>
      <c r="M124" s="148">
        <f t="shared" si="5"/>
        <v>1</v>
      </c>
      <c r="N124" s="148">
        <f t="shared" si="6"/>
        <v>0</v>
      </c>
      <c r="O124" s="148">
        <f t="shared" si="7"/>
        <v>0</v>
      </c>
    </row>
    <row r="125" spans="1:15" ht="15.6" thickTop="1" thickBot="1" x14ac:dyDescent="0.35">
      <c r="A125" s="279">
        <v>121</v>
      </c>
      <c r="B125" s="281">
        <v>742249</v>
      </c>
      <c r="C125" s="281" t="s">
        <v>316</v>
      </c>
      <c r="D125" s="281" t="s">
        <v>317</v>
      </c>
      <c r="E125" s="282">
        <v>44.5</v>
      </c>
      <c r="F125" s="346">
        <v>99</v>
      </c>
      <c r="G125" s="356">
        <v>22</v>
      </c>
      <c r="H125" s="357">
        <v>2.2000000000000002</v>
      </c>
      <c r="I125" s="268">
        <v>22</v>
      </c>
      <c r="J125" s="271">
        <v>2.2000000000000002</v>
      </c>
      <c r="K125" s="149" t="str">
        <f t="shared" si="4"/>
        <v>Fast Moving</v>
      </c>
      <c r="M125" s="148">
        <f t="shared" si="5"/>
        <v>1</v>
      </c>
      <c r="N125" s="148">
        <f t="shared" si="6"/>
        <v>0</v>
      </c>
      <c r="O125" s="148">
        <f t="shared" si="7"/>
        <v>0</v>
      </c>
    </row>
    <row r="126" spans="1:15" ht="15.6" thickTop="1" thickBot="1" x14ac:dyDescent="0.35">
      <c r="A126" s="279">
        <v>122</v>
      </c>
      <c r="B126" s="281">
        <v>742292</v>
      </c>
      <c r="C126" s="281" t="s">
        <v>318</v>
      </c>
      <c r="D126" s="281" t="s">
        <v>319</v>
      </c>
      <c r="E126" s="282">
        <v>39.5</v>
      </c>
      <c r="F126" s="346">
        <v>79</v>
      </c>
      <c r="G126" s="356">
        <v>37</v>
      </c>
      <c r="H126" s="357">
        <v>3.7</v>
      </c>
      <c r="I126" s="268">
        <v>37</v>
      </c>
      <c r="J126" s="271">
        <v>3.7</v>
      </c>
      <c r="K126" s="149" t="str">
        <f t="shared" si="4"/>
        <v>Fast Moving</v>
      </c>
      <c r="M126" s="148">
        <f t="shared" si="5"/>
        <v>1</v>
      </c>
      <c r="N126" s="148">
        <f t="shared" si="6"/>
        <v>0</v>
      </c>
      <c r="O126" s="148">
        <f t="shared" si="7"/>
        <v>0</v>
      </c>
    </row>
    <row r="127" spans="1:15" ht="15.6" thickTop="1" thickBot="1" x14ac:dyDescent="0.35">
      <c r="A127" s="279">
        <v>123</v>
      </c>
      <c r="B127" s="281">
        <v>742293</v>
      </c>
      <c r="C127" s="281" t="s">
        <v>320</v>
      </c>
      <c r="D127" s="281" t="s">
        <v>321</v>
      </c>
      <c r="E127" s="282">
        <v>44.5</v>
      </c>
      <c r="F127" s="346">
        <v>89</v>
      </c>
      <c r="G127" s="356">
        <v>16</v>
      </c>
      <c r="H127" s="357">
        <v>1.6</v>
      </c>
      <c r="I127" s="268">
        <v>16</v>
      </c>
      <c r="J127" s="271">
        <v>1.6</v>
      </c>
      <c r="K127" s="149" t="str">
        <f t="shared" si="4"/>
        <v>Fast Moving</v>
      </c>
      <c r="M127" s="148">
        <f t="shared" si="5"/>
        <v>1</v>
      </c>
      <c r="N127" s="148">
        <f t="shared" si="6"/>
        <v>0</v>
      </c>
      <c r="O127" s="148">
        <f t="shared" si="7"/>
        <v>0</v>
      </c>
    </row>
    <row r="128" spans="1:15" ht="15.6" thickTop="1" thickBot="1" x14ac:dyDescent="0.35">
      <c r="A128" s="279">
        <v>124</v>
      </c>
      <c r="B128" s="281">
        <v>742294</v>
      </c>
      <c r="C128" s="281" t="s">
        <v>322</v>
      </c>
      <c r="D128" s="281" t="s">
        <v>323</v>
      </c>
      <c r="E128" s="282">
        <v>74.5</v>
      </c>
      <c r="F128" s="346">
        <v>159</v>
      </c>
      <c r="G128" s="356">
        <v>26</v>
      </c>
      <c r="H128" s="357">
        <v>2.6</v>
      </c>
      <c r="I128" s="268">
        <v>26</v>
      </c>
      <c r="J128" s="271">
        <v>2.6</v>
      </c>
      <c r="K128" s="149" t="str">
        <f t="shared" si="4"/>
        <v>Fast Moving</v>
      </c>
      <c r="M128" s="148">
        <f t="shared" si="5"/>
        <v>1</v>
      </c>
      <c r="N128" s="148">
        <f t="shared" si="6"/>
        <v>0</v>
      </c>
      <c r="O128" s="148">
        <f t="shared" si="7"/>
        <v>0</v>
      </c>
    </row>
    <row r="129" spans="1:15" ht="15.6" thickTop="1" thickBot="1" x14ac:dyDescent="0.35">
      <c r="A129" s="279">
        <v>125</v>
      </c>
      <c r="B129" s="281">
        <v>742295</v>
      </c>
      <c r="C129" s="281" t="s">
        <v>324</v>
      </c>
      <c r="D129" s="281" t="s">
        <v>325</v>
      </c>
      <c r="E129" s="282">
        <v>39.5</v>
      </c>
      <c r="F129" s="346">
        <v>79</v>
      </c>
      <c r="G129" s="356">
        <v>10</v>
      </c>
      <c r="H129" s="357">
        <v>1</v>
      </c>
      <c r="I129" s="268">
        <v>10</v>
      </c>
      <c r="J129" s="271">
        <v>1</v>
      </c>
      <c r="K129" s="149" t="str">
        <f t="shared" si="4"/>
        <v>Fast Moving</v>
      </c>
      <c r="M129" s="148">
        <f t="shared" si="5"/>
        <v>1</v>
      </c>
      <c r="N129" s="148">
        <f t="shared" si="6"/>
        <v>0</v>
      </c>
      <c r="O129" s="148">
        <f t="shared" si="7"/>
        <v>0</v>
      </c>
    </row>
    <row r="130" spans="1:15" ht="15.6" thickTop="1" thickBot="1" x14ac:dyDescent="0.35">
      <c r="A130" s="279">
        <v>126</v>
      </c>
      <c r="B130" s="281">
        <v>742296</v>
      </c>
      <c r="C130" s="281" t="s">
        <v>326</v>
      </c>
      <c r="D130" s="281" t="s">
        <v>327</v>
      </c>
      <c r="E130" s="282">
        <v>39.5</v>
      </c>
      <c r="F130" s="346">
        <v>79</v>
      </c>
      <c r="G130" s="356">
        <v>18</v>
      </c>
      <c r="H130" s="357">
        <v>1.8</v>
      </c>
      <c r="I130" s="268">
        <v>18</v>
      </c>
      <c r="J130" s="271">
        <v>1.8</v>
      </c>
      <c r="K130" s="149" t="str">
        <f t="shared" si="4"/>
        <v>Fast Moving</v>
      </c>
      <c r="M130" s="148">
        <f t="shared" si="5"/>
        <v>1</v>
      </c>
      <c r="N130" s="148">
        <f t="shared" si="6"/>
        <v>0</v>
      </c>
      <c r="O130" s="148">
        <f t="shared" si="7"/>
        <v>0</v>
      </c>
    </row>
    <row r="131" spans="1:15" ht="15.6" thickTop="1" thickBot="1" x14ac:dyDescent="0.35">
      <c r="A131" s="279">
        <v>127</v>
      </c>
      <c r="B131" s="281">
        <v>742297</v>
      </c>
      <c r="C131" s="281" t="s">
        <v>328</v>
      </c>
      <c r="D131" s="281" t="s">
        <v>329</v>
      </c>
      <c r="E131" s="282">
        <v>119.5</v>
      </c>
      <c r="F131" s="346">
        <v>249</v>
      </c>
      <c r="G131" s="356">
        <v>5</v>
      </c>
      <c r="H131" s="357">
        <v>0.5</v>
      </c>
      <c r="I131" s="268">
        <v>5</v>
      </c>
      <c r="J131" s="271">
        <v>0.5</v>
      </c>
      <c r="K131" s="149" t="str">
        <f t="shared" si="4"/>
        <v>Fast Moving</v>
      </c>
      <c r="M131" s="148">
        <f t="shared" si="5"/>
        <v>1</v>
      </c>
      <c r="N131" s="148">
        <f t="shared" si="6"/>
        <v>0</v>
      </c>
      <c r="O131" s="148">
        <f t="shared" si="7"/>
        <v>0</v>
      </c>
    </row>
    <row r="132" spans="1:15" ht="15.6" thickTop="1" thickBot="1" x14ac:dyDescent="0.35">
      <c r="A132" s="279">
        <v>128</v>
      </c>
      <c r="B132" s="281">
        <v>742298</v>
      </c>
      <c r="C132" s="281" t="s">
        <v>330</v>
      </c>
      <c r="D132" s="281" t="s">
        <v>331</v>
      </c>
      <c r="E132" s="282">
        <v>89.5</v>
      </c>
      <c r="F132" s="346">
        <v>189</v>
      </c>
      <c r="G132" s="356">
        <v>24</v>
      </c>
      <c r="H132" s="357">
        <v>2.4</v>
      </c>
      <c r="I132" s="268">
        <v>24</v>
      </c>
      <c r="J132" s="271">
        <v>2.4</v>
      </c>
      <c r="K132" s="149" t="str">
        <f t="shared" si="4"/>
        <v>Fast Moving</v>
      </c>
      <c r="M132" s="148">
        <f t="shared" si="5"/>
        <v>1</v>
      </c>
      <c r="N132" s="148">
        <f t="shared" si="6"/>
        <v>0</v>
      </c>
      <c r="O132" s="148">
        <f t="shared" si="7"/>
        <v>0</v>
      </c>
    </row>
    <row r="133" spans="1:15" ht="15.6" thickTop="1" thickBot="1" x14ac:dyDescent="0.35">
      <c r="A133" s="279">
        <v>129</v>
      </c>
      <c r="B133" s="281">
        <v>742300</v>
      </c>
      <c r="C133" s="281" t="s">
        <v>332</v>
      </c>
      <c r="D133" s="281" t="s">
        <v>333</v>
      </c>
      <c r="E133" s="282">
        <v>29.5</v>
      </c>
      <c r="F133" s="346">
        <v>59</v>
      </c>
      <c r="G133" s="356">
        <v>30</v>
      </c>
      <c r="H133" s="357">
        <v>3</v>
      </c>
      <c r="I133" s="268">
        <v>30</v>
      </c>
      <c r="J133" s="271">
        <v>3</v>
      </c>
      <c r="K133" s="149" t="str">
        <f t="shared" si="4"/>
        <v>Fast Moving</v>
      </c>
      <c r="M133" s="148">
        <f t="shared" si="5"/>
        <v>1</v>
      </c>
      <c r="N133" s="148">
        <f t="shared" si="6"/>
        <v>0</v>
      </c>
      <c r="O133" s="148">
        <f t="shared" si="7"/>
        <v>0</v>
      </c>
    </row>
    <row r="134" spans="1:15" ht="15.6" thickTop="1" thickBot="1" x14ac:dyDescent="0.35">
      <c r="A134" s="279">
        <v>130</v>
      </c>
      <c r="B134" s="281">
        <v>742301</v>
      </c>
      <c r="C134" s="281" t="s">
        <v>334</v>
      </c>
      <c r="D134" s="281" t="s">
        <v>335</v>
      </c>
      <c r="E134" s="282">
        <v>94.5</v>
      </c>
      <c r="F134" s="346">
        <v>199</v>
      </c>
      <c r="G134" s="356">
        <v>53</v>
      </c>
      <c r="H134" s="357">
        <v>5.3</v>
      </c>
      <c r="I134" s="268">
        <v>53</v>
      </c>
      <c r="J134" s="271">
        <v>5.3</v>
      </c>
      <c r="K134" s="149" t="str">
        <f t="shared" ref="K134:K169" si="8">IF(I134&gt;2,"Fast Moving",IF(I134=0,"Non Moving",IF(I134&lt;3,"Slow Moving")))</f>
        <v>Fast Moving</v>
      </c>
      <c r="M134" s="148">
        <f>IF(K134="Fast Moving",1,0)</f>
        <v>1</v>
      </c>
      <c r="N134" s="148">
        <f>IF(K134="Slow Moving",1,0)</f>
        <v>0</v>
      </c>
      <c r="O134" s="148">
        <f>IF(K134="Non Moving",1,0)</f>
        <v>0</v>
      </c>
    </row>
    <row r="135" spans="1:15" ht="15.6" thickTop="1" thickBot="1" x14ac:dyDescent="0.35">
      <c r="A135" s="279">
        <v>131</v>
      </c>
      <c r="B135" s="281">
        <v>743939</v>
      </c>
      <c r="C135" s="281" t="s">
        <v>352</v>
      </c>
      <c r="D135" s="293" t="s">
        <v>353</v>
      </c>
      <c r="E135" s="294">
        <v>140</v>
      </c>
      <c r="F135" s="307">
        <v>289</v>
      </c>
      <c r="G135" s="356">
        <v>23</v>
      </c>
      <c r="H135" s="357">
        <v>2.2999999999999998</v>
      </c>
      <c r="I135" s="268">
        <v>23</v>
      </c>
      <c r="J135" s="271">
        <v>2.2999999999999998</v>
      </c>
      <c r="K135" s="149" t="str">
        <f t="shared" si="8"/>
        <v>Fast Moving</v>
      </c>
      <c r="M135" s="148">
        <f t="shared" ref="M135:M152" si="9">IF(K135="Fast Moving",1,0)</f>
        <v>1</v>
      </c>
      <c r="N135" s="148">
        <f t="shared" ref="N135:N152" si="10">IF(K135="Slow Moving",1,0)</f>
        <v>0</v>
      </c>
      <c r="O135" s="148">
        <f t="shared" ref="O135:O152" si="11">IF(K135="Non Moving",1,0)</f>
        <v>0</v>
      </c>
    </row>
    <row r="136" spans="1:15" ht="15.6" thickTop="1" thickBot="1" x14ac:dyDescent="0.35">
      <c r="A136" s="279">
        <v>132</v>
      </c>
      <c r="B136" s="281">
        <v>743940</v>
      </c>
      <c r="C136" s="281" t="s">
        <v>354</v>
      </c>
      <c r="D136" s="293" t="s">
        <v>355</v>
      </c>
      <c r="E136" s="294">
        <v>140</v>
      </c>
      <c r="F136" s="307">
        <v>289</v>
      </c>
      <c r="G136" s="356">
        <v>4</v>
      </c>
      <c r="H136" s="357">
        <v>0.4</v>
      </c>
      <c r="I136" s="268">
        <v>4</v>
      </c>
      <c r="J136" s="271">
        <v>0.4</v>
      </c>
      <c r="K136" s="149" t="str">
        <f t="shared" si="8"/>
        <v>Fast Moving</v>
      </c>
      <c r="M136" s="148">
        <f t="shared" si="9"/>
        <v>1</v>
      </c>
      <c r="N136" s="148">
        <f t="shared" si="10"/>
        <v>0</v>
      </c>
      <c r="O136" s="148">
        <f t="shared" si="11"/>
        <v>0</v>
      </c>
    </row>
    <row r="137" spans="1:15" ht="15.6" thickTop="1" thickBot="1" x14ac:dyDescent="0.35">
      <c r="A137" s="279">
        <v>133</v>
      </c>
      <c r="B137" s="281">
        <v>743943</v>
      </c>
      <c r="C137" s="281" t="s">
        <v>356</v>
      </c>
      <c r="D137" s="293" t="s">
        <v>357</v>
      </c>
      <c r="E137" s="294">
        <v>49.5</v>
      </c>
      <c r="F137" s="307">
        <v>99</v>
      </c>
      <c r="G137" s="356">
        <v>1</v>
      </c>
      <c r="H137" s="357">
        <v>0.1</v>
      </c>
      <c r="I137" s="268">
        <v>1</v>
      </c>
      <c r="J137" s="271">
        <v>0.1</v>
      </c>
      <c r="K137" s="149" t="str">
        <f t="shared" si="8"/>
        <v>Slow Moving</v>
      </c>
      <c r="M137" s="148">
        <f t="shared" si="9"/>
        <v>0</v>
      </c>
      <c r="N137" s="148">
        <f t="shared" si="10"/>
        <v>1</v>
      </c>
      <c r="O137" s="148">
        <f t="shared" si="11"/>
        <v>0</v>
      </c>
    </row>
    <row r="138" spans="1:15" ht="15.6" thickTop="1" thickBot="1" x14ac:dyDescent="0.35">
      <c r="A138" s="279">
        <v>134</v>
      </c>
      <c r="B138" s="281">
        <v>743945</v>
      </c>
      <c r="C138" s="281" t="s">
        <v>358</v>
      </c>
      <c r="D138" s="293" t="s">
        <v>359</v>
      </c>
      <c r="E138" s="294">
        <v>49.5</v>
      </c>
      <c r="F138" s="307">
        <v>99</v>
      </c>
      <c r="G138" s="356">
        <v>0</v>
      </c>
      <c r="H138" s="357">
        <v>0</v>
      </c>
      <c r="I138" s="268">
        <v>0</v>
      </c>
      <c r="J138" s="271">
        <v>0</v>
      </c>
      <c r="K138" s="149" t="str">
        <f t="shared" si="8"/>
        <v>Non Moving</v>
      </c>
      <c r="M138" s="148">
        <f t="shared" si="9"/>
        <v>0</v>
      </c>
      <c r="N138" s="148">
        <f t="shared" si="10"/>
        <v>0</v>
      </c>
      <c r="O138" s="148">
        <f t="shared" si="11"/>
        <v>1</v>
      </c>
    </row>
    <row r="139" spans="1:15" ht="15.6" thickTop="1" thickBot="1" x14ac:dyDescent="0.35">
      <c r="A139" s="279">
        <v>135</v>
      </c>
      <c r="B139" s="281">
        <v>743947</v>
      </c>
      <c r="C139" s="281" t="s">
        <v>360</v>
      </c>
      <c r="D139" s="293" t="s">
        <v>361</v>
      </c>
      <c r="E139" s="294">
        <v>49.5</v>
      </c>
      <c r="F139" s="307">
        <v>99</v>
      </c>
      <c r="G139" s="356">
        <v>0</v>
      </c>
      <c r="H139" s="357">
        <v>0</v>
      </c>
      <c r="I139" s="268">
        <v>0</v>
      </c>
      <c r="J139" s="271">
        <v>0</v>
      </c>
      <c r="K139" s="149" t="str">
        <f t="shared" si="8"/>
        <v>Non Moving</v>
      </c>
      <c r="M139" s="148">
        <f t="shared" si="9"/>
        <v>0</v>
      </c>
      <c r="N139" s="148">
        <f t="shared" si="10"/>
        <v>0</v>
      </c>
      <c r="O139" s="148">
        <f t="shared" si="11"/>
        <v>1</v>
      </c>
    </row>
    <row r="140" spans="1:15" ht="15.6" thickTop="1" thickBot="1" x14ac:dyDescent="0.35">
      <c r="A140" s="279">
        <v>136</v>
      </c>
      <c r="B140" s="281">
        <v>743948</v>
      </c>
      <c r="C140" s="281" t="s">
        <v>362</v>
      </c>
      <c r="D140" s="293" t="s">
        <v>363</v>
      </c>
      <c r="E140" s="294">
        <v>79.5</v>
      </c>
      <c r="F140" s="307">
        <v>169</v>
      </c>
      <c r="G140" s="356">
        <v>0</v>
      </c>
      <c r="H140" s="357">
        <v>0</v>
      </c>
      <c r="I140" s="268">
        <v>0</v>
      </c>
      <c r="J140" s="271">
        <v>0</v>
      </c>
      <c r="K140" s="149" t="str">
        <f t="shared" si="8"/>
        <v>Non Moving</v>
      </c>
      <c r="M140" s="148">
        <f t="shared" si="9"/>
        <v>0</v>
      </c>
      <c r="N140" s="148">
        <f t="shared" si="10"/>
        <v>0</v>
      </c>
      <c r="O140" s="148">
        <f t="shared" si="11"/>
        <v>1</v>
      </c>
    </row>
    <row r="141" spans="1:15" ht="15.6" thickTop="1" thickBot="1" x14ac:dyDescent="0.35">
      <c r="A141" s="279">
        <v>137</v>
      </c>
      <c r="B141" s="281">
        <v>743953</v>
      </c>
      <c r="C141" s="281" t="s">
        <v>364</v>
      </c>
      <c r="D141" s="293" t="s">
        <v>365</v>
      </c>
      <c r="E141" s="294">
        <v>34.5</v>
      </c>
      <c r="F141" s="307">
        <v>69</v>
      </c>
      <c r="G141" s="356">
        <v>4</v>
      </c>
      <c r="H141" s="357">
        <v>0.4</v>
      </c>
      <c r="I141" s="268">
        <v>4</v>
      </c>
      <c r="J141" s="271">
        <v>0.4</v>
      </c>
      <c r="K141" s="149" t="str">
        <f t="shared" si="8"/>
        <v>Fast Moving</v>
      </c>
      <c r="M141" s="148">
        <f t="shared" si="9"/>
        <v>1</v>
      </c>
      <c r="N141" s="148">
        <f t="shared" si="10"/>
        <v>0</v>
      </c>
      <c r="O141" s="148">
        <f t="shared" si="11"/>
        <v>0</v>
      </c>
    </row>
    <row r="142" spans="1:15" ht="15.6" thickTop="1" thickBot="1" x14ac:dyDescent="0.35">
      <c r="A142" s="279">
        <v>138</v>
      </c>
      <c r="B142" s="281">
        <v>743955</v>
      </c>
      <c r="C142" s="281" t="s">
        <v>366</v>
      </c>
      <c r="D142" s="293" t="s">
        <v>367</v>
      </c>
      <c r="E142" s="294">
        <v>34.5</v>
      </c>
      <c r="F142" s="307">
        <v>69</v>
      </c>
      <c r="G142" s="356">
        <v>19</v>
      </c>
      <c r="H142" s="357">
        <v>1.9</v>
      </c>
      <c r="I142" s="268">
        <v>19</v>
      </c>
      <c r="J142" s="271">
        <v>1.9</v>
      </c>
      <c r="K142" s="149" t="str">
        <f t="shared" si="8"/>
        <v>Fast Moving</v>
      </c>
      <c r="M142" s="148">
        <f t="shared" si="9"/>
        <v>1</v>
      </c>
      <c r="N142" s="148">
        <f t="shared" si="10"/>
        <v>0</v>
      </c>
      <c r="O142" s="148">
        <f t="shared" si="11"/>
        <v>0</v>
      </c>
    </row>
    <row r="143" spans="1:15" ht="15.6" thickTop="1" thickBot="1" x14ac:dyDescent="0.35">
      <c r="A143" s="279">
        <v>139</v>
      </c>
      <c r="B143" s="281">
        <v>743956</v>
      </c>
      <c r="C143" s="281" t="s">
        <v>368</v>
      </c>
      <c r="D143" s="293" t="s">
        <v>369</v>
      </c>
      <c r="E143" s="294">
        <v>34.5</v>
      </c>
      <c r="F143" s="307">
        <v>69</v>
      </c>
      <c r="G143" s="356">
        <v>15</v>
      </c>
      <c r="H143" s="357">
        <v>1.5</v>
      </c>
      <c r="I143" s="268">
        <v>15</v>
      </c>
      <c r="J143" s="271">
        <v>1.5</v>
      </c>
      <c r="K143" s="149" t="str">
        <f t="shared" si="8"/>
        <v>Fast Moving</v>
      </c>
      <c r="M143" s="148">
        <f t="shared" si="9"/>
        <v>1</v>
      </c>
      <c r="N143" s="148">
        <f t="shared" si="10"/>
        <v>0</v>
      </c>
      <c r="O143" s="148">
        <f t="shared" si="11"/>
        <v>0</v>
      </c>
    </row>
    <row r="144" spans="1:15" ht="15.6" thickTop="1" thickBot="1" x14ac:dyDescent="0.35">
      <c r="A144" s="279">
        <v>140</v>
      </c>
      <c r="B144" s="281">
        <v>743958</v>
      </c>
      <c r="C144" s="281" t="s">
        <v>370</v>
      </c>
      <c r="D144" s="293" t="s">
        <v>371</v>
      </c>
      <c r="E144" s="294">
        <v>34.5</v>
      </c>
      <c r="F144" s="307">
        <v>69</v>
      </c>
      <c r="G144" s="356">
        <v>10</v>
      </c>
      <c r="H144" s="357">
        <v>1</v>
      </c>
      <c r="I144" s="268">
        <v>10</v>
      </c>
      <c r="J144" s="271">
        <v>1</v>
      </c>
      <c r="K144" s="149" t="str">
        <f t="shared" si="8"/>
        <v>Fast Moving</v>
      </c>
      <c r="M144" s="148">
        <f t="shared" si="9"/>
        <v>1</v>
      </c>
      <c r="N144" s="148">
        <f t="shared" si="10"/>
        <v>0</v>
      </c>
      <c r="O144" s="148">
        <f t="shared" si="11"/>
        <v>0</v>
      </c>
    </row>
    <row r="145" spans="1:15" ht="15.6" thickTop="1" thickBot="1" x14ac:dyDescent="0.35">
      <c r="A145" s="279">
        <v>141</v>
      </c>
      <c r="B145" s="281">
        <v>743960</v>
      </c>
      <c r="C145" s="281" t="s">
        <v>372</v>
      </c>
      <c r="D145" s="293" t="s">
        <v>373</v>
      </c>
      <c r="E145" s="294">
        <v>34.5</v>
      </c>
      <c r="F145" s="307">
        <v>69</v>
      </c>
      <c r="G145" s="356">
        <v>10</v>
      </c>
      <c r="H145" s="357">
        <v>1</v>
      </c>
      <c r="I145" s="268">
        <v>10</v>
      </c>
      <c r="J145" s="271">
        <v>1</v>
      </c>
      <c r="K145" s="149" t="str">
        <f t="shared" si="8"/>
        <v>Fast Moving</v>
      </c>
      <c r="M145" s="148">
        <f t="shared" si="9"/>
        <v>1</v>
      </c>
      <c r="N145" s="148">
        <f t="shared" si="10"/>
        <v>0</v>
      </c>
      <c r="O145" s="148">
        <f t="shared" si="11"/>
        <v>0</v>
      </c>
    </row>
    <row r="146" spans="1:15" ht="15.6" thickTop="1" thickBot="1" x14ac:dyDescent="0.35">
      <c r="A146" s="279">
        <v>142</v>
      </c>
      <c r="B146" s="281">
        <v>743961</v>
      </c>
      <c r="C146" s="281" t="s">
        <v>374</v>
      </c>
      <c r="D146" s="293" t="s">
        <v>375</v>
      </c>
      <c r="E146" s="294">
        <v>34.5</v>
      </c>
      <c r="F146" s="307">
        <v>69</v>
      </c>
      <c r="G146" s="356">
        <v>4</v>
      </c>
      <c r="H146" s="357">
        <v>0.4</v>
      </c>
      <c r="I146" s="268">
        <v>4</v>
      </c>
      <c r="J146" s="271">
        <v>0.4</v>
      </c>
      <c r="K146" s="149" t="str">
        <f t="shared" si="8"/>
        <v>Fast Moving</v>
      </c>
      <c r="M146" s="148">
        <f t="shared" si="9"/>
        <v>1</v>
      </c>
      <c r="N146" s="148">
        <f t="shared" si="10"/>
        <v>0</v>
      </c>
      <c r="O146" s="148">
        <f t="shared" si="11"/>
        <v>0</v>
      </c>
    </row>
    <row r="147" spans="1:15" ht="15.6" thickTop="1" thickBot="1" x14ac:dyDescent="0.35">
      <c r="A147" s="279">
        <v>143</v>
      </c>
      <c r="B147" s="281">
        <v>743963</v>
      </c>
      <c r="C147" s="281" t="s">
        <v>376</v>
      </c>
      <c r="D147" s="293" t="s">
        <v>377</v>
      </c>
      <c r="E147" s="294">
        <v>34.5</v>
      </c>
      <c r="F147" s="307">
        <v>69</v>
      </c>
      <c r="G147" s="356">
        <v>3</v>
      </c>
      <c r="H147" s="357">
        <v>0.3</v>
      </c>
      <c r="I147" s="268">
        <v>3</v>
      </c>
      <c r="J147" s="271">
        <v>0.3</v>
      </c>
      <c r="K147" s="149" t="str">
        <f t="shared" si="8"/>
        <v>Fast Moving</v>
      </c>
      <c r="M147" s="148">
        <f t="shared" si="9"/>
        <v>1</v>
      </c>
      <c r="N147" s="148">
        <f t="shared" si="10"/>
        <v>0</v>
      </c>
      <c r="O147" s="148">
        <f t="shared" si="11"/>
        <v>0</v>
      </c>
    </row>
    <row r="148" spans="1:15" ht="15.6" thickTop="1" thickBot="1" x14ac:dyDescent="0.35">
      <c r="A148" s="279">
        <v>144</v>
      </c>
      <c r="B148" s="281">
        <v>743965</v>
      </c>
      <c r="C148" s="281" t="s">
        <v>378</v>
      </c>
      <c r="D148" s="293" t="s">
        <v>379</v>
      </c>
      <c r="E148" s="294">
        <v>34.5</v>
      </c>
      <c r="F148" s="307">
        <v>69</v>
      </c>
      <c r="G148" s="356">
        <v>2</v>
      </c>
      <c r="H148" s="357">
        <v>0.2</v>
      </c>
      <c r="I148" s="268">
        <v>2</v>
      </c>
      <c r="J148" s="271">
        <v>0.2</v>
      </c>
      <c r="K148" s="149" t="str">
        <f t="shared" si="8"/>
        <v>Slow Moving</v>
      </c>
      <c r="M148" s="148">
        <f t="shared" si="9"/>
        <v>0</v>
      </c>
      <c r="N148" s="148">
        <f t="shared" si="10"/>
        <v>1</v>
      </c>
      <c r="O148" s="148">
        <f t="shared" si="11"/>
        <v>0</v>
      </c>
    </row>
    <row r="149" spans="1:15" ht="15.6" thickTop="1" thickBot="1" x14ac:dyDescent="0.35">
      <c r="A149" s="279">
        <v>145</v>
      </c>
      <c r="B149" s="281">
        <v>743966</v>
      </c>
      <c r="C149" s="281" t="s">
        <v>380</v>
      </c>
      <c r="D149" s="293" t="s">
        <v>381</v>
      </c>
      <c r="E149" s="294">
        <v>29.5</v>
      </c>
      <c r="F149" s="307">
        <v>59</v>
      </c>
      <c r="G149" s="356">
        <v>5</v>
      </c>
      <c r="H149" s="357">
        <v>0.5</v>
      </c>
      <c r="I149" s="268">
        <v>5</v>
      </c>
      <c r="J149" s="271">
        <v>0.5</v>
      </c>
      <c r="K149" s="149" t="str">
        <f t="shared" si="8"/>
        <v>Fast Moving</v>
      </c>
      <c r="M149" s="148">
        <f t="shared" si="9"/>
        <v>1</v>
      </c>
      <c r="N149" s="148">
        <f t="shared" si="10"/>
        <v>0</v>
      </c>
      <c r="O149" s="148">
        <f t="shared" si="11"/>
        <v>0</v>
      </c>
    </row>
    <row r="150" spans="1:15" ht="15.6" thickTop="1" thickBot="1" x14ac:dyDescent="0.35">
      <c r="A150" s="279">
        <v>146</v>
      </c>
      <c r="B150" s="281">
        <v>743968</v>
      </c>
      <c r="C150" s="281" t="s">
        <v>382</v>
      </c>
      <c r="D150" s="293" t="s">
        <v>383</v>
      </c>
      <c r="E150" s="294">
        <v>24.5</v>
      </c>
      <c r="F150" s="307">
        <v>49</v>
      </c>
      <c r="G150" s="356">
        <v>30</v>
      </c>
      <c r="H150" s="357">
        <v>3</v>
      </c>
      <c r="I150" s="268">
        <v>30</v>
      </c>
      <c r="J150" s="271">
        <v>3</v>
      </c>
      <c r="K150" s="149" t="str">
        <f t="shared" si="8"/>
        <v>Fast Moving</v>
      </c>
      <c r="M150" s="148">
        <f t="shared" si="9"/>
        <v>1</v>
      </c>
      <c r="N150" s="148">
        <f t="shared" si="10"/>
        <v>0</v>
      </c>
      <c r="O150" s="148">
        <f t="shared" si="11"/>
        <v>0</v>
      </c>
    </row>
    <row r="151" spans="1:15" ht="15.6" thickTop="1" thickBot="1" x14ac:dyDescent="0.35">
      <c r="A151" s="279">
        <v>147</v>
      </c>
      <c r="B151" s="281">
        <v>743975</v>
      </c>
      <c r="C151" s="281" t="s">
        <v>384</v>
      </c>
      <c r="D151" s="293" t="s">
        <v>385</v>
      </c>
      <c r="E151" s="294">
        <v>24.5</v>
      </c>
      <c r="F151" s="307">
        <v>49</v>
      </c>
      <c r="G151" s="356">
        <v>46</v>
      </c>
      <c r="H151" s="357">
        <v>4.5999999999999996</v>
      </c>
      <c r="I151" s="268">
        <v>46</v>
      </c>
      <c r="J151" s="271">
        <v>4.5999999999999996</v>
      </c>
      <c r="K151" s="149" t="str">
        <f t="shared" si="8"/>
        <v>Fast Moving</v>
      </c>
      <c r="M151" s="148">
        <f t="shared" si="9"/>
        <v>1</v>
      </c>
      <c r="N151" s="148">
        <f t="shared" si="10"/>
        <v>0</v>
      </c>
      <c r="O151" s="148">
        <f t="shared" si="11"/>
        <v>0</v>
      </c>
    </row>
    <row r="152" spans="1:15" ht="15.6" thickTop="1" thickBot="1" x14ac:dyDescent="0.35">
      <c r="A152" s="279">
        <v>148</v>
      </c>
      <c r="B152" s="281">
        <v>744168</v>
      </c>
      <c r="C152" s="281" t="s">
        <v>386</v>
      </c>
      <c r="D152" s="293" t="s">
        <v>387</v>
      </c>
      <c r="E152" s="294">
        <v>29.5</v>
      </c>
      <c r="F152" s="307">
        <v>59</v>
      </c>
      <c r="G152" s="356">
        <v>4</v>
      </c>
      <c r="H152" s="357">
        <v>0.4</v>
      </c>
      <c r="I152" s="268">
        <v>4</v>
      </c>
      <c r="J152" s="271">
        <v>0.4</v>
      </c>
      <c r="K152" s="149" t="str">
        <f t="shared" si="8"/>
        <v>Fast Moving</v>
      </c>
      <c r="M152" s="148">
        <f t="shared" si="9"/>
        <v>1</v>
      </c>
      <c r="N152" s="148">
        <f t="shared" si="10"/>
        <v>0</v>
      </c>
      <c r="O152" s="148">
        <f t="shared" si="11"/>
        <v>0</v>
      </c>
    </row>
    <row r="153" spans="1:15" ht="15.6" thickTop="1" thickBot="1" x14ac:dyDescent="0.35">
      <c r="A153" s="279">
        <v>149</v>
      </c>
      <c r="B153" s="281">
        <v>746545</v>
      </c>
      <c r="C153" s="281" t="s">
        <v>431</v>
      </c>
      <c r="D153" s="293" t="s">
        <v>432</v>
      </c>
      <c r="E153" s="294">
        <v>74.5</v>
      </c>
      <c r="F153" s="307">
        <v>159</v>
      </c>
      <c r="G153" s="356">
        <v>0</v>
      </c>
      <c r="H153" s="357">
        <v>0</v>
      </c>
      <c r="I153" s="268">
        <v>0</v>
      </c>
      <c r="J153" s="271">
        <v>0</v>
      </c>
      <c r="K153" s="149" t="str">
        <f t="shared" si="8"/>
        <v>Non Moving</v>
      </c>
      <c r="M153" s="148">
        <f t="shared" ref="M153:M159" si="12">IF(K153="Fast Moving",1,0)</f>
        <v>0</v>
      </c>
      <c r="N153" s="148">
        <f t="shared" ref="N153:N159" si="13">IF(K153="Slow Moving",1,0)</f>
        <v>0</v>
      </c>
      <c r="O153" s="148">
        <f t="shared" ref="O153:O159" si="14">IF(K153="Non Moving",1,0)</f>
        <v>1</v>
      </c>
    </row>
    <row r="154" spans="1:15" ht="15.6" thickTop="1" thickBot="1" x14ac:dyDescent="0.35">
      <c r="A154" s="279">
        <v>150</v>
      </c>
      <c r="B154" s="281">
        <v>746546</v>
      </c>
      <c r="C154" s="281" t="s">
        <v>433</v>
      </c>
      <c r="D154" s="293" t="s">
        <v>434</v>
      </c>
      <c r="E154" s="294">
        <v>44.5</v>
      </c>
      <c r="F154" s="307">
        <v>99</v>
      </c>
      <c r="G154" s="356">
        <v>1</v>
      </c>
      <c r="H154" s="357">
        <v>0.33333333333333331</v>
      </c>
      <c r="I154" s="268">
        <v>1</v>
      </c>
      <c r="J154" s="271">
        <v>0.33333333333333331</v>
      </c>
      <c r="K154" s="149" t="str">
        <f t="shared" si="8"/>
        <v>Slow Moving</v>
      </c>
      <c r="M154" s="148">
        <f t="shared" si="12"/>
        <v>0</v>
      </c>
      <c r="N154" s="148">
        <f t="shared" si="13"/>
        <v>1</v>
      </c>
      <c r="O154" s="148">
        <f t="shared" si="14"/>
        <v>0</v>
      </c>
    </row>
    <row r="155" spans="1:15" ht="15.6" thickTop="1" thickBot="1" x14ac:dyDescent="0.35">
      <c r="A155" s="279">
        <v>151</v>
      </c>
      <c r="B155" s="281">
        <v>746547</v>
      </c>
      <c r="C155" s="281" t="s">
        <v>435</v>
      </c>
      <c r="D155" s="293" t="s">
        <v>436</v>
      </c>
      <c r="E155" s="294">
        <v>74.5</v>
      </c>
      <c r="F155" s="307">
        <v>159</v>
      </c>
      <c r="G155" s="356">
        <v>1</v>
      </c>
      <c r="H155" s="357">
        <v>0.33333333333333331</v>
      </c>
      <c r="I155" s="268">
        <v>1</v>
      </c>
      <c r="J155" s="271">
        <v>0.33333333333333331</v>
      </c>
      <c r="K155" s="149" t="str">
        <f t="shared" si="8"/>
        <v>Slow Moving</v>
      </c>
      <c r="M155" s="148">
        <f t="shared" si="12"/>
        <v>0</v>
      </c>
      <c r="N155" s="148">
        <f t="shared" si="13"/>
        <v>1</v>
      </c>
      <c r="O155" s="148">
        <f t="shared" si="14"/>
        <v>0</v>
      </c>
    </row>
    <row r="156" spans="1:15" ht="15.6" thickTop="1" thickBot="1" x14ac:dyDescent="0.35">
      <c r="A156" s="279">
        <v>152</v>
      </c>
      <c r="B156" s="281">
        <v>746548</v>
      </c>
      <c r="C156" s="281" t="s">
        <v>437</v>
      </c>
      <c r="D156" s="293" t="s">
        <v>438</v>
      </c>
      <c r="E156" s="294">
        <v>89.5</v>
      </c>
      <c r="F156" s="307">
        <v>189</v>
      </c>
      <c r="G156" s="356">
        <v>2</v>
      </c>
      <c r="H156" s="357">
        <v>0.66666666666666663</v>
      </c>
      <c r="I156" s="268">
        <v>2</v>
      </c>
      <c r="J156" s="271">
        <v>0.66666666666666663</v>
      </c>
      <c r="K156" s="149" t="str">
        <f t="shared" si="8"/>
        <v>Slow Moving</v>
      </c>
      <c r="M156" s="148">
        <f t="shared" si="12"/>
        <v>0</v>
      </c>
      <c r="N156" s="148">
        <f t="shared" si="13"/>
        <v>1</v>
      </c>
      <c r="O156" s="148">
        <f t="shared" si="14"/>
        <v>0</v>
      </c>
    </row>
    <row r="157" spans="1:15" ht="15.6" thickTop="1" thickBot="1" x14ac:dyDescent="0.35">
      <c r="A157" s="279">
        <v>153</v>
      </c>
      <c r="B157" s="281">
        <v>746549</v>
      </c>
      <c r="C157" s="281" t="s">
        <v>439</v>
      </c>
      <c r="D157" s="293" t="s">
        <v>440</v>
      </c>
      <c r="E157" s="294">
        <v>89.5</v>
      </c>
      <c r="F157" s="307">
        <v>189</v>
      </c>
      <c r="G157" s="356">
        <v>2</v>
      </c>
      <c r="H157" s="357">
        <v>0.66666666666666663</v>
      </c>
      <c r="I157" s="268">
        <v>2</v>
      </c>
      <c r="J157" s="271">
        <v>0.66666666666666663</v>
      </c>
      <c r="K157" s="149" t="str">
        <f t="shared" si="8"/>
        <v>Slow Moving</v>
      </c>
      <c r="M157" s="148">
        <f t="shared" si="12"/>
        <v>0</v>
      </c>
      <c r="N157" s="148">
        <f t="shared" si="13"/>
        <v>1</v>
      </c>
      <c r="O157" s="148">
        <f t="shared" si="14"/>
        <v>0</v>
      </c>
    </row>
    <row r="158" spans="1:15" ht="15.6" thickTop="1" thickBot="1" x14ac:dyDescent="0.35">
      <c r="A158" s="279">
        <v>154</v>
      </c>
      <c r="B158" s="281">
        <v>746699</v>
      </c>
      <c r="C158" s="281" t="s">
        <v>447</v>
      </c>
      <c r="D158" s="293" t="s">
        <v>448</v>
      </c>
      <c r="E158" s="294">
        <v>34.5</v>
      </c>
      <c r="F158" s="307">
        <v>69</v>
      </c>
      <c r="G158" s="356">
        <v>0</v>
      </c>
      <c r="H158" s="357">
        <v>0</v>
      </c>
      <c r="I158" s="268">
        <v>0</v>
      </c>
      <c r="J158" s="271">
        <v>0</v>
      </c>
      <c r="K158" s="149" t="str">
        <f t="shared" si="8"/>
        <v>Non Moving</v>
      </c>
      <c r="M158" s="148">
        <f t="shared" si="12"/>
        <v>0</v>
      </c>
      <c r="N158" s="148">
        <f t="shared" si="13"/>
        <v>0</v>
      </c>
      <c r="O158" s="148">
        <f t="shared" si="14"/>
        <v>1</v>
      </c>
    </row>
    <row r="159" spans="1:15" ht="15.6" thickTop="1" thickBot="1" x14ac:dyDescent="0.35">
      <c r="A159" s="279">
        <v>155</v>
      </c>
      <c r="B159" s="281">
        <v>746700</v>
      </c>
      <c r="C159" s="281" t="s">
        <v>449</v>
      </c>
      <c r="D159" s="293" t="s">
        <v>450</v>
      </c>
      <c r="E159" s="294">
        <v>29.5</v>
      </c>
      <c r="F159" s="307">
        <v>59</v>
      </c>
      <c r="G159" s="356">
        <v>0</v>
      </c>
      <c r="H159" s="357">
        <v>0</v>
      </c>
      <c r="I159" s="268">
        <v>0</v>
      </c>
      <c r="J159" s="271">
        <v>0</v>
      </c>
      <c r="K159" s="149" t="str">
        <f t="shared" si="8"/>
        <v>Non Moving</v>
      </c>
      <c r="M159" s="148">
        <f t="shared" si="12"/>
        <v>0</v>
      </c>
      <c r="N159" s="148">
        <f t="shared" si="13"/>
        <v>0</v>
      </c>
      <c r="O159" s="148">
        <f t="shared" si="14"/>
        <v>1</v>
      </c>
    </row>
    <row r="160" spans="1:15" ht="15.6" thickTop="1" thickBot="1" x14ac:dyDescent="0.35">
      <c r="A160" s="279">
        <v>156</v>
      </c>
      <c r="B160" s="281">
        <v>748116</v>
      </c>
      <c r="C160" s="281" t="s">
        <v>458</v>
      </c>
      <c r="D160" s="293" t="s">
        <v>459</v>
      </c>
      <c r="E160" s="294">
        <v>487</v>
      </c>
      <c r="F160" s="307">
        <v>787</v>
      </c>
      <c r="G160" s="356"/>
      <c r="H160" s="357"/>
      <c r="I160" s="268"/>
      <c r="J160" s="271"/>
      <c r="K160" s="149" t="str">
        <f t="shared" si="8"/>
        <v>Non Moving</v>
      </c>
      <c r="M160" s="148">
        <f t="shared" ref="M160:M169" si="15">IF(K160="Fast Moving",1,0)</f>
        <v>0</v>
      </c>
      <c r="N160" s="148">
        <f t="shared" ref="N160:N169" si="16">IF(K160="Slow Moving",1,0)</f>
        <v>0</v>
      </c>
      <c r="O160" s="148">
        <f t="shared" ref="O160:O169" si="17">IF(K160="Non Moving",1,0)</f>
        <v>1</v>
      </c>
    </row>
    <row r="161" spans="1:15" ht="15.6" thickTop="1" thickBot="1" x14ac:dyDescent="0.35">
      <c r="A161" s="279">
        <v>157</v>
      </c>
      <c r="B161" s="281">
        <v>748118</v>
      </c>
      <c r="C161" s="281" t="s">
        <v>460</v>
      </c>
      <c r="D161" s="293" t="s">
        <v>461</v>
      </c>
      <c r="E161" s="294">
        <v>487</v>
      </c>
      <c r="F161" s="307">
        <v>787</v>
      </c>
      <c r="G161" s="356"/>
      <c r="H161" s="357"/>
      <c r="I161" s="268"/>
      <c r="J161" s="271"/>
      <c r="K161" s="149" t="str">
        <f t="shared" si="8"/>
        <v>Non Moving</v>
      </c>
      <c r="M161" s="148">
        <f t="shared" si="15"/>
        <v>0</v>
      </c>
      <c r="N161" s="148">
        <f t="shared" si="16"/>
        <v>0</v>
      </c>
      <c r="O161" s="148">
        <f t="shared" si="17"/>
        <v>1</v>
      </c>
    </row>
    <row r="162" spans="1:15" ht="15.6" thickTop="1" thickBot="1" x14ac:dyDescent="0.35">
      <c r="A162" s="279">
        <v>158</v>
      </c>
      <c r="B162" s="281">
        <v>748119</v>
      </c>
      <c r="C162" s="281" t="s">
        <v>462</v>
      </c>
      <c r="D162" s="293" t="s">
        <v>463</v>
      </c>
      <c r="E162" s="294">
        <v>487</v>
      </c>
      <c r="F162" s="307">
        <v>787</v>
      </c>
      <c r="G162" s="356"/>
      <c r="H162" s="357"/>
      <c r="I162" s="268"/>
      <c r="J162" s="271"/>
      <c r="K162" s="149" t="str">
        <f t="shared" si="8"/>
        <v>Non Moving</v>
      </c>
      <c r="M162" s="148">
        <f t="shared" si="15"/>
        <v>0</v>
      </c>
      <c r="N162" s="148">
        <f t="shared" si="16"/>
        <v>0</v>
      </c>
      <c r="O162" s="148">
        <f t="shared" si="17"/>
        <v>1</v>
      </c>
    </row>
    <row r="163" spans="1:15" ht="15.6" thickTop="1" thickBot="1" x14ac:dyDescent="0.35">
      <c r="A163" s="279">
        <v>159</v>
      </c>
      <c r="B163" s="281">
        <v>748120</v>
      </c>
      <c r="C163" s="281" t="s">
        <v>464</v>
      </c>
      <c r="D163" s="293" t="s">
        <v>465</v>
      </c>
      <c r="E163" s="294">
        <v>487</v>
      </c>
      <c r="F163" s="307">
        <v>787</v>
      </c>
      <c r="G163" s="356"/>
      <c r="H163" s="357"/>
      <c r="I163" s="268"/>
      <c r="J163" s="271"/>
      <c r="K163" s="149" t="str">
        <f t="shared" si="8"/>
        <v>Non Moving</v>
      </c>
      <c r="M163" s="148">
        <f t="shared" si="15"/>
        <v>0</v>
      </c>
      <c r="N163" s="148">
        <f t="shared" si="16"/>
        <v>0</v>
      </c>
      <c r="O163" s="148">
        <f t="shared" si="17"/>
        <v>1</v>
      </c>
    </row>
    <row r="164" spans="1:15" ht="15.6" thickTop="1" thickBot="1" x14ac:dyDescent="0.35">
      <c r="A164" s="279">
        <v>160</v>
      </c>
      <c r="B164" s="281">
        <v>748121</v>
      </c>
      <c r="C164" s="281" t="s">
        <v>466</v>
      </c>
      <c r="D164" s="293" t="s">
        <v>467</v>
      </c>
      <c r="E164" s="294">
        <v>487</v>
      </c>
      <c r="F164" s="307">
        <v>787</v>
      </c>
      <c r="G164" s="356"/>
      <c r="H164" s="357"/>
      <c r="I164" s="268"/>
      <c r="J164" s="271"/>
      <c r="K164" s="149" t="str">
        <f t="shared" si="8"/>
        <v>Non Moving</v>
      </c>
      <c r="M164" s="148">
        <f t="shared" si="15"/>
        <v>0</v>
      </c>
      <c r="N164" s="148">
        <f t="shared" si="16"/>
        <v>0</v>
      </c>
      <c r="O164" s="148">
        <f t="shared" si="17"/>
        <v>1</v>
      </c>
    </row>
    <row r="165" spans="1:15" ht="15.6" thickTop="1" thickBot="1" x14ac:dyDescent="0.35">
      <c r="A165" s="279">
        <v>161</v>
      </c>
      <c r="B165" s="281">
        <v>748127</v>
      </c>
      <c r="C165" s="281" t="s">
        <v>468</v>
      </c>
      <c r="D165" s="293" t="s">
        <v>469</v>
      </c>
      <c r="E165" s="294">
        <v>69.5</v>
      </c>
      <c r="F165" s="307">
        <v>149</v>
      </c>
      <c r="G165" s="356"/>
      <c r="H165" s="357"/>
      <c r="I165" s="268"/>
      <c r="J165" s="271"/>
      <c r="K165" s="149" t="str">
        <f t="shared" si="8"/>
        <v>Non Moving</v>
      </c>
      <c r="M165" s="148">
        <f t="shared" si="15"/>
        <v>0</v>
      </c>
      <c r="N165" s="148">
        <f t="shared" si="16"/>
        <v>0</v>
      </c>
      <c r="O165" s="148">
        <f t="shared" si="17"/>
        <v>1</v>
      </c>
    </row>
    <row r="166" spans="1:15" ht="15.6" thickTop="1" thickBot="1" x14ac:dyDescent="0.35">
      <c r="A166" s="279">
        <v>162</v>
      </c>
      <c r="B166" s="281">
        <v>748128</v>
      </c>
      <c r="C166" s="281" t="s">
        <v>470</v>
      </c>
      <c r="D166" s="293" t="s">
        <v>471</v>
      </c>
      <c r="E166" s="294">
        <v>69.5</v>
      </c>
      <c r="F166" s="307">
        <v>149</v>
      </c>
      <c r="G166" s="356"/>
      <c r="H166" s="357"/>
      <c r="I166" s="268"/>
      <c r="J166" s="271"/>
      <c r="K166" s="149" t="str">
        <f t="shared" si="8"/>
        <v>Non Moving</v>
      </c>
      <c r="M166" s="148">
        <f t="shared" si="15"/>
        <v>0</v>
      </c>
      <c r="N166" s="148">
        <f t="shared" si="16"/>
        <v>0</v>
      </c>
      <c r="O166" s="148">
        <f t="shared" si="17"/>
        <v>1</v>
      </c>
    </row>
    <row r="167" spans="1:15" ht="15.6" thickTop="1" thickBot="1" x14ac:dyDescent="0.35">
      <c r="A167" s="279">
        <v>163</v>
      </c>
      <c r="B167" s="281">
        <v>748129</v>
      </c>
      <c r="C167" s="281" t="s">
        <v>472</v>
      </c>
      <c r="D167" s="293" t="s">
        <v>473</v>
      </c>
      <c r="E167" s="294">
        <v>116.35</v>
      </c>
      <c r="F167" s="307">
        <v>189</v>
      </c>
      <c r="G167" s="356"/>
      <c r="H167" s="357"/>
      <c r="I167" s="268"/>
      <c r="J167" s="271"/>
      <c r="K167" s="149" t="str">
        <f t="shared" si="8"/>
        <v>Non Moving</v>
      </c>
      <c r="M167" s="148">
        <f t="shared" si="15"/>
        <v>0</v>
      </c>
      <c r="N167" s="148">
        <f t="shared" si="16"/>
        <v>0</v>
      </c>
      <c r="O167" s="148">
        <f t="shared" si="17"/>
        <v>1</v>
      </c>
    </row>
    <row r="168" spans="1:15" ht="15.6" thickTop="1" thickBot="1" x14ac:dyDescent="0.35">
      <c r="A168" s="279">
        <v>164</v>
      </c>
      <c r="B168" s="281">
        <v>748131</v>
      </c>
      <c r="C168" s="281" t="s">
        <v>474</v>
      </c>
      <c r="D168" s="293" t="s">
        <v>475</v>
      </c>
      <c r="E168" s="294">
        <v>116.35</v>
      </c>
      <c r="F168" s="307">
        <v>189</v>
      </c>
      <c r="G168" s="356"/>
      <c r="H168" s="357"/>
      <c r="I168" s="268"/>
      <c r="J168" s="271"/>
      <c r="K168" s="149" t="str">
        <f t="shared" si="8"/>
        <v>Non Moving</v>
      </c>
      <c r="M168" s="148">
        <f t="shared" si="15"/>
        <v>0</v>
      </c>
      <c r="N168" s="148">
        <f t="shared" si="16"/>
        <v>0</v>
      </c>
      <c r="O168" s="148">
        <f t="shared" si="17"/>
        <v>1</v>
      </c>
    </row>
    <row r="169" spans="1:15" ht="15.6" thickTop="1" thickBot="1" x14ac:dyDescent="0.35">
      <c r="A169" s="279">
        <v>165</v>
      </c>
      <c r="B169" s="281">
        <v>748133</v>
      </c>
      <c r="C169" s="281" t="s">
        <v>476</v>
      </c>
      <c r="D169" s="293" t="s">
        <v>477</v>
      </c>
      <c r="E169" s="294">
        <v>59.5</v>
      </c>
      <c r="F169" s="307">
        <v>129</v>
      </c>
      <c r="G169" s="356"/>
      <c r="H169" s="357"/>
      <c r="I169" s="268"/>
      <c r="J169" s="271"/>
      <c r="K169" s="149" t="str">
        <f t="shared" si="8"/>
        <v>Non Moving</v>
      </c>
      <c r="M169" s="148">
        <f t="shared" si="15"/>
        <v>0</v>
      </c>
      <c r="N169" s="148">
        <f t="shared" si="16"/>
        <v>0</v>
      </c>
      <c r="O169" s="148">
        <f t="shared" si="17"/>
        <v>1</v>
      </c>
    </row>
    <row r="170" spans="1:15" ht="15.6" thickTop="1" thickBot="1" x14ac:dyDescent="0.35">
      <c r="A170" s="279">
        <v>166</v>
      </c>
      <c r="B170" s="281">
        <v>751056</v>
      </c>
      <c r="C170" s="281" t="s">
        <v>514</v>
      </c>
      <c r="D170" s="293" t="s">
        <v>518</v>
      </c>
      <c r="E170" s="294">
        <v>34.5</v>
      </c>
      <c r="F170" s="307">
        <v>69</v>
      </c>
      <c r="G170" s="356"/>
      <c r="H170" s="357"/>
      <c r="I170" s="268"/>
      <c r="J170" s="271"/>
      <c r="K170" s="149" t="str">
        <f>IF(I170&gt;2,"Fast Moving",IF(I170=0,"Non Moving",IF(I170&lt;3,"Slow Moving")))</f>
        <v>Non Moving</v>
      </c>
      <c r="M170" s="148"/>
      <c r="N170" s="148"/>
      <c r="O170" s="148"/>
    </row>
    <row r="171" spans="1:15" ht="15.6" thickTop="1" thickBot="1" x14ac:dyDescent="0.35">
      <c r="A171" s="279">
        <v>167</v>
      </c>
      <c r="B171" s="281">
        <v>751059</v>
      </c>
      <c r="C171" s="281" t="s">
        <v>515</v>
      </c>
      <c r="D171" s="293" t="s">
        <v>519</v>
      </c>
      <c r="E171" s="294">
        <v>34.5</v>
      </c>
      <c r="F171" s="307">
        <v>69</v>
      </c>
      <c r="G171" s="356"/>
      <c r="H171" s="357"/>
      <c r="I171" s="268"/>
      <c r="J171" s="271"/>
      <c r="K171" s="149" t="str">
        <f t="shared" ref="K171:K174" si="18">IF(I171&gt;2,"Fast Moving",IF(I171=0,"Non Moving",IF(I171&lt;3,"Slow Moving")))</f>
        <v>Non Moving</v>
      </c>
      <c r="M171" s="148"/>
      <c r="N171" s="148"/>
      <c r="O171" s="148"/>
    </row>
    <row r="172" spans="1:15" ht="15.6" thickTop="1" thickBot="1" x14ac:dyDescent="0.35">
      <c r="A172" s="279">
        <v>168</v>
      </c>
      <c r="B172" s="281">
        <v>751060</v>
      </c>
      <c r="C172" s="281" t="s">
        <v>516</v>
      </c>
      <c r="D172" s="293" t="s">
        <v>520</v>
      </c>
      <c r="E172" s="294">
        <v>29.5</v>
      </c>
      <c r="F172" s="307">
        <v>59</v>
      </c>
      <c r="G172" s="356"/>
      <c r="H172" s="357"/>
      <c r="I172" s="268"/>
      <c r="J172" s="271"/>
      <c r="K172" s="149" t="str">
        <f t="shared" si="18"/>
        <v>Non Moving</v>
      </c>
      <c r="M172" s="148"/>
      <c r="N172" s="148"/>
      <c r="O172" s="148"/>
    </row>
    <row r="173" spans="1:15" ht="15.6" thickTop="1" thickBot="1" x14ac:dyDescent="0.35">
      <c r="A173" s="279">
        <v>169</v>
      </c>
      <c r="B173" s="281">
        <v>751063</v>
      </c>
      <c r="C173" s="281" t="s">
        <v>517</v>
      </c>
      <c r="D173" s="293" t="s">
        <v>521</v>
      </c>
      <c r="E173" s="294">
        <v>29.5</v>
      </c>
      <c r="F173" s="307">
        <v>59</v>
      </c>
      <c r="G173" s="356"/>
      <c r="H173" s="357"/>
      <c r="I173" s="268"/>
      <c r="J173" s="271"/>
      <c r="K173" s="149" t="str">
        <f t="shared" si="18"/>
        <v>Non Moving</v>
      </c>
      <c r="M173" s="148"/>
      <c r="N173" s="148"/>
      <c r="O173" s="148"/>
    </row>
    <row r="174" spans="1:15" ht="15.6" thickTop="1" thickBot="1" x14ac:dyDescent="0.35">
      <c r="A174" s="128"/>
      <c r="B174" s="129"/>
      <c r="C174" s="129"/>
      <c r="D174" s="130"/>
      <c r="E174" s="131"/>
      <c r="F174" s="132"/>
      <c r="G174" s="150"/>
      <c r="H174" s="151"/>
      <c r="I174" s="268"/>
      <c r="J174" s="271"/>
      <c r="K174" s="149" t="str">
        <f t="shared" si="18"/>
        <v>Non Moving</v>
      </c>
      <c r="M174" s="148"/>
      <c r="N174" s="148"/>
      <c r="O174" s="148"/>
    </row>
    <row r="175" spans="1:15" ht="15.6" thickTop="1" thickBot="1" x14ac:dyDescent="0.35">
      <c r="A175" s="135"/>
      <c r="B175" s="138"/>
      <c r="C175" s="138"/>
      <c r="D175" s="138"/>
      <c r="E175" s="139"/>
      <c r="F175" s="136"/>
      <c r="G175" s="152"/>
      <c r="H175" s="153"/>
      <c r="I175" s="133"/>
      <c r="J175" s="134"/>
      <c r="M175" s="148"/>
      <c r="N175" s="148"/>
      <c r="O175" s="148"/>
    </row>
    <row r="176" spans="1:15" s="344" customFormat="1" ht="15" thickBot="1" x14ac:dyDescent="0.35">
      <c r="A176" s="347"/>
      <c r="B176" s="348"/>
      <c r="C176" s="349"/>
      <c r="D176" s="722" t="s">
        <v>265</v>
      </c>
      <c r="E176" s="723"/>
      <c r="F176" s="723"/>
      <c r="G176" s="417">
        <f>SUM(G5:G175)</f>
        <v>2201</v>
      </c>
      <c r="H176" s="418">
        <f>SUM(H5:H175)</f>
        <v>221.50000000000006</v>
      </c>
      <c r="I176" s="419">
        <f>SUM(I5:I175)</f>
        <v>2201</v>
      </c>
      <c r="J176" s="420">
        <f>SUM(J5:J175)</f>
        <v>221.50000000000006</v>
      </c>
      <c r="M176" s="421">
        <f>SUM(M5:M175)</f>
        <v>92</v>
      </c>
      <c r="N176" s="421">
        <f>SUM(N5:N175)</f>
        <v>21</v>
      </c>
      <c r="O176" s="421">
        <f>SUM(O5:O175)</f>
        <v>52</v>
      </c>
    </row>
    <row r="177" spans="9:15" s="344" customFormat="1" x14ac:dyDescent="0.3">
      <c r="I177" s="344">
        <v>0</v>
      </c>
      <c r="M177" s="380"/>
      <c r="N177" s="380"/>
      <c r="O177" s="380"/>
    </row>
  </sheetData>
  <mergeCells count="9">
    <mergeCell ref="G4:H4"/>
    <mergeCell ref="Q4:U5"/>
    <mergeCell ref="Q6:U6"/>
    <mergeCell ref="Q8:U9"/>
    <mergeCell ref="D176:F176"/>
    <mergeCell ref="I4:J4"/>
    <mergeCell ref="Q10:U10"/>
    <mergeCell ref="Q12:U13"/>
    <mergeCell ref="Q14:U14"/>
  </mergeCells>
  <conditionalFormatting sqref="K1:K1048576">
    <cfRule type="cellIs" dxfId="84" priority="19" operator="equal">
      <formula>"Non Moving"</formula>
    </cfRule>
    <cfRule type="cellIs" dxfId="83" priority="20" operator="equal">
      <formula>"Slow Moving"</formula>
    </cfRule>
    <cfRule type="cellIs" dxfId="82" priority="21" operator="equal">
      <formula>"Fast Moving"</formula>
    </cfRule>
  </conditionalFormatting>
  <conditionalFormatting sqref="Q12">
    <cfRule type="cellIs" dxfId="81" priority="16" operator="equal">
      <formula>"Non Moving"</formula>
    </cfRule>
    <cfRule type="cellIs" dxfId="80" priority="17" operator="equal">
      <formula>"Slow Moving"</formula>
    </cfRule>
    <cfRule type="cellIs" dxfId="79" priority="18" operator="equal">
      <formula>"Fast Moving"</formula>
    </cfRule>
  </conditionalFormatting>
  <conditionalFormatting sqref="Q4">
    <cfRule type="cellIs" dxfId="78" priority="13" operator="equal">
      <formula>"Non Moving"</formula>
    </cfRule>
    <cfRule type="cellIs" dxfId="77" priority="14" operator="equal">
      <formula>"Slow Moving"</formula>
    </cfRule>
    <cfRule type="cellIs" dxfId="76" priority="15" operator="equal">
      <formula>"Fast Moving"</formula>
    </cfRule>
  </conditionalFormatting>
  <conditionalFormatting sqref="Q8">
    <cfRule type="cellIs" dxfId="75" priority="10" operator="equal">
      <formula>"Non Moving"</formula>
    </cfRule>
    <cfRule type="cellIs" dxfId="74" priority="11" operator="equal">
      <formula>"Slow Moving"</formula>
    </cfRule>
    <cfRule type="cellIs" dxfId="73" priority="12" operator="equal">
      <formula>"Fast Moving"</formula>
    </cfRule>
  </conditionalFormatting>
  <conditionalFormatting sqref="Q4">
    <cfRule type="cellIs" dxfId="72" priority="9" operator="equal">
      <formula>$Q$4</formula>
    </cfRule>
  </conditionalFormatting>
  <conditionalFormatting sqref="Q8">
    <cfRule type="cellIs" dxfId="71" priority="8" operator="equal">
      <formula>$Q$8</formula>
    </cfRule>
  </conditionalFormatting>
  <conditionalFormatting sqref="Q12">
    <cfRule type="cellIs" dxfId="70" priority="7" operator="equal">
      <formula>$Q$12</formula>
    </cfRule>
  </conditionalFormatting>
  <conditionalFormatting sqref="M4">
    <cfRule type="cellIs" dxfId="69" priority="6" operator="equal">
      <formula>$M$4</formula>
    </cfRule>
  </conditionalFormatting>
  <conditionalFormatting sqref="N4">
    <cfRule type="cellIs" dxfId="68" priority="5" operator="equal">
      <formula>$N$4</formula>
    </cfRule>
  </conditionalFormatting>
  <conditionalFormatting sqref="O4">
    <cfRule type="cellIs" dxfId="67" priority="4" operator="equal">
      <formula>$O$4</formula>
    </cfRule>
  </conditionalFormatting>
  <conditionalFormatting sqref="Q12:U13">
    <cfRule type="cellIs" dxfId="66" priority="3" operator="equal">
      <formula>$Q$12</formula>
    </cfRule>
  </conditionalFormatting>
  <conditionalFormatting sqref="Q8:U9">
    <cfRule type="cellIs" dxfId="65" priority="2" operator="equal">
      <formula>$Q$4</formula>
    </cfRule>
  </conditionalFormatting>
  <conditionalFormatting sqref="Q4:U5">
    <cfRule type="cellIs" dxfId="64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1:P172"/>
  <sheetViews>
    <sheetView zoomScaleNormal="100" workbookViewId="0">
      <pane xSplit="7" topLeftCell="H1" activePane="topRight" state="frozen"/>
      <selection pane="topRight" activeCell="J11" sqref="J11"/>
    </sheetView>
  </sheetViews>
  <sheetFormatPr defaultColWidth="9.109375" defaultRowHeight="14.4" x14ac:dyDescent="0.3"/>
  <cols>
    <col min="1" max="1" width="2.33203125" style="112" customWidth="1"/>
    <col min="2" max="2" width="10.6640625" style="111" customWidth="1"/>
    <col min="3" max="3" width="12.109375" style="112" customWidth="1"/>
    <col min="4" max="4" width="9.88671875" style="112" customWidth="1"/>
    <col min="5" max="6" width="8.5546875" style="112" customWidth="1"/>
    <col min="7" max="7" width="21.109375" style="111" bestFit="1" customWidth="1"/>
    <col min="8" max="9" width="10.6640625" style="111" customWidth="1"/>
    <col min="10" max="16" width="10.6640625" style="112" customWidth="1"/>
    <col min="17" max="16384" width="9.109375" style="112"/>
  </cols>
  <sheetData>
    <row r="1" spans="2:16" ht="15" thickBot="1" x14ac:dyDescent="0.35"/>
    <row r="2" spans="2:16" ht="21" customHeight="1" thickBot="1" x14ac:dyDescent="0.35">
      <c r="B2" s="154"/>
      <c r="C2" s="155"/>
      <c r="D2" s="155"/>
      <c r="E2" s="155"/>
      <c r="F2" s="156"/>
      <c r="G2" s="726" t="s">
        <v>307</v>
      </c>
      <c r="H2" s="727"/>
      <c r="I2" s="727"/>
      <c r="J2" s="727"/>
      <c r="K2" s="727"/>
      <c r="L2" s="727"/>
      <c r="M2" s="727"/>
      <c r="N2" s="727"/>
      <c r="O2" s="727"/>
      <c r="P2" s="728"/>
    </row>
    <row r="3" spans="2:16" ht="27.75" customHeight="1" thickBot="1" x14ac:dyDescent="0.35">
      <c r="B3" s="157" t="s">
        <v>396</v>
      </c>
      <c r="C3" s="158" t="s">
        <v>388</v>
      </c>
      <c r="D3" s="158" t="s">
        <v>389</v>
      </c>
      <c r="E3" s="158" t="s">
        <v>390</v>
      </c>
      <c r="F3" s="159" t="s">
        <v>270</v>
      </c>
      <c r="G3" s="160" t="s">
        <v>485</v>
      </c>
      <c r="H3" s="161" t="s">
        <v>443</v>
      </c>
      <c r="I3" s="162" t="s">
        <v>451</v>
      </c>
      <c r="J3" s="163" t="s">
        <v>442</v>
      </c>
      <c r="K3" s="164" t="s">
        <v>452</v>
      </c>
      <c r="L3" s="165" t="s">
        <v>454</v>
      </c>
      <c r="M3" s="166" t="s">
        <v>455</v>
      </c>
      <c r="N3" s="167" t="s">
        <v>456</v>
      </c>
      <c r="O3" s="168" t="s">
        <v>453</v>
      </c>
      <c r="P3" s="169" t="s">
        <v>457</v>
      </c>
    </row>
    <row r="4" spans="2:16" x14ac:dyDescent="0.3">
      <c r="B4" s="358">
        <v>1</v>
      </c>
      <c r="C4" s="359">
        <v>734835</v>
      </c>
      <c r="D4" s="360">
        <v>6953156282308</v>
      </c>
      <c r="E4" s="360" t="s">
        <v>35</v>
      </c>
      <c r="F4" s="361" t="s">
        <v>36</v>
      </c>
      <c r="G4" s="362" t="s">
        <v>391</v>
      </c>
      <c r="H4" s="363" t="s">
        <v>393</v>
      </c>
      <c r="I4" s="364" t="s">
        <v>393</v>
      </c>
      <c r="J4" s="365" t="s">
        <v>393</v>
      </c>
      <c r="K4" s="365" t="s">
        <v>391</v>
      </c>
      <c r="L4" s="365" t="str">
        <f>'Item Status'!K5</f>
        <v>Fast Moving</v>
      </c>
      <c r="M4" s="366" t="s">
        <v>391</v>
      </c>
      <c r="N4" s="422" t="s">
        <v>391</v>
      </c>
      <c r="O4" s="170" t="s">
        <v>391</v>
      </c>
      <c r="P4" s="171" t="s">
        <v>393</v>
      </c>
    </row>
    <row r="5" spans="2:16" x14ac:dyDescent="0.3">
      <c r="B5" s="358">
        <v>2</v>
      </c>
      <c r="C5" s="359">
        <v>734836</v>
      </c>
      <c r="D5" s="360">
        <v>6953156281479</v>
      </c>
      <c r="E5" s="360" t="s">
        <v>37</v>
      </c>
      <c r="F5" s="361" t="s">
        <v>38</v>
      </c>
      <c r="G5" s="367" t="s">
        <v>391</v>
      </c>
      <c r="H5" s="368" t="s">
        <v>393</v>
      </c>
      <c r="I5" s="369" t="s">
        <v>393</v>
      </c>
      <c r="J5" s="370" t="s">
        <v>391</v>
      </c>
      <c r="K5" s="370" t="s">
        <v>391</v>
      </c>
      <c r="L5" s="370" t="str">
        <f>'Item Status'!K6</f>
        <v>Fast Moving</v>
      </c>
      <c r="M5" s="371" t="s">
        <v>391</v>
      </c>
      <c r="N5" s="423" t="s">
        <v>391</v>
      </c>
      <c r="O5" s="172" t="s">
        <v>391</v>
      </c>
      <c r="P5" s="173" t="s">
        <v>391</v>
      </c>
    </row>
    <row r="6" spans="2:16" x14ac:dyDescent="0.3">
      <c r="B6" s="358">
        <v>3</v>
      </c>
      <c r="C6" s="359">
        <v>734837</v>
      </c>
      <c r="D6" s="360">
        <v>6953156282964</v>
      </c>
      <c r="E6" s="360" t="s">
        <v>39</v>
      </c>
      <c r="F6" s="361" t="s">
        <v>40</v>
      </c>
      <c r="G6" s="367" t="s">
        <v>391</v>
      </c>
      <c r="H6" s="372" t="s">
        <v>391</v>
      </c>
      <c r="I6" s="370" t="s">
        <v>391</v>
      </c>
      <c r="J6" s="370" t="s">
        <v>391</v>
      </c>
      <c r="K6" s="370" t="s">
        <v>391</v>
      </c>
      <c r="L6" s="370" t="str">
        <f>'Item Status'!K7</f>
        <v>Fast Moving</v>
      </c>
      <c r="M6" s="371" t="s">
        <v>391</v>
      </c>
      <c r="N6" s="423" t="s">
        <v>391</v>
      </c>
      <c r="O6" s="172" t="s">
        <v>391</v>
      </c>
      <c r="P6" s="173" t="s">
        <v>391</v>
      </c>
    </row>
    <row r="7" spans="2:16" x14ac:dyDescent="0.3">
      <c r="B7" s="358">
        <v>4</v>
      </c>
      <c r="C7" s="359">
        <v>734838</v>
      </c>
      <c r="D7" s="360">
        <v>6953156282971</v>
      </c>
      <c r="E7" s="360" t="s">
        <v>41</v>
      </c>
      <c r="F7" s="361" t="s">
        <v>42</v>
      </c>
      <c r="G7" s="367" t="s">
        <v>391</v>
      </c>
      <c r="H7" s="372" t="s">
        <v>391</v>
      </c>
      <c r="I7" s="370" t="s">
        <v>391</v>
      </c>
      <c r="J7" s="370" t="s">
        <v>391</v>
      </c>
      <c r="K7" s="370" t="s">
        <v>391</v>
      </c>
      <c r="L7" s="370" t="str">
        <f>'Item Status'!K8</f>
        <v>Fast Moving</v>
      </c>
      <c r="M7" s="371" t="s">
        <v>391</v>
      </c>
      <c r="N7" s="423" t="s">
        <v>391</v>
      </c>
      <c r="O7" s="172" t="s">
        <v>391</v>
      </c>
      <c r="P7" s="173" t="s">
        <v>391</v>
      </c>
    </row>
    <row r="8" spans="2:16" x14ac:dyDescent="0.3">
      <c r="B8" s="358">
        <v>5</v>
      </c>
      <c r="C8" s="359">
        <v>734839</v>
      </c>
      <c r="D8" s="360">
        <v>6953156278806</v>
      </c>
      <c r="E8" s="360" t="s">
        <v>43</v>
      </c>
      <c r="F8" s="361" t="s">
        <v>44</v>
      </c>
      <c r="G8" s="367" t="s">
        <v>392</v>
      </c>
      <c r="H8" s="372" t="s">
        <v>392</v>
      </c>
      <c r="I8" s="370" t="s">
        <v>392</v>
      </c>
      <c r="J8" s="370" t="s">
        <v>392</v>
      </c>
      <c r="K8" s="370" t="s">
        <v>392</v>
      </c>
      <c r="L8" s="370" t="str">
        <f>'Item Status'!K9</f>
        <v>Non Moving</v>
      </c>
      <c r="M8" s="371" t="s">
        <v>392</v>
      </c>
      <c r="N8" s="423" t="s">
        <v>392</v>
      </c>
      <c r="O8" s="172" t="s">
        <v>392</v>
      </c>
      <c r="P8" s="173" t="s">
        <v>392</v>
      </c>
    </row>
    <row r="9" spans="2:16" x14ac:dyDescent="0.3">
      <c r="B9" s="358">
        <v>6</v>
      </c>
      <c r="C9" s="359">
        <v>734840</v>
      </c>
      <c r="D9" s="360">
        <v>6953156278813</v>
      </c>
      <c r="E9" s="360" t="s">
        <v>45</v>
      </c>
      <c r="F9" s="361" t="s">
        <v>46</v>
      </c>
      <c r="G9" s="367" t="s">
        <v>392</v>
      </c>
      <c r="H9" s="372" t="s">
        <v>392</v>
      </c>
      <c r="I9" s="370" t="s">
        <v>392</v>
      </c>
      <c r="J9" s="370" t="s">
        <v>392</v>
      </c>
      <c r="K9" s="370" t="s">
        <v>392</v>
      </c>
      <c r="L9" s="370" t="str">
        <f>'Item Status'!K10</f>
        <v>Non Moving</v>
      </c>
      <c r="M9" s="371" t="s">
        <v>392</v>
      </c>
      <c r="N9" s="423" t="s">
        <v>392</v>
      </c>
      <c r="O9" s="172" t="s">
        <v>392</v>
      </c>
      <c r="P9" s="173" t="s">
        <v>392</v>
      </c>
    </row>
    <row r="10" spans="2:16" x14ac:dyDescent="0.3">
      <c r="B10" s="358">
        <v>7</v>
      </c>
      <c r="C10" s="359">
        <v>734841</v>
      </c>
      <c r="D10" s="360">
        <v>6953156280540</v>
      </c>
      <c r="E10" s="360" t="s">
        <v>47</v>
      </c>
      <c r="F10" s="361" t="s">
        <v>48</v>
      </c>
      <c r="G10" s="367" t="s">
        <v>392</v>
      </c>
      <c r="H10" s="372" t="s">
        <v>392</v>
      </c>
      <c r="I10" s="370" t="s">
        <v>392</v>
      </c>
      <c r="J10" s="370" t="s">
        <v>392</v>
      </c>
      <c r="K10" s="370" t="s">
        <v>392</v>
      </c>
      <c r="L10" s="370" t="str">
        <f>'Item Status'!K11</f>
        <v>Non Moving</v>
      </c>
      <c r="M10" s="371" t="s">
        <v>392</v>
      </c>
      <c r="N10" s="423" t="s">
        <v>392</v>
      </c>
      <c r="O10" s="172" t="s">
        <v>392</v>
      </c>
      <c r="P10" s="173" t="s">
        <v>392</v>
      </c>
    </row>
    <row r="11" spans="2:16" x14ac:dyDescent="0.3">
      <c r="B11" s="358">
        <v>8</v>
      </c>
      <c r="C11" s="359">
        <v>734843</v>
      </c>
      <c r="D11" s="360">
        <v>6953156280557</v>
      </c>
      <c r="E11" s="360" t="s">
        <v>49</v>
      </c>
      <c r="F11" s="361" t="s">
        <v>50</v>
      </c>
      <c r="G11" s="367" t="s">
        <v>392</v>
      </c>
      <c r="H11" s="372" t="s">
        <v>392</v>
      </c>
      <c r="I11" s="370" t="s">
        <v>392</v>
      </c>
      <c r="J11" s="370" t="s">
        <v>392</v>
      </c>
      <c r="K11" s="370" t="s">
        <v>392</v>
      </c>
      <c r="L11" s="370" t="str">
        <f>'Item Status'!K12</f>
        <v>Non Moving</v>
      </c>
      <c r="M11" s="371" t="s">
        <v>392</v>
      </c>
      <c r="N11" s="423" t="s">
        <v>392</v>
      </c>
      <c r="O11" s="172" t="s">
        <v>392</v>
      </c>
      <c r="P11" s="173" t="s">
        <v>392</v>
      </c>
    </row>
    <row r="12" spans="2:16" x14ac:dyDescent="0.3">
      <c r="B12" s="358">
        <v>9</v>
      </c>
      <c r="C12" s="359">
        <v>734845</v>
      </c>
      <c r="D12" s="360">
        <v>6953156280564</v>
      </c>
      <c r="E12" s="360" t="s">
        <v>51</v>
      </c>
      <c r="F12" s="361" t="s">
        <v>52</v>
      </c>
      <c r="G12" s="367" t="s">
        <v>392</v>
      </c>
      <c r="H12" s="372" t="s">
        <v>392</v>
      </c>
      <c r="I12" s="370" t="s">
        <v>392</v>
      </c>
      <c r="J12" s="370" t="s">
        <v>392</v>
      </c>
      <c r="K12" s="370" t="s">
        <v>392</v>
      </c>
      <c r="L12" s="370" t="str">
        <f>'Item Status'!K13</f>
        <v>Non Moving</v>
      </c>
      <c r="M12" s="371" t="s">
        <v>392</v>
      </c>
      <c r="N12" s="423" t="s">
        <v>392</v>
      </c>
      <c r="O12" s="172" t="s">
        <v>392</v>
      </c>
      <c r="P12" s="173" t="s">
        <v>392</v>
      </c>
    </row>
    <row r="13" spans="2:16" x14ac:dyDescent="0.3">
      <c r="B13" s="358">
        <v>10</v>
      </c>
      <c r="C13" s="359">
        <v>734848</v>
      </c>
      <c r="D13" s="360">
        <v>6953156280571</v>
      </c>
      <c r="E13" s="360" t="s">
        <v>53</v>
      </c>
      <c r="F13" s="361" t="s">
        <v>54</v>
      </c>
      <c r="G13" s="367" t="s">
        <v>392</v>
      </c>
      <c r="H13" s="372" t="s">
        <v>392</v>
      </c>
      <c r="I13" s="370" t="s">
        <v>392</v>
      </c>
      <c r="J13" s="370" t="s">
        <v>392</v>
      </c>
      <c r="K13" s="370" t="s">
        <v>392</v>
      </c>
      <c r="L13" s="370" t="str">
        <f>'Item Status'!K14</f>
        <v>Non Moving</v>
      </c>
      <c r="M13" s="371" t="s">
        <v>392</v>
      </c>
      <c r="N13" s="423" t="s">
        <v>392</v>
      </c>
      <c r="O13" s="172" t="s">
        <v>392</v>
      </c>
      <c r="P13" s="173" t="s">
        <v>392</v>
      </c>
    </row>
    <row r="14" spans="2:16" x14ac:dyDescent="0.3">
      <c r="B14" s="358">
        <v>11</v>
      </c>
      <c r="C14" s="359">
        <v>734864</v>
      </c>
      <c r="D14" s="360">
        <v>6953156278554</v>
      </c>
      <c r="E14" s="360" t="s">
        <v>55</v>
      </c>
      <c r="F14" s="361" t="s">
        <v>56</v>
      </c>
      <c r="G14" s="367" t="s">
        <v>391</v>
      </c>
      <c r="H14" s="372" t="s">
        <v>392</v>
      </c>
      <c r="I14" s="370" t="s">
        <v>392</v>
      </c>
      <c r="J14" s="370" t="s">
        <v>392</v>
      </c>
      <c r="K14" s="370" t="s">
        <v>392</v>
      </c>
      <c r="L14" s="370" t="str">
        <f>'Item Status'!K15</f>
        <v>Fast Moving</v>
      </c>
      <c r="M14" s="371" t="s">
        <v>392</v>
      </c>
      <c r="N14" s="423" t="s">
        <v>392</v>
      </c>
      <c r="O14" s="172" t="s">
        <v>392</v>
      </c>
      <c r="P14" s="173" t="s">
        <v>392</v>
      </c>
    </row>
    <row r="15" spans="2:16" x14ac:dyDescent="0.3">
      <c r="B15" s="358">
        <v>12</v>
      </c>
      <c r="C15" s="359">
        <v>734865</v>
      </c>
      <c r="D15" s="360">
        <v>6953156278547</v>
      </c>
      <c r="E15" s="360" t="s">
        <v>57</v>
      </c>
      <c r="F15" s="361" t="s">
        <v>58</v>
      </c>
      <c r="G15" s="367" t="s">
        <v>391</v>
      </c>
      <c r="H15" s="372" t="s">
        <v>392</v>
      </c>
      <c r="I15" s="370" t="s">
        <v>392</v>
      </c>
      <c r="J15" s="370" t="s">
        <v>392</v>
      </c>
      <c r="K15" s="370" t="s">
        <v>393</v>
      </c>
      <c r="L15" s="370" t="str">
        <f>'Item Status'!K16</f>
        <v>Fast Moving</v>
      </c>
      <c r="M15" s="371" t="s">
        <v>393</v>
      </c>
      <c r="N15" s="423" t="s">
        <v>393</v>
      </c>
      <c r="O15" s="172" t="s">
        <v>393</v>
      </c>
      <c r="P15" s="173" t="s">
        <v>392</v>
      </c>
    </row>
    <row r="16" spans="2:16" x14ac:dyDescent="0.3">
      <c r="B16" s="358">
        <v>13</v>
      </c>
      <c r="C16" s="359">
        <v>734866</v>
      </c>
      <c r="D16" s="360">
        <v>6953156278561</v>
      </c>
      <c r="E16" s="360" t="s">
        <v>59</v>
      </c>
      <c r="F16" s="361" t="s">
        <v>60</v>
      </c>
      <c r="G16" s="367" t="s">
        <v>391</v>
      </c>
      <c r="H16" s="372" t="s">
        <v>392</v>
      </c>
      <c r="I16" s="370" t="s">
        <v>392</v>
      </c>
      <c r="J16" s="370" t="s">
        <v>392</v>
      </c>
      <c r="K16" s="370" t="s">
        <v>393</v>
      </c>
      <c r="L16" s="370" t="str">
        <f>'Item Status'!K17</f>
        <v>Fast Moving</v>
      </c>
      <c r="M16" s="371" t="s">
        <v>393</v>
      </c>
      <c r="N16" s="423" t="s">
        <v>393</v>
      </c>
      <c r="O16" s="172" t="s">
        <v>393</v>
      </c>
      <c r="P16" s="173" t="s">
        <v>392</v>
      </c>
    </row>
    <row r="17" spans="2:16" x14ac:dyDescent="0.3">
      <c r="B17" s="358">
        <v>14</v>
      </c>
      <c r="C17" s="359">
        <v>734867</v>
      </c>
      <c r="D17" s="360">
        <v>6953156273887</v>
      </c>
      <c r="E17" s="360" t="s">
        <v>61</v>
      </c>
      <c r="F17" s="361" t="s">
        <v>62</v>
      </c>
      <c r="G17" s="367" t="s">
        <v>391</v>
      </c>
      <c r="H17" s="372" t="s">
        <v>391</v>
      </c>
      <c r="I17" s="370" t="s">
        <v>391</v>
      </c>
      <c r="J17" s="370" t="s">
        <v>391</v>
      </c>
      <c r="K17" s="370" t="s">
        <v>391</v>
      </c>
      <c r="L17" s="370" t="str">
        <f>'Item Status'!K18</f>
        <v>Fast Moving</v>
      </c>
      <c r="M17" s="371" t="s">
        <v>391</v>
      </c>
      <c r="N17" s="423" t="s">
        <v>391</v>
      </c>
      <c r="O17" s="172" t="s">
        <v>391</v>
      </c>
      <c r="P17" s="173" t="s">
        <v>393</v>
      </c>
    </row>
    <row r="18" spans="2:16" x14ac:dyDescent="0.3">
      <c r="B18" s="358">
        <v>15</v>
      </c>
      <c r="C18" s="359">
        <v>734868</v>
      </c>
      <c r="D18" s="360">
        <v>6953156273894</v>
      </c>
      <c r="E18" s="360" t="s">
        <v>63</v>
      </c>
      <c r="F18" s="361" t="s">
        <v>64</v>
      </c>
      <c r="G18" s="367" t="s">
        <v>391</v>
      </c>
      <c r="H18" s="372" t="s">
        <v>392</v>
      </c>
      <c r="I18" s="370" t="s">
        <v>392</v>
      </c>
      <c r="J18" s="370" t="s">
        <v>393</v>
      </c>
      <c r="K18" s="370" t="s">
        <v>393</v>
      </c>
      <c r="L18" s="370" t="str">
        <f>'Item Status'!K19</f>
        <v>Fast Moving</v>
      </c>
      <c r="M18" s="371" t="s">
        <v>391</v>
      </c>
      <c r="N18" s="423" t="s">
        <v>391</v>
      </c>
      <c r="O18" s="172" t="s">
        <v>391</v>
      </c>
      <c r="P18" s="173" t="s">
        <v>393</v>
      </c>
    </row>
    <row r="19" spans="2:16" x14ac:dyDescent="0.3">
      <c r="B19" s="358">
        <v>16</v>
      </c>
      <c r="C19" s="359">
        <v>734869</v>
      </c>
      <c r="D19" s="360">
        <v>6953156264519</v>
      </c>
      <c r="E19" s="360" t="s">
        <v>65</v>
      </c>
      <c r="F19" s="361" t="s">
        <v>66</v>
      </c>
      <c r="G19" s="367" t="s">
        <v>391</v>
      </c>
      <c r="H19" s="372" t="s">
        <v>392</v>
      </c>
      <c r="I19" s="370" t="s">
        <v>392</v>
      </c>
      <c r="J19" s="370" t="s">
        <v>392</v>
      </c>
      <c r="K19" s="370" t="s">
        <v>392</v>
      </c>
      <c r="L19" s="370" t="str">
        <f>'Item Status'!K20</f>
        <v>Fast Moving</v>
      </c>
      <c r="M19" s="371" t="s">
        <v>392</v>
      </c>
      <c r="N19" s="423" t="s">
        <v>392</v>
      </c>
      <c r="O19" s="172" t="s">
        <v>392</v>
      </c>
      <c r="P19" s="173" t="s">
        <v>392</v>
      </c>
    </row>
    <row r="20" spans="2:16" x14ac:dyDescent="0.3">
      <c r="B20" s="358">
        <v>17</v>
      </c>
      <c r="C20" s="359">
        <v>734870</v>
      </c>
      <c r="D20" s="360">
        <v>6953156264502</v>
      </c>
      <c r="E20" s="360" t="s">
        <v>67</v>
      </c>
      <c r="F20" s="361" t="s">
        <v>68</v>
      </c>
      <c r="G20" s="367" t="s">
        <v>393</v>
      </c>
      <c r="H20" s="372" t="s">
        <v>392</v>
      </c>
      <c r="I20" s="370" t="s">
        <v>392</v>
      </c>
      <c r="J20" s="370" t="s">
        <v>392</v>
      </c>
      <c r="K20" s="370" t="s">
        <v>392</v>
      </c>
      <c r="L20" s="370" t="str">
        <f>'Item Status'!K21</f>
        <v>Slow Moving</v>
      </c>
      <c r="M20" s="371" t="s">
        <v>392</v>
      </c>
      <c r="N20" s="423" t="s">
        <v>392</v>
      </c>
      <c r="O20" s="172" t="s">
        <v>392</v>
      </c>
      <c r="P20" s="173" t="s">
        <v>392</v>
      </c>
    </row>
    <row r="21" spans="2:16" x14ac:dyDescent="0.3">
      <c r="B21" s="358">
        <v>18</v>
      </c>
      <c r="C21" s="359">
        <v>734871</v>
      </c>
      <c r="D21" s="360">
        <v>6953156271685</v>
      </c>
      <c r="E21" s="360" t="s">
        <v>69</v>
      </c>
      <c r="F21" s="361" t="s">
        <v>70</v>
      </c>
      <c r="G21" s="367" t="s">
        <v>391</v>
      </c>
      <c r="H21" s="372" t="s">
        <v>392</v>
      </c>
      <c r="I21" s="370" t="s">
        <v>392</v>
      </c>
      <c r="J21" s="370" t="s">
        <v>392</v>
      </c>
      <c r="K21" s="370" t="s">
        <v>392</v>
      </c>
      <c r="L21" s="370" t="str">
        <f>'Item Status'!K22</f>
        <v>Fast Moving</v>
      </c>
      <c r="M21" s="371" t="s">
        <v>392</v>
      </c>
      <c r="N21" s="423" t="s">
        <v>392</v>
      </c>
      <c r="O21" s="172" t="s">
        <v>392</v>
      </c>
      <c r="P21" s="173" t="s">
        <v>393</v>
      </c>
    </row>
    <row r="22" spans="2:16" x14ac:dyDescent="0.3">
      <c r="B22" s="358">
        <v>19</v>
      </c>
      <c r="C22" s="359">
        <v>734872</v>
      </c>
      <c r="D22" s="360">
        <v>6953156271692</v>
      </c>
      <c r="E22" s="360" t="s">
        <v>71</v>
      </c>
      <c r="F22" s="361" t="s">
        <v>72</v>
      </c>
      <c r="G22" s="367" t="s">
        <v>391</v>
      </c>
      <c r="H22" s="372" t="s">
        <v>392</v>
      </c>
      <c r="I22" s="370" t="s">
        <v>392</v>
      </c>
      <c r="J22" s="370" t="s">
        <v>393</v>
      </c>
      <c r="K22" s="370" t="s">
        <v>393</v>
      </c>
      <c r="L22" s="370" t="str">
        <f>'Item Status'!K23</f>
        <v>Fast Moving</v>
      </c>
      <c r="M22" s="371" t="s">
        <v>393</v>
      </c>
      <c r="N22" s="423" t="s">
        <v>393</v>
      </c>
      <c r="O22" s="172" t="s">
        <v>393</v>
      </c>
      <c r="P22" s="173" t="s">
        <v>392</v>
      </c>
    </row>
    <row r="23" spans="2:16" x14ac:dyDescent="0.3">
      <c r="B23" s="358">
        <v>20</v>
      </c>
      <c r="C23" s="359">
        <v>734873</v>
      </c>
      <c r="D23" s="360">
        <v>6953156277953</v>
      </c>
      <c r="E23" s="360" t="s">
        <v>73</v>
      </c>
      <c r="F23" s="361" t="s">
        <v>74</v>
      </c>
      <c r="G23" s="367" t="s">
        <v>391</v>
      </c>
      <c r="H23" s="372" t="s">
        <v>393</v>
      </c>
      <c r="I23" s="370" t="s">
        <v>393</v>
      </c>
      <c r="J23" s="370" t="s">
        <v>393</v>
      </c>
      <c r="K23" s="370" t="s">
        <v>393</v>
      </c>
      <c r="L23" s="370" t="str">
        <f>'Item Status'!K24</f>
        <v>Fast Moving</v>
      </c>
      <c r="M23" s="371" t="s">
        <v>393</v>
      </c>
      <c r="N23" s="423" t="s">
        <v>393</v>
      </c>
      <c r="O23" s="172" t="s">
        <v>393</v>
      </c>
      <c r="P23" s="173" t="s">
        <v>393</v>
      </c>
    </row>
    <row r="24" spans="2:16" x14ac:dyDescent="0.3">
      <c r="B24" s="358">
        <v>21</v>
      </c>
      <c r="C24" s="359">
        <v>734874</v>
      </c>
      <c r="D24" s="360">
        <v>6953156277960</v>
      </c>
      <c r="E24" s="360" t="s">
        <v>75</v>
      </c>
      <c r="F24" s="361" t="s">
        <v>76</v>
      </c>
      <c r="G24" s="367" t="s">
        <v>391</v>
      </c>
      <c r="H24" s="372" t="s">
        <v>392</v>
      </c>
      <c r="I24" s="370" t="s">
        <v>392</v>
      </c>
      <c r="J24" s="370" t="s">
        <v>392</v>
      </c>
      <c r="K24" s="370" t="s">
        <v>392</v>
      </c>
      <c r="L24" s="370" t="str">
        <f>'Item Status'!K25</f>
        <v>Fast Moving</v>
      </c>
      <c r="M24" s="371" t="s">
        <v>392</v>
      </c>
      <c r="N24" s="423" t="s">
        <v>392</v>
      </c>
      <c r="O24" s="172" t="s">
        <v>392</v>
      </c>
      <c r="P24" s="173" t="s">
        <v>392</v>
      </c>
    </row>
    <row r="25" spans="2:16" x14ac:dyDescent="0.3">
      <c r="B25" s="358">
        <v>22</v>
      </c>
      <c r="C25" s="359">
        <v>734875</v>
      </c>
      <c r="D25" s="360">
        <v>6953156277977</v>
      </c>
      <c r="E25" s="360" t="s">
        <v>77</v>
      </c>
      <c r="F25" s="361" t="s">
        <v>78</v>
      </c>
      <c r="G25" s="367" t="s">
        <v>392</v>
      </c>
      <c r="H25" s="372" t="s">
        <v>392</v>
      </c>
      <c r="I25" s="370" t="s">
        <v>392</v>
      </c>
      <c r="J25" s="370" t="s">
        <v>392</v>
      </c>
      <c r="K25" s="370" t="s">
        <v>392</v>
      </c>
      <c r="L25" s="370" t="str">
        <f>'Item Status'!K26</f>
        <v>Non Moving</v>
      </c>
      <c r="M25" s="371" t="s">
        <v>392</v>
      </c>
      <c r="N25" s="423" t="s">
        <v>392</v>
      </c>
      <c r="O25" s="172" t="s">
        <v>392</v>
      </c>
      <c r="P25" s="173" t="s">
        <v>392</v>
      </c>
    </row>
    <row r="26" spans="2:16" x14ac:dyDescent="0.3">
      <c r="B26" s="358">
        <v>23</v>
      </c>
      <c r="C26" s="359">
        <v>734876</v>
      </c>
      <c r="D26" s="360">
        <v>6953156272965</v>
      </c>
      <c r="E26" s="360" t="s">
        <v>79</v>
      </c>
      <c r="F26" s="361" t="s">
        <v>80</v>
      </c>
      <c r="G26" s="367" t="s">
        <v>391</v>
      </c>
      <c r="H26" s="372" t="s">
        <v>392</v>
      </c>
      <c r="I26" s="370" t="s">
        <v>392</v>
      </c>
      <c r="J26" s="370" t="s">
        <v>392</v>
      </c>
      <c r="K26" s="370" t="s">
        <v>392</v>
      </c>
      <c r="L26" s="370" t="str">
        <f>'Item Status'!K27</f>
        <v>Fast Moving</v>
      </c>
      <c r="M26" s="371" t="s">
        <v>393</v>
      </c>
      <c r="N26" s="423" t="s">
        <v>393</v>
      </c>
      <c r="O26" s="172" t="s">
        <v>393</v>
      </c>
      <c r="P26" s="173" t="s">
        <v>393</v>
      </c>
    </row>
    <row r="27" spans="2:16" x14ac:dyDescent="0.3">
      <c r="B27" s="358">
        <v>24</v>
      </c>
      <c r="C27" s="359">
        <v>734877</v>
      </c>
      <c r="D27" s="360">
        <v>6953156272972</v>
      </c>
      <c r="E27" s="360" t="s">
        <v>81</v>
      </c>
      <c r="F27" s="361" t="s">
        <v>82</v>
      </c>
      <c r="G27" s="367" t="s">
        <v>393</v>
      </c>
      <c r="H27" s="372" t="s">
        <v>391</v>
      </c>
      <c r="I27" s="370" t="s">
        <v>391</v>
      </c>
      <c r="J27" s="370" t="s">
        <v>391</v>
      </c>
      <c r="K27" s="370" t="s">
        <v>391</v>
      </c>
      <c r="L27" s="370" t="str">
        <f>'Item Status'!K28</f>
        <v>Fast Moving</v>
      </c>
      <c r="M27" s="371" t="s">
        <v>391</v>
      </c>
      <c r="N27" s="423" t="s">
        <v>391</v>
      </c>
      <c r="O27" s="172" t="s">
        <v>391</v>
      </c>
      <c r="P27" s="173" t="s">
        <v>392</v>
      </c>
    </row>
    <row r="28" spans="2:16" x14ac:dyDescent="0.3">
      <c r="B28" s="358">
        <v>25</v>
      </c>
      <c r="C28" s="359">
        <v>734878</v>
      </c>
      <c r="D28" s="360">
        <v>6953156273825</v>
      </c>
      <c r="E28" s="360" t="s">
        <v>83</v>
      </c>
      <c r="F28" s="361" t="s">
        <v>84</v>
      </c>
      <c r="G28" s="367" t="s">
        <v>393</v>
      </c>
      <c r="H28" s="372" t="s">
        <v>393</v>
      </c>
      <c r="I28" s="370" t="s">
        <v>393</v>
      </c>
      <c r="J28" s="370" t="s">
        <v>393</v>
      </c>
      <c r="K28" s="370" t="s">
        <v>393</v>
      </c>
      <c r="L28" s="370" t="str">
        <f>'Item Status'!K29</f>
        <v>Slow Moving</v>
      </c>
      <c r="M28" s="371" t="s">
        <v>393</v>
      </c>
      <c r="N28" s="423" t="s">
        <v>393</v>
      </c>
      <c r="O28" s="172" t="s">
        <v>393</v>
      </c>
      <c r="P28" s="173" t="s">
        <v>393</v>
      </c>
    </row>
    <row r="29" spans="2:16" x14ac:dyDescent="0.3">
      <c r="B29" s="358">
        <v>26</v>
      </c>
      <c r="C29" s="359">
        <v>734879</v>
      </c>
      <c r="D29" s="360">
        <v>6953156276390</v>
      </c>
      <c r="E29" s="360" t="s">
        <v>85</v>
      </c>
      <c r="F29" s="361" t="s">
        <v>86</v>
      </c>
      <c r="G29" s="367" t="s">
        <v>391</v>
      </c>
      <c r="H29" s="372" t="s">
        <v>391</v>
      </c>
      <c r="I29" s="370" t="s">
        <v>391</v>
      </c>
      <c r="J29" s="370" t="s">
        <v>391</v>
      </c>
      <c r="K29" s="370" t="s">
        <v>391</v>
      </c>
      <c r="L29" s="370" t="str">
        <f>'Item Status'!K30</f>
        <v>Fast Moving</v>
      </c>
      <c r="M29" s="371" t="s">
        <v>391</v>
      </c>
      <c r="N29" s="423" t="s">
        <v>391</v>
      </c>
      <c r="O29" s="172" t="s">
        <v>391</v>
      </c>
      <c r="P29" s="173" t="s">
        <v>393</v>
      </c>
    </row>
    <row r="30" spans="2:16" x14ac:dyDescent="0.3">
      <c r="B30" s="358">
        <v>27</v>
      </c>
      <c r="C30" s="359">
        <v>734880</v>
      </c>
      <c r="D30" s="360">
        <v>6953156276406</v>
      </c>
      <c r="E30" s="360" t="s">
        <v>87</v>
      </c>
      <c r="F30" s="361" t="s">
        <v>88</v>
      </c>
      <c r="G30" s="367" t="s">
        <v>391</v>
      </c>
      <c r="H30" s="372" t="s">
        <v>392</v>
      </c>
      <c r="I30" s="370" t="s">
        <v>392</v>
      </c>
      <c r="J30" s="370" t="s">
        <v>392</v>
      </c>
      <c r="K30" s="370" t="s">
        <v>392</v>
      </c>
      <c r="L30" s="370" t="str">
        <f>'Item Status'!K31</f>
        <v>Fast Moving</v>
      </c>
      <c r="M30" s="371" t="s">
        <v>392</v>
      </c>
      <c r="N30" s="423" t="s">
        <v>392</v>
      </c>
      <c r="O30" s="172" t="s">
        <v>392</v>
      </c>
      <c r="P30" s="173" t="s">
        <v>392</v>
      </c>
    </row>
    <row r="31" spans="2:16" x14ac:dyDescent="0.3">
      <c r="B31" s="358">
        <v>28</v>
      </c>
      <c r="C31" s="359">
        <v>734881</v>
      </c>
      <c r="D31" s="360">
        <v>6953156280243</v>
      </c>
      <c r="E31" s="360" t="s">
        <v>89</v>
      </c>
      <c r="F31" s="361" t="s">
        <v>90</v>
      </c>
      <c r="G31" s="367" t="s">
        <v>391</v>
      </c>
      <c r="H31" s="372" t="s">
        <v>393</v>
      </c>
      <c r="I31" s="370" t="s">
        <v>391</v>
      </c>
      <c r="J31" s="370" t="s">
        <v>391</v>
      </c>
      <c r="K31" s="370" t="s">
        <v>391</v>
      </c>
      <c r="L31" s="370" t="str">
        <f>'Item Status'!K32</f>
        <v>Fast Moving</v>
      </c>
      <c r="M31" s="371" t="s">
        <v>391</v>
      </c>
      <c r="N31" s="423" t="s">
        <v>391</v>
      </c>
      <c r="O31" s="172" t="s">
        <v>391</v>
      </c>
      <c r="P31" s="173" t="s">
        <v>393</v>
      </c>
    </row>
    <row r="32" spans="2:16" x14ac:dyDescent="0.3">
      <c r="B32" s="358">
        <v>29</v>
      </c>
      <c r="C32" s="359">
        <v>734882</v>
      </c>
      <c r="D32" s="360">
        <v>6953156278844</v>
      </c>
      <c r="E32" s="360" t="s">
        <v>91</v>
      </c>
      <c r="F32" s="361" t="s">
        <v>92</v>
      </c>
      <c r="G32" s="367" t="s">
        <v>391</v>
      </c>
      <c r="H32" s="372" t="s">
        <v>391</v>
      </c>
      <c r="I32" s="370" t="s">
        <v>391</v>
      </c>
      <c r="J32" s="370" t="s">
        <v>391</v>
      </c>
      <c r="K32" s="370" t="s">
        <v>391</v>
      </c>
      <c r="L32" s="370" t="str">
        <f>'Item Status'!K33</f>
        <v>Fast Moving</v>
      </c>
      <c r="M32" s="371" t="s">
        <v>391</v>
      </c>
      <c r="N32" s="423" t="s">
        <v>391</v>
      </c>
      <c r="O32" s="172" t="s">
        <v>391</v>
      </c>
      <c r="P32" s="173" t="s">
        <v>393</v>
      </c>
    </row>
    <row r="33" spans="2:16" x14ac:dyDescent="0.3">
      <c r="B33" s="358">
        <v>30</v>
      </c>
      <c r="C33" s="359">
        <v>734883</v>
      </c>
      <c r="D33" s="360">
        <v>6953156278851</v>
      </c>
      <c r="E33" s="360" t="s">
        <v>93</v>
      </c>
      <c r="F33" s="361" t="s">
        <v>94</v>
      </c>
      <c r="G33" s="367" t="s">
        <v>393</v>
      </c>
      <c r="H33" s="372" t="s">
        <v>393</v>
      </c>
      <c r="I33" s="370" t="s">
        <v>393</v>
      </c>
      <c r="J33" s="370" t="s">
        <v>393</v>
      </c>
      <c r="K33" s="370" t="s">
        <v>393</v>
      </c>
      <c r="L33" s="370" t="str">
        <f>'Item Status'!K34</f>
        <v>Fast Moving</v>
      </c>
      <c r="M33" s="371" t="s">
        <v>393</v>
      </c>
      <c r="N33" s="423" t="s">
        <v>393</v>
      </c>
      <c r="O33" s="172" t="s">
        <v>393</v>
      </c>
      <c r="P33" s="173" t="s">
        <v>392</v>
      </c>
    </row>
    <row r="34" spans="2:16" x14ac:dyDescent="0.3">
      <c r="B34" s="358">
        <v>31</v>
      </c>
      <c r="C34" s="359">
        <v>734884</v>
      </c>
      <c r="D34" s="360">
        <v>6953156273016</v>
      </c>
      <c r="E34" s="360" t="s">
        <v>95</v>
      </c>
      <c r="F34" s="361" t="s">
        <v>96</v>
      </c>
      <c r="G34" s="367" t="s">
        <v>391</v>
      </c>
      <c r="H34" s="372" t="s">
        <v>393</v>
      </c>
      <c r="I34" s="370" t="s">
        <v>393</v>
      </c>
      <c r="J34" s="370" t="s">
        <v>391</v>
      </c>
      <c r="K34" s="370" t="s">
        <v>391</v>
      </c>
      <c r="L34" s="370" t="str">
        <f>'Item Status'!K35</f>
        <v>Fast Moving</v>
      </c>
      <c r="M34" s="371" t="s">
        <v>391</v>
      </c>
      <c r="N34" s="423" t="s">
        <v>391</v>
      </c>
      <c r="O34" s="172" t="s">
        <v>391</v>
      </c>
      <c r="P34" s="173" t="s">
        <v>393</v>
      </c>
    </row>
    <row r="35" spans="2:16" x14ac:dyDescent="0.3">
      <c r="B35" s="358">
        <v>32</v>
      </c>
      <c r="C35" s="359">
        <v>734885</v>
      </c>
      <c r="D35" s="360">
        <v>6953156273023</v>
      </c>
      <c r="E35" s="360" t="s">
        <v>97</v>
      </c>
      <c r="F35" s="361" t="s">
        <v>98</v>
      </c>
      <c r="G35" s="367" t="s">
        <v>393</v>
      </c>
      <c r="H35" s="372" t="s">
        <v>393</v>
      </c>
      <c r="I35" s="370" t="s">
        <v>393</v>
      </c>
      <c r="J35" s="370" t="s">
        <v>393</v>
      </c>
      <c r="K35" s="370" t="s">
        <v>393</v>
      </c>
      <c r="L35" s="370" t="str">
        <f>'Item Status'!K36</f>
        <v>Slow Moving</v>
      </c>
      <c r="M35" s="371" t="s">
        <v>393</v>
      </c>
      <c r="N35" s="423" t="s">
        <v>393</v>
      </c>
      <c r="O35" s="172" t="s">
        <v>393</v>
      </c>
      <c r="P35" s="173" t="s">
        <v>393</v>
      </c>
    </row>
    <row r="36" spans="2:16" x14ac:dyDescent="0.3">
      <c r="B36" s="358">
        <v>33</v>
      </c>
      <c r="C36" s="359">
        <v>734886</v>
      </c>
      <c r="D36" s="360">
        <v>6953156273665</v>
      </c>
      <c r="E36" s="360" t="s">
        <v>99</v>
      </c>
      <c r="F36" s="361" t="s">
        <v>100</v>
      </c>
      <c r="G36" s="367" t="s">
        <v>393</v>
      </c>
      <c r="H36" s="372" t="s">
        <v>393</v>
      </c>
      <c r="I36" s="370" t="s">
        <v>393</v>
      </c>
      <c r="J36" s="370" t="s">
        <v>393</v>
      </c>
      <c r="K36" s="370" t="s">
        <v>393</v>
      </c>
      <c r="L36" s="370" t="str">
        <f>'Item Status'!K37</f>
        <v>Slow Moving</v>
      </c>
      <c r="M36" s="371" t="s">
        <v>393</v>
      </c>
      <c r="N36" s="423" t="s">
        <v>393</v>
      </c>
      <c r="O36" s="172" t="s">
        <v>393</v>
      </c>
      <c r="P36" s="173" t="s">
        <v>392</v>
      </c>
    </row>
    <row r="37" spans="2:16" x14ac:dyDescent="0.3">
      <c r="B37" s="358">
        <v>34</v>
      </c>
      <c r="C37" s="359">
        <v>734887</v>
      </c>
      <c r="D37" s="360">
        <v>6953156273672</v>
      </c>
      <c r="E37" s="360" t="s">
        <v>101</v>
      </c>
      <c r="F37" s="361" t="s">
        <v>102</v>
      </c>
      <c r="G37" s="367" t="s">
        <v>391</v>
      </c>
      <c r="H37" s="372" t="s">
        <v>392</v>
      </c>
      <c r="I37" s="370" t="s">
        <v>392</v>
      </c>
      <c r="J37" s="370" t="s">
        <v>392</v>
      </c>
      <c r="K37" s="370" t="s">
        <v>392</v>
      </c>
      <c r="L37" s="370" t="str">
        <f>'Item Status'!K38</f>
        <v>Fast Moving</v>
      </c>
      <c r="M37" s="371" t="s">
        <v>392</v>
      </c>
      <c r="N37" s="423" t="s">
        <v>392</v>
      </c>
      <c r="O37" s="172" t="s">
        <v>392</v>
      </c>
      <c r="P37" s="173" t="s">
        <v>393</v>
      </c>
    </row>
    <row r="38" spans="2:16" x14ac:dyDescent="0.3">
      <c r="B38" s="358">
        <v>35</v>
      </c>
      <c r="C38" s="359">
        <v>734888</v>
      </c>
      <c r="D38" s="360">
        <v>6953156273689</v>
      </c>
      <c r="E38" s="360" t="s">
        <v>103</v>
      </c>
      <c r="F38" s="361" t="s">
        <v>104</v>
      </c>
      <c r="G38" s="367" t="s">
        <v>392</v>
      </c>
      <c r="H38" s="372" t="s">
        <v>392</v>
      </c>
      <c r="I38" s="370" t="s">
        <v>392</v>
      </c>
      <c r="J38" s="370" t="s">
        <v>392</v>
      </c>
      <c r="K38" s="370" t="s">
        <v>392</v>
      </c>
      <c r="L38" s="370" t="str">
        <f>'Item Status'!K39</f>
        <v>Non Moving</v>
      </c>
      <c r="M38" s="371" t="s">
        <v>392</v>
      </c>
      <c r="N38" s="423" t="s">
        <v>392</v>
      </c>
      <c r="O38" s="172" t="s">
        <v>392</v>
      </c>
      <c r="P38" s="173" t="s">
        <v>392</v>
      </c>
    </row>
    <row r="39" spans="2:16" x14ac:dyDescent="0.3">
      <c r="B39" s="358">
        <v>36</v>
      </c>
      <c r="C39" s="359">
        <v>734889</v>
      </c>
      <c r="D39" s="360">
        <v>6953156271197</v>
      </c>
      <c r="E39" s="360" t="s">
        <v>105</v>
      </c>
      <c r="F39" s="361" t="s">
        <v>106</v>
      </c>
      <c r="G39" s="367" t="s">
        <v>392</v>
      </c>
      <c r="H39" s="372" t="s">
        <v>393</v>
      </c>
      <c r="I39" s="370" t="s">
        <v>393</v>
      </c>
      <c r="J39" s="370" t="s">
        <v>393</v>
      </c>
      <c r="K39" s="370" t="s">
        <v>393</v>
      </c>
      <c r="L39" s="370" t="str">
        <f>'Item Status'!K40</f>
        <v>Slow Moving</v>
      </c>
      <c r="M39" s="371" t="s">
        <v>393</v>
      </c>
      <c r="N39" s="423" t="s">
        <v>393</v>
      </c>
      <c r="O39" s="172" t="s">
        <v>393</v>
      </c>
      <c r="P39" s="173" t="s">
        <v>392</v>
      </c>
    </row>
    <row r="40" spans="2:16" x14ac:dyDescent="0.3">
      <c r="B40" s="358">
        <v>37</v>
      </c>
      <c r="C40" s="359">
        <v>734890</v>
      </c>
      <c r="D40" s="360">
        <v>6953156271203</v>
      </c>
      <c r="E40" s="360" t="s">
        <v>107</v>
      </c>
      <c r="F40" s="361" t="s">
        <v>108</v>
      </c>
      <c r="G40" s="367" t="s">
        <v>393</v>
      </c>
      <c r="H40" s="372" t="s">
        <v>392</v>
      </c>
      <c r="I40" s="370" t="s">
        <v>392</v>
      </c>
      <c r="J40" s="370" t="s">
        <v>392</v>
      </c>
      <c r="K40" s="370" t="s">
        <v>392</v>
      </c>
      <c r="L40" s="370" t="str">
        <f>'Item Status'!K41</f>
        <v>Slow Moving</v>
      </c>
      <c r="M40" s="371" t="s">
        <v>392</v>
      </c>
      <c r="N40" s="423" t="s">
        <v>392</v>
      </c>
      <c r="O40" s="172" t="s">
        <v>392</v>
      </c>
      <c r="P40" s="173" t="s">
        <v>392</v>
      </c>
    </row>
    <row r="41" spans="2:16" x14ac:dyDescent="0.3">
      <c r="B41" s="358">
        <v>38</v>
      </c>
      <c r="C41" s="359">
        <v>734891</v>
      </c>
      <c r="D41" s="360">
        <v>6953156271210</v>
      </c>
      <c r="E41" s="360" t="s">
        <v>109</v>
      </c>
      <c r="F41" s="361" t="s">
        <v>110</v>
      </c>
      <c r="G41" s="367" t="s">
        <v>392</v>
      </c>
      <c r="H41" s="372" t="s">
        <v>392</v>
      </c>
      <c r="I41" s="370" t="s">
        <v>392</v>
      </c>
      <c r="J41" s="370" t="s">
        <v>392</v>
      </c>
      <c r="K41" s="370" t="s">
        <v>392</v>
      </c>
      <c r="L41" s="370" t="str">
        <f>'Item Status'!K42</f>
        <v>Non Moving</v>
      </c>
      <c r="M41" s="371" t="s">
        <v>392</v>
      </c>
      <c r="N41" s="423" t="s">
        <v>392</v>
      </c>
      <c r="O41" s="172" t="s">
        <v>392</v>
      </c>
      <c r="P41" s="173" t="s">
        <v>392</v>
      </c>
    </row>
    <row r="42" spans="2:16" x14ac:dyDescent="0.3">
      <c r="B42" s="358">
        <v>39</v>
      </c>
      <c r="C42" s="359">
        <v>734892</v>
      </c>
      <c r="D42" s="360">
        <v>6953156275188</v>
      </c>
      <c r="E42" s="360" t="s">
        <v>111</v>
      </c>
      <c r="F42" s="361" t="s">
        <v>112</v>
      </c>
      <c r="G42" s="367" t="s">
        <v>392</v>
      </c>
      <c r="H42" s="372" t="s">
        <v>392</v>
      </c>
      <c r="I42" s="370" t="s">
        <v>392</v>
      </c>
      <c r="J42" s="370" t="s">
        <v>392</v>
      </c>
      <c r="K42" s="370" t="s">
        <v>392</v>
      </c>
      <c r="L42" s="370" t="str">
        <f>'Item Status'!K43</f>
        <v>Non Moving</v>
      </c>
      <c r="M42" s="371" t="s">
        <v>392</v>
      </c>
      <c r="N42" s="423" t="s">
        <v>392</v>
      </c>
      <c r="O42" s="172" t="s">
        <v>392</v>
      </c>
      <c r="P42" s="173" t="s">
        <v>393</v>
      </c>
    </row>
    <row r="43" spans="2:16" x14ac:dyDescent="0.3">
      <c r="B43" s="358">
        <v>40</v>
      </c>
      <c r="C43" s="359">
        <v>734893</v>
      </c>
      <c r="D43" s="360">
        <v>6953156275195</v>
      </c>
      <c r="E43" s="360" t="s">
        <v>113</v>
      </c>
      <c r="F43" s="361" t="s">
        <v>114</v>
      </c>
      <c r="G43" s="367" t="s">
        <v>392</v>
      </c>
      <c r="H43" s="372" t="s">
        <v>392</v>
      </c>
      <c r="I43" s="370" t="s">
        <v>392</v>
      </c>
      <c r="J43" s="370" t="s">
        <v>392</v>
      </c>
      <c r="K43" s="370" t="s">
        <v>392</v>
      </c>
      <c r="L43" s="370" t="str">
        <f>'Item Status'!K44</f>
        <v>Non Moving</v>
      </c>
      <c r="M43" s="371" t="s">
        <v>392</v>
      </c>
      <c r="N43" s="423" t="s">
        <v>392</v>
      </c>
      <c r="O43" s="172" t="s">
        <v>392</v>
      </c>
      <c r="P43" s="173" t="s">
        <v>392</v>
      </c>
    </row>
    <row r="44" spans="2:16" x14ac:dyDescent="0.3">
      <c r="B44" s="358">
        <v>41</v>
      </c>
      <c r="C44" s="359">
        <v>734894</v>
      </c>
      <c r="D44" s="360">
        <v>6953156275201</v>
      </c>
      <c r="E44" s="360" t="s">
        <v>115</v>
      </c>
      <c r="F44" s="361" t="s">
        <v>116</v>
      </c>
      <c r="G44" s="367" t="s">
        <v>392</v>
      </c>
      <c r="H44" s="372" t="s">
        <v>392</v>
      </c>
      <c r="I44" s="370" t="s">
        <v>392</v>
      </c>
      <c r="J44" s="370" t="s">
        <v>392</v>
      </c>
      <c r="K44" s="370" t="s">
        <v>392</v>
      </c>
      <c r="L44" s="370" t="str">
        <f>'Item Status'!K45</f>
        <v>Non Moving</v>
      </c>
      <c r="M44" s="371" t="s">
        <v>392</v>
      </c>
      <c r="N44" s="423" t="s">
        <v>392</v>
      </c>
      <c r="O44" s="172" t="s">
        <v>392</v>
      </c>
      <c r="P44" s="173" t="s">
        <v>392</v>
      </c>
    </row>
    <row r="45" spans="2:16" x14ac:dyDescent="0.3">
      <c r="B45" s="358">
        <v>42</v>
      </c>
      <c r="C45" s="359">
        <v>734895</v>
      </c>
      <c r="D45" s="360">
        <v>6953156276413</v>
      </c>
      <c r="E45" s="360" t="s">
        <v>117</v>
      </c>
      <c r="F45" s="361" t="s">
        <v>118</v>
      </c>
      <c r="G45" s="367" t="s">
        <v>391</v>
      </c>
      <c r="H45" s="372" t="s">
        <v>391</v>
      </c>
      <c r="I45" s="370" t="s">
        <v>391</v>
      </c>
      <c r="J45" s="370" t="s">
        <v>391</v>
      </c>
      <c r="K45" s="370" t="s">
        <v>391</v>
      </c>
      <c r="L45" s="370" t="str">
        <f>'Item Status'!K46</f>
        <v>Fast Moving</v>
      </c>
      <c r="M45" s="371" t="s">
        <v>391</v>
      </c>
      <c r="N45" s="423" t="s">
        <v>391</v>
      </c>
      <c r="O45" s="172" t="s">
        <v>391</v>
      </c>
      <c r="P45" s="173" t="s">
        <v>391</v>
      </c>
    </row>
    <row r="46" spans="2:16" x14ac:dyDescent="0.3">
      <c r="B46" s="358">
        <v>43</v>
      </c>
      <c r="C46" s="359">
        <v>734896</v>
      </c>
      <c r="D46" s="360">
        <v>6953156278721</v>
      </c>
      <c r="E46" s="360" t="s">
        <v>119</v>
      </c>
      <c r="F46" s="361" t="s">
        <v>120</v>
      </c>
      <c r="G46" s="367" t="s">
        <v>391</v>
      </c>
      <c r="H46" s="372" t="s">
        <v>393</v>
      </c>
      <c r="I46" s="370" t="s">
        <v>393</v>
      </c>
      <c r="J46" s="370" t="s">
        <v>393</v>
      </c>
      <c r="K46" s="370" t="s">
        <v>393</v>
      </c>
      <c r="L46" s="370" t="str">
        <f>'Item Status'!K47</f>
        <v>Fast Moving</v>
      </c>
      <c r="M46" s="371" t="s">
        <v>391</v>
      </c>
      <c r="N46" s="423" t="s">
        <v>391</v>
      </c>
      <c r="O46" s="172" t="s">
        <v>391</v>
      </c>
      <c r="P46" s="173" t="s">
        <v>393</v>
      </c>
    </row>
    <row r="47" spans="2:16" x14ac:dyDescent="0.3">
      <c r="B47" s="358">
        <v>44</v>
      </c>
      <c r="C47" s="359">
        <v>734897</v>
      </c>
      <c r="D47" s="360">
        <v>6953156278738</v>
      </c>
      <c r="E47" s="360" t="s">
        <v>121</v>
      </c>
      <c r="F47" s="361" t="s">
        <v>122</v>
      </c>
      <c r="G47" s="367" t="s">
        <v>393</v>
      </c>
      <c r="H47" s="372" t="s">
        <v>392</v>
      </c>
      <c r="I47" s="370" t="s">
        <v>392</v>
      </c>
      <c r="J47" s="370" t="s">
        <v>392</v>
      </c>
      <c r="K47" s="370" t="s">
        <v>392</v>
      </c>
      <c r="L47" s="370" t="str">
        <f>'Item Status'!K48</f>
        <v>Slow Moving</v>
      </c>
      <c r="M47" s="371" t="s">
        <v>392</v>
      </c>
      <c r="N47" s="423" t="s">
        <v>392</v>
      </c>
      <c r="O47" s="172" t="s">
        <v>392</v>
      </c>
      <c r="P47" s="173" t="s">
        <v>392</v>
      </c>
    </row>
    <row r="48" spans="2:16" x14ac:dyDescent="0.3">
      <c r="B48" s="358">
        <v>45</v>
      </c>
      <c r="C48" s="359">
        <v>734898</v>
      </c>
      <c r="D48" s="360">
        <v>6953156278745</v>
      </c>
      <c r="E48" s="360" t="s">
        <v>123</v>
      </c>
      <c r="F48" s="361" t="s">
        <v>124</v>
      </c>
      <c r="G48" s="367" t="s">
        <v>391</v>
      </c>
      <c r="H48" s="372" t="s">
        <v>392</v>
      </c>
      <c r="I48" s="370" t="s">
        <v>392</v>
      </c>
      <c r="J48" s="370" t="s">
        <v>392</v>
      </c>
      <c r="K48" s="370" t="s">
        <v>392</v>
      </c>
      <c r="L48" s="370" t="str">
        <f>'Item Status'!K49</f>
        <v>Fast Moving</v>
      </c>
      <c r="M48" s="371" t="s">
        <v>392</v>
      </c>
      <c r="N48" s="423" t="s">
        <v>392</v>
      </c>
      <c r="O48" s="172" t="s">
        <v>392</v>
      </c>
      <c r="P48" s="173" t="s">
        <v>392</v>
      </c>
    </row>
    <row r="49" spans="2:16" x14ac:dyDescent="0.3">
      <c r="B49" s="358">
        <v>46</v>
      </c>
      <c r="C49" s="359">
        <v>734899</v>
      </c>
      <c r="D49" s="360">
        <v>6953156273030</v>
      </c>
      <c r="E49" s="360" t="s">
        <v>125</v>
      </c>
      <c r="F49" s="361" t="s">
        <v>126</v>
      </c>
      <c r="G49" s="367" t="s">
        <v>391</v>
      </c>
      <c r="H49" s="372" t="s">
        <v>391</v>
      </c>
      <c r="I49" s="370" t="s">
        <v>391</v>
      </c>
      <c r="J49" s="370" t="s">
        <v>391</v>
      </c>
      <c r="K49" s="370" t="s">
        <v>391</v>
      </c>
      <c r="L49" s="370" t="str">
        <f>'Item Status'!K50</f>
        <v>Fast Moving</v>
      </c>
      <c r="M49" s="371" t="s">
        <v>391</v>
      </c>
      <c r="N49" s="423" t="s">
        <v>391</v>
      </c>
      <c r="O49" s="172" t="s">
        <v>391</v>
      </c>
      <c r="P49" s="173" t="s">
        <v>391</v>
      </c>
    </row>
    <row r="50" spans="2:16" x14ac:dyDescent="0.3">
      <c r="B50" s="358">
        <v>47</v>
      </c>
      <c r="C50" s="359">
        <v>734900</v>
      </c>
      <c r="D50" s="360">
        <v>6953156278523</v>
      </c>
      <c r="E50" s="360" t="s">
        <v>127</v>
      </c>
      <c r="F50" s="361" t="s">
        <v>128</v>
      </c>
      <c r="G50" s="367" t="s">
        <v>392</v>
      </c>
      <c r="H50" s="372" t="s">
        <v>392</v>
      </c>
      <c r="I50" s="370" t="s">
        <v>392</v>
      </c>
      <c r="J50" s="370" t="s">
        <v>392</v>
      </c>
      <c r="K50" s="370" t="s">
        <v>392</v>
      </c>
      <c r="L50" s="370" t="str">
        <f>'Item Status'!K51</f>
        <v>Non Moving</v>
      </c>
      <c r="M50" s="371" t="s">
        <v>392</v>
      </c>
      <c r="N50" s="423" t="s">
        <v>392</v>
      </c>
      <c r="O50" s="172" t="s">
        <v>392</v>
      </c>
      <c r="P50" s="173" t="s">
        <v>392</v>
      </c>
    </row>
    <row r="51" spans="2:16" x14ac:dyDescent="0.3">
      <c r="B51" s="358">
        <v>48</v>
      </c>
      <c r="C51" s="359">
        <v>734901</v>
      </c>
      <c r="D51" s="360">
        <v>6953156278530</v>
      </c>
      <c r="E51" s="360" t="s">
        <v>129</v>
      </c>
      <c r="F51" s="361" t="s">
        <v>130</v>
      </c>
      <c r="G51" s="367" t="s">
        <v>392</v>
      </c>
      <c r="H51" s="372" t="s">
        <v>392</v>
      </c>
      <c r="I51" s="370" t="s">
        <v>392</v>
      </c>
      <c r="J51" s="370" t="s">
        <v>392</v>
      </c>
      <c r="K51" s="370" t="s">
        <v>392</v>
      </c>
      <c r="L51" s="370" t="str">
        <f>'Item Status'!K52</f>
        <v>Non Moving</v>
      </c>
      <c r="M51" s="371" t="s">
        <v>392</v>
      </c>
      <c r="N51" s="423" t="s">
        <v>392</v>
      </c>
      <c r="O51" s="172" t="s">
        <v>392</v>
      </c>
      <c r="P51" s="173" t="s">
        <v>392</v>
      </c>
    </row>
    <row r="52" spans="2:16" x14ac:dyDescent="0.3">
      <c r="B52" s="358">
        <v>49</v>
      </c>
      <c r="C52" s="359">
        <v>734902</v>
      </c>
      <c r="D52" s="360">
        <v>6953156267503</v>
      </c>
      <c r="E52" s="360" t="s">
        <v>131</v>
      </c>
      <c r="F52" s="361" t="s">
        <v>132</v>
      </c>
      <c r="G52" s="367" t="s">
        <v>391</v>
      </c>
      <c r="H52" s="372" t="s">
        <v>392</v>
      </c>
      <c r="I52" s="370" t="s">
        <v>393</v>
      </c>
      <c r="J52" s="370" t="s">
        <v>393</v>
      </c>
      <c r="K52" s="370" t="s">
        <v>393</v>
      </c>
      <c r="L52" s="370" t="str">
        <f>'Item Status'!K53</f>
        <v>Fast Moving</v>
      </c>
      <c r="M52" s="371" t="s">
        <v>393</v>
      </c>
      <c r="N52" s="423" t="s">
        <v>393</v>
      </c>
      <c r="O52" s="172" t="s">
        <v>393</v>
      </c>
      <c r="P52" s="173" t="s">
        <v>392</v>
      </c>
    </row>
    <row r="53" spans="2:16" x14ac:dyDescent="0.3">
      <c r="B53" s="358">
        <v>50</v>
      </c>
      <c r="C53" s="359">
        <v>734903</v>
      </c>
      <c r="D53" s="360">
        <v>6953156276420</v>
      </c>
      <c r="E53" s="360" t="s">
        <v>133</v>
      </c>
      <c r="F53" s="361" t="s">
        <v>134</v>
      </c>
      <c r="G53" s="367" t="s">
        <v>391</v>
      </c>
      <c r="H53" s="372" t="s">
        <v>393</v>
      </c>
      <c r="I53" s="370" t="s">
        <v>393</v>
      </c>
      <c r="J53" s="370" t="s">
        <v>393</v>
      </c>
      <c r="K53" s="370" t="s">
        <v>393</v>
      </c>
      <c r="L53" s="370" t="str">
        <f>'Item Status'!K54</f>
        <v>Fast Moving</v>
      </c>
      <c r="M53" s="371" t="s">
        <v>391</v>
      </c>
      <c r="N53" s="423" t="s">
        <v>391</v>
      </c>
      <c r="O53" s="172" t="s">
        <v>391</v>
      </c>
      <c r="P53" s="173" t="s">
        <v>392</v>
      </c>
    </row>
    <row r="54" spans="2:16" x14ac:dyDescent="0.3">
      <c r="B54" s="358">
        <v>51</v>
      </c>
      <c r="C54" s="359">
        <v>734904</v>
      </c>
      <c r="D54" s="360">
        <v>6953156278622</v>
      </c>
      <c r="E54" s="360" t="s">
        <v>135</v>
      </c>
      <c r="F54" s="361" t="s">
        <v>136</v>
      </c>
      <c r="G54" s="367" t="s">
        <v>391</v>
      </c>
      <c r="H54" s="372" t="s">
        <v>393</v>
      </c>
      <c r="I54" s="370" t="s">
        <v>391</v>
      </c>
      <c r="J54" s="370" t="s">
        <v>391</v>
      </c>
      <c r="K54" s="370" t="s">
        <v>391</v>
      </c>
      <c r="L54" s="370" t="str">
        <f>'Item Status'!K55</f>
        <v>Fast Moving</v>
      </c>
      <c r="M54" s="371" t="s">
        <v>391</v>
      </c>
      <c r="N54" s="423" t="s">
        <v>391</v>
      </c>
      <c r="O54" s="172" t="s">
        <v>391</v>
      </c>
      <c r="P54" s="173" t="s">
        <v>393</v>
      </c>
    </row>
    <row r="55" spans="2:16" x14ac:dyDescent="0.3">
      <c r="B55" s="358">
        <v>52</v>
      </c>
      <c r="C55" s="359">
        <v>734905</v>
      </c>
      <c r="D55" s="360">
        <v>6953156278639</v>
      </c>
      <c r="E55" s="360" t="s">
        <v>137</v>
      </c>
      <c r="F55" s="361" t="s">
        <v>138</v>
      </c>
      <c r="G55" s="367" t="s">
        <v>393</v>
      </c>
      <c r="H55" s="372" t="s">
        <v>392</v>
      </c>
      <c r="I55" s="370" t="s">
        <v>392</v>
      </c>
      <c r="J55" s="370" t="s">
        <v>392</v>
      </c>
      <c r="K55" s="370" t="s">
        <v>392</v>
      </c>
      <c r="L55" s="370" t="str">
        <f>'Item Status'!K56</f>
        <v>Slow Moving</v>
      </c>
      <c r="M55" s="371" t="s">
        <v>392</v>
      </c>
      <c r="N55" s="423" t="s">
        <v>392</v>
      </c>
      <c r="O55" s="172" t="s">
        <v>392</v>
      </c>
      <c r="P55" s="173" t="s">
        <v>392</v>
      </c>
    </row>
    <row r="56" spans="2:16" x14ac:dyDescent="0.3">
      <c r="B56" s="358">
        <v>53</v>
      </c>
      <c r="C56" s="359">
        <v>734906</v>
      </c>
      <c r="D56" s="360">
        <v>6953156265608</v>
      </c>
      <c r="E56" s="360" t="s">
        <v>139</v>
      </c>
      <c r="F56" s="361" t="s">
        <v>140</v>
      </c>
      <c r="G56" s="367" t="s">
        <v>393</v>
      </c>
      <c r="H56" s="372" t="s">
        <v>392</v>
      </c>
      <c r="I56" s="370" t="s">
        <v>392</v>
      </c>
      <c r="J56" s="370" t="s">
        <v>392</v>
      </c>
      <c r="K56" s="370" t="s">
        <v>392</v>
      </c>
      <c r="L56" s="370" t="str">
        <f>'Item Status'!K57</f>
        <v>Slow Moving</v>
      </c>
      <c r="M56" s="371" t="s">
        <v>392</v>
      </c>
      <c r="N56" s="423" t="s">
        <v>392</v>
      </c>
      <c r="O56" s="172" t="s">
        <v>392</v>
      </c>
      <c r="P56" s="173" t="s">
        <v>393</v>
      </c>
    </row>
    <row r="57" spans="2:16" x14ac:dyDescent="0.3">
      <c r="B57" s="358">
        <v>54</v>
      </c>
      <c r="C57" s="359">
        <v>734907</v>
      </c>
      <c r="D57" s="360">
        <v>6953156255814</v>
      </c>
      <c r="E57" s="360" t="s">
        <v>141</v>
      </c>
      <c r="F57" s="361" t="s">
        <v>142</v>
      </c>
      <c r="G57" s="367" t="s">
        <v>391</v>
      </c>
      <c r="H57" s="372" t="s">
        <v>392</v>
      </c>
      <c r="I57" s="370" t="s">
        <v>392</v>
      </c>
      <c r="J57" s="370" t="s">
        <v>392</v>
      </c>
      <c r="K57" s="370" t="s">
        <v>392</v>
      </c>
      <c r="L57" s="370" t="str">
        <f>'Item Status'!K58</f>
        <v>Fast Moving</v>
      </c>
      <c r="M57" s="371" t="s">
        <v>392</v>
      </c>
      <c r="N57" s="423" t="s">
        <v>392</v>
      </c>
      <c r="O57" s="172" t="s">
        <v>392</v>
      </c>
      <c r="P57" s="173" t="s">
        <v>392</v>
      </c>
    </row>
    <row r="58" spans="2:16" x14ac:dyDescent="0.3">
      <c r="B58" s="358">
        <v>55</v>
      </c>
      <c r="C58" s="359">
        <v>734909</v>
      </c>
      <c r="D58" s="360">
        <v>6953156253025</v>
      </c>
      <c r="E58" s="360" t="s">
        <v>143</v>
      </c>
      <c r="F58" s="361" t="s">
        <v>144</v>
      </c>
      <c r="G58" s="367" t="s">
        <v>391</v>
      </c>
      <c r="H58" s="372" t="s">
        <v>393</v>
      </c>
      <c r="I58" s="370" t="s">
        <v>393</v>
      </c>
      <c r="J58" s="370" t="s">
        <v>393</v>
      </c>
      <c r="K58" s="370" t="s">
        <v>393</v>
      </c>
      <c r="L58" s="370" t="str">
        <f>'Item Status'!K59</f>
        <v>Fast Moving</v>
      </c>
      <c r="M58" s="371" t="s">
        <v>391</v>
      </c>
      <c r="N58" s="423" t="s">
        <v>391</v>
      </c>
      <c r="O58" s="172" t="s">
        <v>391</v>
      </c>
      <c r="P58" s="173" t="s">
        <v>391</v>
      </c>
    </row>
    <row r="59" spans="2:16" x14ac:dyDescent="0.3">
      <c r="B59" s="358">
        <v>56</v>
      </c>
      <c r="C59" s="359">
        <v>734910</v>
      </c>
      <c r="D59" s="360">
        <v>6953156253049</v>
      </c>
      <c r="E59" s="360" t="s">
        <v>145</v>
      </c>
      <c r="F59" s="361" t="s">
        <v>146</v>
      </c>
      <c r="G59" s="367" t="s">
        <v>391</v>
      </c>
      <c r="H59" s="372" t="s">
        <v>393</v>
      </c>
      <c r="I59" s="370" t="s">
        <v>393</v>
      </c>
      <c r="J59" s="370" t="s">
        <v>393</v>
      </c>
      <c r="K59" s="370" t="s">
        <v>393</v>
      </c>
      <c r="L59" s="370" t="str">
        <f>'Item Status'!K60</f>
        <v>Fast Moving</v>
      </c>
      <c r="M59" s="371" t="s">
        <v>393</v>
      </c>
      <c r="N59" s="423" t="s">
        <v>393</v>
      </c>
      <c r="O59" s="172" t="s">
        <v>391</v>
      </c>
      <c r="P59" s="173" t="s">
        <v>392</v>
      </c>
    </row>
    <row r="60" spans="2:16" x14ac:dyDescent="0.3">
      <c r="B60" s="358">
        <v>57</v>
      </c>
      <c r="C60" s="359">
        <v>734911</v>
      </c>
      <c r="D60" s="360">
        <v>6953156253032</v>
      </c>
      <c r="E60" s="360" t="s">
        <v>147</v>
      </c>
      <c r="F60" s="361" t="s">
        <v>148</v>
      </c>
      <c r="G60" s="367" t="s">
        <v>391</v>
      </c>
      <c r="H60" s="372" t="s">
        <v>392</v>
      </c>
      <c r="I60" s="370" t="s">
        <v>393</v>
      </c>
      <c r="J60" s="370" t="s">
        <v>393</v>
      </c>
      <c r="K60" s="370" t="s">
        <v>393</v>
      </c>
      <c r="L60" s="370" t="str">
        <f>'Item Status'!K61</f>
        <v>Fast Moving</v>
      </c>
      <c r="M60" s="371" t="s">
        <v>391</v>
      </c>
      <c r="N60" s="423" t="s">
        <v>391</v>
      </c>
      <c r="O60" s="172" t="s">
        <v>391</v>
      </c>
      <c r="P60" s="173" t="s">
        <v>393</v>
      </c>
    </row>
    <row r="61" spans="2:16" x14ac:dyDescent="0.3">
      <c r="B61" s="358">
        <v>58</v>
      </c>
      <c r="C61" s="359">
        <v>734912</v>
      </c>
      <c r="D61" s="360">
        <v>6953156259362</v>
      </c>
      <c r="E61" s="360" t="s">
        <v>149</v>
      </c>
      <c r="F61" s="361" t="s">
        <v>150</v>
      </c>
      <c r="G61" s="367" t="s">
        <v>391</v>
      </c>
      <c r="H61" s="372" t="s">
        <v>393</v>
      </c>
      <c r="I61" s="370" t="s">
        <v>393</v>
      </c>
      <c r="J61" s="370" t="s">
        <v>393</v>
      </c>
      <c r="K61" s="370" t="s">
        <v>393</v>
      </c>
      <c r="L61" s="370" t="str">
        <f>'Item Status'!K62</f>
        <v>Fast Moving</v>
      </c>
      <c r="M61" s="371" t="s">
        <v>393</v>
      </c>
      <c r="N61" s="423" t="s">
        <v>393</v>
      </c>
      <c r="O61" s="172" t="s">
        <v>391</v>
      </c>
      <c r="P61" s="173" t="s">
        <v>392</v>
      </c>
    </row>
    <row r="62" spans="2:16" x14ac:dyDescent="0.3">
      <c r="B62" s="358">
        <v>59</v>
      </c>
      <c r="C62" s="359">
        <v>734913</v>
      </c>
      <c r="D62" s="360">
        <v>6953156253056</v>
      </c>
      <c r="E62" s="360" t="s">
        <v>151</v>
      </c>
      <c r="F62" s="361" t="s">
        <v>146</v>
      </c>
      <c r="G62" s="367" t="s">
        <v>391</v>
      </c>
      <c r="H62" s="372" t="s">
        <v>393</v>
      </c>
      <c r="I62" s="370" t="s">
        <v>393</v>
      </c>
      <c r="J62" s="370" t="s">
        <v>391</v>
      </c>
      <c r="K62" s="370" t="s">
        <v>391</v>
      </c>
      <c r="L62" s="370" t="str">
        <f>'Item Status'!K63</f>
        <v>Fast Moving</v>
      </c>
      <c r="M62" s="371" t="s">
        <v>391</v>
      </c>
      <c r="N62" s="423" t="s">
        <v>391</v>
      </c>
      <c r="O62" s="172" t="s">
        <v>391</v>
      </c>
      <c r="P62" s="173" t="s">
        <v>392</v>
      </c>
    </row>
    <row r="63" spans="2:16" x14ac:dyDescent="0.3">
      <c r="B63" s="358">
        <v>60</v>
      </c>
      <c r="C63" s="359">
        <v>734914</v>
      </c>
      <c r="D63" s="360">
        <v>6953156280526</v>
      </c>
      <c r="E63" s="360" t="s">
        <v>152</v>
      </c>
      <c r="F63" s="361" t="s">
        <v>153</v>
      </c>
      <c r="G63" s="367" t="s">
        <v>391</v>
      </c>
      <c r="H63" s="372" t="s">
        <v>393</v>
      </c>
      <c r="I63" s="370" t="s">
        <v>393</v>
      </c>
      <c r="J63" s="370" t="s">
        <v>393</v>
      </c>
      <c r="K63" s="370" t="s">
        <v>393</v>
      </c>
      <c r="L63" s="370" t="str">
        <f>'Item Status'!K64</f>
        <v>Fast Moving</v>
      </c>
      <c r="M63" s="371" t="s">
        <v>393</v>
      </c>
      <c r="N63" s="423" t="s">
        <v>393</v>
      </c>
      <c r="O63" s="172" t="s">
        <v>393</v>
      </c>
      <c r="P63" s="173" t="s">
        <v>392</v>
      </c>
    </row>
    <row r="64" spans="2:16" x14ac:dyDescent="0.3">
      <c r="B64" s="358">
        <v>61</v>
      </c>
      <c r="C64" s="359">
        <v>734915</v>
      </c>
      <c r="D64" s="360">
        <v>6953156280533</v>
      </c>
      <c r="E64" s="360" t="s">
        <v>154</v>
      </c>
      <c r="F64" s="361" t="s">
        <v>155</v>
      </c>
      <c r="G64" s="367" t="s">
        <v>391</v>
      </c>
      <c r="H64" s="372" t="s">
        <v>393</v>
      </c>
      <c r="I64" s="370" t="s">
        <v>393</v>
      </c>
      <c r="J64" s="370" t="s">
        <v>393</v>
      </c>
      <c r="K64" s="370" t="s">
        <v>393</v>
      </c>
      <c r="L64" s="370" t="str">
        <f>'Item Status'!K65</f>
        <v>Fast Moving</v>
      </c>
      <c r="M64" s="371" t="s">
        <v>393</v>
      </c>
      <c r="N64" s="423" t="s">
        <v>393</v>
      </c>
      <c r="O64" s="172" t="s">
        <v>393</v>
      </c>
      <c r="P64" s="173" t="s">
        <v>392</v>
      </c>
    </row>
    <row r="65" spans="2:16" x14ac:dyDescent="0.3">
      <c r="B65" s="358">
        <v>62</v>
      </c>
      <c r="C65" s="359">
        <v>734916</v>
      </c>
      <c r="D65" s="360">
        <v>6953156259850</v>
      </c>
      <c r="E65" s="360" t="s">
        <v>156</v>
      </c>
      <c r="F65" s="361" t="s">
        <v>157</v>
      </c>
      <c r="G65" s="367" t="s">
        <v>391</v>
      </c>
      <c r="H65" s="372" t="s">
        <v>393</v>
      </c>
      <c r="I65" s="370" t="s">
        <v>391</v>
      </c>
      <c r="J65" s="370" t="s">
        <v>391</v>
      </c>
      <c r="K65" s="370" t="s">
        <v>391</v>
      </c>
      <c r="L65" s="370" t="str">
        <f>'Item Status'!K66</f>
        <v>Fast Moving</v>
      </c>
      <c r="M65" s="371" t="s">
        <v>391</v>
      </c>
      <c r="N65" s="423" t="s">
        <v>391</v>
      </c>
      <c r="O65" s="172" t="s">
        <v>391</v>
      </c>
      <c r="P65" s="173" t="s">
        <v>393</v>
      </c>
    </row>
    <row r="66" spans="2:16" x14ac:dyDescent="0.3">
      <c r="B66" s="358">
        <v>63</v>
      </c>
      <c r="C66" s="359">
        <v>734917</v>
      </c>
      <c r="D66" s="360">
        <v>6953156259867</v>
      </c>
      <c r="E66" s="360" t="s">
        <v>158</v>
      </c>
      <c r="F66" s="361" t="s">
        <v>159</v>
      </c>
      <c r="G66" s="367" t="s">
        <v>391</v>
      </c>
      <c r="H66" s="372" t="s">
        <v>393</v>
      </c>
      <c r="I66" s="370" t="s">
        <v>393</v>
      </c>
      <c r="J66" s="370" t="s">
        <v>393</v>
      </c>
      <c r="K66" s="370" t="s">
        <v>393</v>
      </c>
      <c r="L66" s="370" t="str">
        <f>'Item Status'!K67</f>
        <v>Fast Moving</v>
      </c>
      <c r="M66" s="371" t="s">
        <v>391</v>
      </c>
      <c r="N66" s="423" t="s">
        <v>391</v>
      </c>
      <c r="O66" s="172" t="s">
        <v>391</v>
      </c>
      <c r="P66" s="173" t="s">
        <v>393</v>
      </c>
    </row>
    <row r="67" spans="2:16" x14ac:dyDescent="0.3">
      <c r="B67" s="358">
        <v>64</v>
      </c>
      <c r="C67" s="359">
        <v>734918</v>
      </c>
      <c r="D67" s="360">
        <v>6953156276468</v>
      </c>
      <c r="E67" s="360" t="s">
        <v>160</v>
      </c>
      <c r="F67" s="361" t="s">
        <v>161</v>
      </c>
      <c r="G67" s="367" t="s">
        <v>391</v>
      </c>
      <c r="H67" s="372" t="s">
        <v>393</v>
      </c>
      <c r="I67" s="370" t="s">
        <v>393</v>
      </c>
      <c r="J67" s="370" t="s">
        <v>393</v>
      </c>
      <c r="K67" s="370" t="s">
        <v>391</v>
      </c>
      <c r="L67" s="370" t="str">
        <f>'Item Status'!K68</f>
        <v>Fast Moving</v>
      </c>
      <c r="M67" s="371" t="s">
        <v>391</v>
      </c>
      <c r="N67" s="423" t="s">
        <v>391</v>
      </c>
      <c r="O67" s="172" t="s">
        <v>391</v>
      </c>
      <c r="P67" s="173" t="s">
        <v>392</v>
      </c>
    </row>
    <row r="68" spans="2:16" x14ac:dyDescent="0.3">
      <c r="B68" s="358">
        <v>65</v>
      </c>
      <c r="C68" s="359">
        <v>734920</v>
      </c>
      <c r="D68" s="360">
        <v>6953156273085</v>
      </c>
      <c r="E68" s="360" t="s">
        <v>162</v>
      </c>
      <c r="F68" s="361" t="s">
        <v>163</v>
      </c>
      <c r="G68" s="367" t="s">
        <v>391</v>
      </c>
      <c r="H68" s="372" t="s">
        <v>391</v>
      </c>
      <c r="I68" s="370" t="s">
        <v>391</v>
      </c>
      <c r="J68" s="370" t="s">
        <v>391</v>
      </c>
      <c r="K68" s="370" t="s">
        <v>391</v>
      </c>
      <c r="L68" s="370" t="str">
        <f>'Item Status'!K69</f>
        <v>Fast Moving</v>
      </c>
      <c r="M68" s="371" t="s">
        <v>391</v>
      </c>
      <c r="N68" s="423" t="s">
        <v>391</v>
      </c>
      <c r="O68" s="172" t="s">
        <v>391</v>
      </c>
      <c r="P68" s="173" t="s">
        <v>391</v>
      </c>
    </row>
    <row r="69" spans="2:16" x14ac:dyDescent="0.3">
      <c r="B69" s="358">
        <v>66</v>
      </c>
      <c r="C69" s="359">
        <v>734921</v>
      </c>
      <c r="D69" s="360">
        <v>6953156273092</v>
      </c>
      <c r="E69" s="360" t="s">
        <v>164</v>
      </c>
      <c r="F69" s="361" t="s">
        <v>165</v>
      </c>
      <c r="G69" s="367" t="s">
        <v>391</v>
      </c>
      <c r="H69" s="372" t="s">
        <v>391</v>
      </c>
      <c r="I69" s="370" t="s">
        <v>391</v>
      </c>
      <c r="J69" s="370" t="s">
        <v>391</v>
      </c>
      <c r="K69" s="370" t="s">
        <v>391</v>
      </c>
      <c r="L69" s="370" t="str">
        <f>'Item Status'!K70</f>
        <v>Fast Moving</v>
      </c>
      <c r="M69" s="371" t="s">
        <v>391</v>
      </c>
      <c r="N69" s="423" t="s">
        <v>391</v>
      </c>
      <c r="O69" s="172" t="s">
        <v>391</v>
      </c>
      <c r="P69" s="173" t="s">
        <v>393</v>
      </c>
    </row>
    <row r="70" spans="2:16" x14ac:dyDescent="0.3">
      <c r="B70" s="358">
        <v>67</v>
      </c>
      <c r="C70" s="359">
        <v>734922</v>
      </c>
      <c r="D70" s="360">
        <v>6953156273108</v>
      </c>
      <c r="E70" s="360" t="s">
        <v>166</v>
      </c>
      <c r="F70" s="361" t="s">
        <v>167</v>
      </c>
      <c r="G70" s="367" t="s">
        <v>391</v>
      </c>
      <c r="H70" s="372" t="s">
        <v>391</v>
      </c>
      <c r="I70" s="370" t="s">
        <v>391</v>
      </c>
      <c r="J70" s="370" t="s">
        <v>391</v>
      </c>
      <c r="K70" s="370" t="s">
        <v>391</v>
      </c>
      <c r="L70" s="370" t="str">
        <f>'Item Status'!K71</f>
        <v>Fast Moving</v>
      </c>
      <c r="M70" s="371" t="s">
        <v>391</v>
      </c>
      <c r="N70" s="423" t="s">
        <v>391</v>
      </c>
      <c r="O70" s="172" t="s">
        <v>391</v>
      </c>
      <c r="P70" s="173" t="s">
        <v>393</v>
      </c>
    </row>
    <row r="71" spans="2:16" x14ac:dyDescent="0.3">
      <c r="B71" s="358">
        <v>68</v>
      </c>
      <c r="C71" s="359">
        <v>734923</v>
      </c>
      <c r="D71" s="360">
        <v>6953156260573</v>
      </c>
      <c r="E71" s="360" t="s">
        <v>168</v>
      </c>
      <c r="F71" s="361" t="s">
        <v>169</v>
      </c>
      <c r="G71" s="367" t="s">
        <v>392</v>
      </c>
      <c r="H71" s="372" t="s">
        <v>392</v>
      </c>
      <c r="I71" s="370" t="s">
        <v>392</v>
      </c>
      <c r="J71" s="370" t="s">
        <v>392</v>
      </c>
      <c r="K71" s="370" t="s">
        <v>392</v>
      </c>
      <c r="L71" s="370" t="str">
        <f>'Item Status'!K72</f>
        <v>Non Moving</v>
      </c>
      <c r="M71" s="371" t="s">
        <v>392</v>
      </c>
      <c r="N71" s="423" t="s">
        <v>392</v>
      </c>
      <c r="O71" s="172" t="s">
        <v>392</v>
      </c>
      <c r="P71" s="173" t="s">
        <v>392</v>
      </c>
    </row>
    <row r="72" spans="2:16" x14ac:dyDescent="0.3">
      <c r="B72" s="358">
        <v>69</v>
      </c>
      <c r="C72" s="359">
        <v>734924</v>
      </c>
      <c r="D72" s="360">
        <v>6953156260580</v>
      </c>
      <c r="E72" s="360" t="s">
        <v>170</v>
      </c>
      <c r="F72" s="361" t="s">
        <v>171</v>
      </c>
      <c r="G72" s="367" t="s">
        <v>392</v>
      </c>
      <c r="H72" s="372" t="s">
        <v>392</v>
      </c>
      <c r="I72" s="370" t="s">
        <v>392</v>
      </c>
      <c r="J72" s="370" t="s">
        <v>392</v>
      </c>
      <c r="K72" s="370" t="s">
        <v>392</v>
      </c>
      <c r="L72" s="370" t="str">
        <f>'Item Status'!K73</f>
        <v>Non Moving</v>
      </c>
      <c r="M72" s="371" t="s">
        <v>392</v>
      </c>
      <c r="N72" s="423" t="s">
        <v>392</v>
      </c>
      <c r="O72" s="172" t="s">
        <v>392</v>
      </c>
      <c r="P72" s="173" t="s">
        <v>392</v>
      </c>
    </row>
    <row r="73" spans="2:16" x14ac:dyDescent="0.3">
      <c r="B73" s="358">
        <v>70</v>
      </c>
      <c r="C73" s="359">
        <v>734925</v>
      </c>
      <c r="D73" s="360">
        <v>6953156260597</v>
      </c>
      <c r="E73" s="360" t="s">
        <v>172</v>
      </c>
      <c r="F73" s="361" t="s">
        <v>173</v>
      </c>
      <c r="G73" s="367" t="s">
        <v>392</v>
      </c>
      <c r="H73" s="372" t="s">
        <v>392</v>
      </c>
      <c r="I73" s="370" t="s">
        <v>392</v>
      </c>
      <c r="J73" s="370" t="s">
        <v>392</v>
      </c>
      <c r="K73" s="370" t="s">
        <v>392</v>
      </c>
      <c r="L73" s="370" t="str">
        <f>'Item Status'!K74</f>
        <v>Non Moving</v>
      </c>
      <c r="M73" s="371" t="s">
        <v>392</v>
      </c>
      <c r="N73" s="423" t="s">
        <v>392</v>
      </c>
      <c r="O73" s="172" t="s">
        <v>392</v>
      </c>
      <c r="P73" s="173" t="s">
        <v>392</v>
      </c>
    </row>
    <row r="74" spans="2:16" x14ac:dyDescent="0.3">
      <c r="B74" s="358">
        <v>71</v>
      </c>
      <c r="C74" s="359">
        <v>734926</v>
      </c>
      <c r="D74" s="360">
        <v>6953156260603</v>
      </c>
      <c r="E74" s="360" t="s">
        <v>174</v>
      </c>
      <c r="F74" s="361" t="s">
        <v>175</v>
      </c>
      <c r="G74" s="367" t="s">
        <v>392</v>
      </c>
      <c r="H74" s="372" t="s">
        <v>392</v>
      </c>
      <c r="I74" s="370" t="s">
        <v>392</v>
      </c>
      <c r="J74" s="370" t="s">
        <v>392</v>
      </c>
      <c r="K74" s="370" t="s">
        <v>392</v>
      </c>
      <c r="L74" s="370" t="str">
        <f>'Item Status'!K75</f>
        <v>Non Moving</v>
      </c>
      <c r="M74" s="371" t="s">
        <v>392</v>
      </c>
      <c r="N74" s="423" t="s">
        <v>392</v>
      </c>
      <c r="O74" s="172" t="s">
        <v>392</v>
      </c>
      <c r="P74" s="173" t="s">
        <v>392</v>
      </c>
    </row>
    <row r="75" spans="2:16" x14ac:dyDescent="0.3">
      <c r="B75" s="358">
        <v>72</v>
      </c>
      <c r="C75" s="359">
        <v>734927</v>
      </c>
      <c r="D75" s="360">
        <v>6953156253063</v>
      </c>
      <c r="E75" s="360" t="s">
        <v>176</v>
      </c>
      <c r="F75" s="361" t="s">
        <v>177</v>
      </c>
      <c r="G75" s="367" t="s">
        <v>391</v>
      </c>
      <c r="H75" s="372" t="s">
        <v>393</v>
      </c>
      <c r="I75" s="370" t="s">
        <v>391</v>
      </c>
      <c r="J75" s="370" t="s">
        <v>391</v>
      </c>
      <c r="K75" s="370" t="s">
        <v>391</v>
      </c>
      <c r="L75" s="370" t="str">
        <f>'Item Status'!K76</f>
        <v>Fast Moving</v>
      </c>
      <c r="M75" s="371" t="s">
        <v>391</v>
      </c>
      <c r="N75" s="423" t="s">
        <v>391</v>
      </c>
      <c r="O75" s="172" t="s">
        <v>391</v>
      </c>
      <c r="P75" s="173" t="s">
        <v>391</v>
      </c>
    </row>
    <row r="76" spans="2:16" x14ac:dyDescent="0.3">
      <c r="B76" s="358">
        <v>73</v>
      </c>
      <c r="C76" s="359">
        <v>734928</v>
      </c>
      <c r="D76" s="360">
        <v>6953156253070</v>
      </c>
      <c r="E76" s="360" t="s">
        <v>178</v>
      </c>
      <c r="F76" s="361" t="s">
        <v>179</v>
      </c>
      <c r="G76" s="367" t="s">
        <v>391</v>
      </c>
      <c r="H76" s="372" t="s">
        <v>393</v>
      </c>
      <c r="I76" s="370" t="s">
        <v>393</v>
      </c>
      <c r="J76" s="370" t="s">
        <v>393</v>
      </c>
      <c r="K76" s="370" t="s">
        <v>393</v>
      </c>
      <c r="L76" s="370" t="str">
        <f>'Item Status'!K77</f>
        <v>Fast Moving</v>
      </c>
      <c r="M76" s="371" t="s">
        <v>393</v>
      </c>
      <c r="N76" s="423" t="s">
        <v>393</v>
      </c>
      <c r="O76" s="172" t="s">
        <v>393</v>
      </c>
      <c r="P76" s="173" t="s">
        <v>393</v>
      </c>
    </row>
    <row r="77" spans="2:16" x14ac:dyDescent="0.3">
      <c r="B77" s="358">
        <v>74</v>
      </c>
      <c r="C77" s="359">
        <v>734929</v>
      </c>
      <c r="D77" s="360">
        <v>6953156259379</v>
      </c>
      <c r="E77" s="360" t="s">
        <v>180</v>
      </c>
      <c r="F77" s="361" t="s">
        <v>181</v>
      </c>
      <c r="G77" s="367" t="s">
        <v>391</v>
      </c>
      <c r="H77" s="372" t="s">
        <v>392</v>
      </c>
      <c r="I77" s="370" t="s">
        <v>393</v>
      </c>
      <c r="J77" s="370" t="s">
        <v>391</v>
      </c>
      <c r="K77" s="370" t="s">
        <v>391</v>
      </c>
      <c r="L77" s="370" t="str">
        <f>'Item Status'!K78</f>
        <v>Fast Moving</v>
      </c>
      <c r="M77" s="371" t="s">
        <v>391</v>
      </c>
      <c r="N77" s="423" t="s">
        <v>391</v>
      </c>
      <c r="O77" s="172" t="s">
        <v>391</v>
      </c>
      <c r="P77" s="173" t="s">
        <v>393</v>
      </c>
    </row>
    <row r="78" spans="2:16" x14ac:dyDescent="0.3">
      <c r="B78" s="358">
        <v>75</v>
      </c>
      <c r="C78" s="359">
        <v>734930</v>
      </c>
      <c r="D78" s="360">
        <v>6953156253094</v>
      </c>
      <c r="E78" s="360" t="s">
        <v>182</v>
      </c>
      <c r="F78" s="361" t="s">
        <v>183</v>
      </c>
      <c r="G78" s="367" t="s">
        <v>391</v>
      </c>
      <c r="H78" s="372" t="s">
        <v>393</v>
      </c>
      <c r="I78" s="370" t="s">
        <v>391</v>
      </c>
      <c r="J78" s="370" t="s">
        <v>391</v>
      </c>
      <c r="K78" s="370" t="s">
        <v>391</v>
      </c>
      <c r="L78" s="370" t="str">
        <f>'Item Status'!K79</f>
        <v>Fast Moving</v>
      </c>
      <c r="M78" s="371" t="s">
        <v>391</v>
      </c>
      <c r="N78" s="423" t="s">
        <v>391</v>
      </c>
      <c r="O78" s="172" t="s">
        <v>391</v>
      </c>
      <c r="P78" s="173" t="s">
        <v>393</v>
      </c>
    </row>
    <row r="79" spans="2:16" x14ac:dyDescent="0.3">
      <c r="B79" s="358">
        <v>76</v>
      </c>
      <c r="C79" s="359">
        <v>734931</v>
      </c>
      <c r="D79" s="360">
        <v>6953156282001</v>
      </c>
      <c r="E79" s="360" t="s">
        <v>184</v>
      </c>
      <c r="F79" s="361" t="s">
        <v>185</v>
      </c>
      <c r="G79" s="367" t="s">
        <v>392</v>
      </c>
      <c r="H79" s="372" t="s">
        <v>392</v>
      </c>
      <c r="I79" s="370" t="s">
        <v>392</v>
      </c>
      <c r="J79" s="370" t="s">
        <v>392</v>
      </c>
      <c r="K79" s="370" t="s">
        <v>392</v>
      </c>
      <c r="L79" s="370" t="str">
        <f>'Item Status'!K80</f>
        <v>Non Moving</v>
      </c>
      <c r="M79" s="371" t="s">
        <v>392</v>
      </c>
      <c r="N79" s="423" t="s">
        <v>392</v>
      </c>
      <c r="O79" s="172" t="s">
        <v>392</v>
      </c>
      <c r="P79" s="173" t="s">
        <v>392</v>
      </c>
    </row>
    <row r="80" spans="2:16" x14ac:dyDescent="0.3">
      <c r="B80" s="358">
        <v>77</v>
      </c>
      <c r="C80" s="359">
        <v>734933</v>
      </c>
      <c r="D80" s="360">
        <v>6953156282018</v>
      </c>
      <c r="E80" s="360" t="s">
        <v>186</v>
      </c>
      <c r="F80" s="361" t="s">
        <v>187</v>
      </c>
      <c r="G80" s="367" t="s">
        <v>392</v>
      </c>
      <c r="H80" s="372" t="s">
        <v>392</v>
      </c>
      <c r="I80" s="370" t="s">
        <v>392</v>
      </c>
      <c r="J80" s="370" t="s">
        <v>392</v>
      </c>
      <c r="K80" s="370" t="s">
        <v>392</v>
      </c>
      <c r="L80" s="370" t="str">
        <f>'Item Status'!K81</f>
        <v>Non Moving</v>
      </c>
      <c r="M80" s="371" t="s">
        <v>392</v>
      </c>
      <c r="N80" s="423" t="s">
        <v>392</v>
      </c>
      <c r="O80" s="172" t="s">
        <v>392</v>
      </c>
      <c r="P80" s="173" t="s">
        <v>392</v>
      </c>
    </row>
    <row r="81" spans="2:16" x14ac:dyDescent="0.3">
      <c r="B81" s="358">
        <v>78</v>
      </c>
      <c r="C81" s="359">
        <v>734934</v>
      </c>
      <c r="D81" s="360">
        <v>6953156282025</v>
      </c>
      <c r="E81" s="360" t="s">
        <v>188</v>
      </c>
      <c r="F81" s="361" t="s">
        <v>189</v>
      </c>
      <c r="G81" s="367" t="s">
        <v>392</v>
      </c>
      <c r="H81" s="372" t="s">
        <v>392</v>
      </c>
      <c r="I81" s="370" t="s">
        <v>392</v>
      </c>
      <c r="J81" s="370" t="s">
        <v>392</v>
      </c>
      <c r="K81" s="370" t="s">
        <v>392</v>
      </c>
      <c r="L81" s="370" t="str">
        <f>'Item Status'!K82</f>
        <v>Non Moving</v>
      </c>
      <c r="M81" s="371" t="s">
        <v>392</v>
      </c>
      <c r="N81" s="423" t="s">
        <v>392</v>
      </c>
      <c r="O81" s="172" t="s">
        <v>392</v>
      </c>
      <c r="P81" s="173" t="s">
        <v>392</v>
      </c>
    </row>
    <row r="82" spans="2:16" x14ac:dyDescent="0.3">
      <c r="B82" s="358">
        <v>79</v>
      </c>
      <c r="C82" s="359">
        <v>734935</v>
      </c>
      <c r="D82" s="360">
        <v>6953156280977</v>
      </c>
      <c r="E82" s="360" t="s">
        <v>190</v>
      </c>
      <c r="F82" s="361" t="s">
        <v>191</v>
      </c>
      <c r="G82" s="367" t="s">
        <v>392</v>
      </c>
      <c r="H82" s="372" t="s">
        <v>392</v>
      </c>
      <c r="I82" s="370" t="s">
        <v>392</v>
      </c>
      <c r="J82" s="370" t="s">
        <v>392</v>
      </c>
      <c r="K82" s="370" t="s">
        <v>392</v>
      </c>
      <c r="L82" s="370" t="str">
        <f>'Item Status'!K83</f>
        <v>Non Moving</v>
      </c>
      <c r="M82" s="371" t="s">
        <v>392</v>
      </c>
      <c r="N82" s="423" t="s">
        <v>392</v>
      </c>
      <c r="O82" s="172" t="s">
        <v>392</v>
      </c>
      <c r="P82" s="173" t="s">
        <v>392</v>
      </c>
    </row>
    <row r="83" spans="2:16" x14ac:dyDescent="0.3">
      <c r="B83" s="358">
        <v>80</v>
      </c>
      <c r="C83" s="359">
        <v>734936</v>
      </c>
      <c r="D83" s="360">
        <v>6953156280984</v>
      </c>
      <c r="E83" s="360" t="s">
        <v>192</v>
      </c>
      <c r="F83" s="361" t="s">
        <v>193</v>
      </c>
      <c r="G83" s="367" t="s">
        <v>392</v>
      </c>
      <c r="H83" s="372" t="s">
        <v>392</v>
      </c>
      <c r="I83" s="370" t="s">
        <v>392</v>
      </c>
      <c r="J83" s="370" t="s">
        <v>392</v>
      </c>
      <c r="K83" s="370" t="s">
        <v>392</v>
      </c>
      <c r="L83" s="370" t="str">
        <f>'Item Status'!K84</f>
        <v>Non Moving</v>
      </c>
      <c r="M83" s="371" t="s">
        <v>392</v>
      </c>
      <c r="N83" s="423" t="s">
        <v>392</v>
      </c>
      <c r="O83" s="172" t="s">
        <v>392</v>
      </c>
      <c r="P83" s="173" t="s">
        <v>392</v>
      </c>
    </row>
    <row r="84" spans="2:16" x14ac:dyDescent="0.3">
      <c r="B84" s="358">
        <v>81</v>
      </c>
      <c r="C84" s="359">
        <v>734937</v>
      </c>
      <c r="D84" s="360">
        <v>6953156282315</v>
      </c>
      <c r="E84" s="360" t="s">
        <v>194</v>
      </c>
      <c r="F84" s="361" t="s">
        <v>195</v>
      </c>
      <c r="G84" s="367" t="s">
        <v>391</v>
      </c>
      <c r="H84" s="372" t="s">
        <v>392</v>
      </c>
      <c r="I84" s="370" t="s">
        <v>392</v>
      </c>
      <c r="J84" s="370" t="s">
        <v>392</v>
      </c>
      <c r="K84" s="370" t="s">
        <v>392</v>
      </c>
      <c r="L84" s="370" t="str">
        <f>'Item Status'!K85</f>
        <v>Fast Moving</v>
      </c>
      <c r="M84" s="371" t="s">
        <v>392</v>
      </c>
      <c r="N84" s="423" t="s">
        <v>392</v>
      </c>
      <c r="O84" s="172" t="s">
        <v>392</v>
      </c>
      <c r="P84" s="173" t="s">
        <v>392</v>
      </c>
    </row>
    <row r="85" spans="2:16" x14ac:dyDescent="0.3">
      <c r="B85" s="358">
        <v>82</v>
      </c>
      <c r="C85" s="359">
        <v>734938</v>
      </c>
      <c r="D85" s="360">
        <v>6953156282322</v>
      </c>
      <c r="E85" s="360" t="s">
        <v>196</v>
      </c>
      <c r="F85" s="361" t="s">
        <v>197</v>
      </c>
      <c r="G85" s="367" t="s">
        <v>393</v>
      </c>
      <c r="H85" s="372" t="s">
        <v>392</v>
      </c>
      <c r="I85" s="370" t="s">
        <v>392</v>
      </c>
      <c r="J85" s="370" t="s">
        <v>392</v>
      </c>
      <c r="K85" s="370" t="s">
        <v>392</v>
      </c>
      <c r="L85" s="370" t="str">
        <f>'Item Status'!K86</f>
        <v>Slow Moving</v>
      </c>
      <c r="M85" s="371" t="s">
        <v>392</v>
      </c>
      <c r="N85" s="423" t="s">
        <v>392</v>
      </c>
      <c r="O85" s="172" t="s">
        <v>392</v>
      </c>
      <c r="P85" s="173" t="s">
        <v>392</v>
      </c>
    </row>
    <row r="86" spans="2:16" x14ac:dyDescent="0.3">
      <c r="B86" s="358">
        <v>83</v>
      </c>
      <c r="C86" s="359">
        <v>734939</v>
      </c>
      <c r="D86" s="360">
        <v>6953156278790</v>
      </c>
      <c r="E86" s="360" t="s">
        <v>198</v>
      </c>
      <c r="F86" s="361" t="s">
        <v>199</v>
      </c>
      <c r="G86" s="367" t="s">
        <v>393</v>
      </c>
      <c r="H86" s="372" t="s">
        <v>393</v>
      </c>
      <c r="I86" s="370" t="s">
        <v>393</v>
      </c>
      <c r="J86" s="370" t="s">
        <v>393</v>
      </c>
      <c r="K86" s="370" t="s">
        <v>393</v>
      </c>
      <c r="L86" s="370" t="str">
        <f>'Item Status'!K87</f>
        <v>Slow Moving</v>
      </c>
      <c r="M86" s="371" t="s">
        <v>393</v>
      </c>
      <c r="N86" s="423" t="s">
        <v>393</v>
      </c>
      <c r="O86" s="172" t="s">
        <v>393</v>
      </c>
      <c r="P86" s="173" t="s">
        <v>392</v>
      </c>
    </row>
    <row r="87" spans="2:16" x14ac:dyDescent="0.3">
      <c r="B87" s="358">
        <v>84</v>
      </c>
      <c r="C87" s="359">
        <v>734940</v>
      </c>
      <c r="D87" s="360">
        <v>6953156281707</v>
      </c>
      <c r="E87" s="360" t="s">
        <v>200</v>
      </c>
      <c r="F87" s="361" t="s">
        <v>201</v>
      </c>
      <c r="G87" s="367" t="s">
        <v>393</v>
      </c>
      <c r="H87" s="372" t="s">
        <v>393</v>
      </c>
      <c r="I87" s="370" t="s">
        <v>393</v>
      </c>
      <c r="J87" s="370" t="s">
        <v>393</v>
      </c>
      <c r="K87" s="370" t="s">
        <v>393</v>
      </c>
      <c r="L87" s="370" t="str">
        <f>'Item Status'!K88</f>
        <v>Fast Moving</v>
      </c>
      <c r="M87" s="371" t="s">
        <v>393</v>
      </c>
      <c r="N87" s="423" t="s">
        <v>393</v>
      </c>
      <c r="O87" s="172" t="s">
        <v>393</v>
      </c>
      <c r="P87" s="173" t="s">
        <v>392</v>
      </c>
    </row>
    <row r="88" spans="2:16" x14ac:dyDescent="0.3">
      <c r="B88" s="358">
        <v>85</v>
      </c>
      <c r="C88" s="359">
        <v>734941</v>
      </c>
      <c r="D88" s="360">
        <v>6953156281691</v>
      </c>
      <c r="E88" s="360" t="s">
        <v>202</v>
      </c>
      <c r="F88" s="361" t="s">
        <v>203</v>
      </c>
      <c r="G88" s="367" t="s">
        <v>391</v>
      </c>
      <c r="H88" s="372" t="s">
        <v>393</v>
      </c>
      <c r="I88" s="370" t="s">
        <v>393</v>
      </c>
      <c r="J88" s="370" t="s">
        <v>393</v>
      </c>
      <c r="K88" s="370" t="s">
        <v>393</v>
      </c>
      <c r="L88" s="370" t="str">
        <f>'Item Status'!K89</f>
        <v>Fast Moving</v>
      </c>
      <c r="M88" s="371" t="s">
        <v>393</v>
      </c>
      <c r="N88" s="423" t="s">
        <v>393</v>
      </c>
      <c r="O88" s="172" t="s">
        <v>393</v>
      </c>
      <c r="P88" s="173" t="s">
        <v>393</v>
      </c>
    </row>
    <row r="89" spans="2:16" x14ac:dyDescent="0.3">
      <c r="B89" s="358">
        <v>86</v>
      </c>
      <c r="C89" s="359">
        <v>734942</v>
      </c>
      <c r="D89" s="360">
        <v>6953156281370</v>
      </c>
      <c r="E89" s="360" t="s">
        <v>204</v>
      </c>
      <c r="F89" s="361" t="s">
        <v>205</v>
      </c>
      <c r="G89" s="367" t="s">
        <v>391</v>
      </c>
      <c r="H89" s="372" t="s">
        <v>392</v>
      </c>
      <c r="I89" s="370" t="s">
        <v>393</v>
      </c>
      <c r="J89" s="370" t="s">
        <v>391</v>
      </c>
      <c r="K89" s="370" t="s">
        <v>391</v>
      </c>
      <c r="L89" s="370" t="str">
        <f>'Item Status'!K90</f>
        <v>Fast Moving</v>
      </c>
      <c r="M89" s="371" t="s">
        <v>391</v>
      </c>
      <c r="N89" s="423" t="s">
        <v>391</v>
      </c>
      <c r="O89" s="172" t="s">
        <v>391</v>
      </c>
      <c r="P89" s="173" t="s">
        <v>393</v>
      </c>
    </row>
    <row r="90" spans="2:16" x14ac:dyDescent="0.3">
      <c r="B90" s="358">
        <v>87</v>
      </c>
      <c r="C90" s="359">
        <v>734943</v>
      </c>
      <c r="D90" s="360">
        <v>6953156281363</v>
      </c>
      <c r="E90" s="360" t="s">
        <v>206</v>
      </c>
      <c r="F90" s="361" t="s">
        <v>207</v>
      </c>
      <c r="G90" s="367" t="s">
        <v>391</v>
      </c>
      <c r="H90" s="372" t="s">
        <v>391</v>
      </c>
      <c r="I90" s="370" t="s">
        <v>391</v>
      </c>
      <c r="J90" s="370" t="s">
        <v>391</v>
      </c>
      <c r="K90" s="370" t="s">
        <v>391</v>
      </c>
      <c r="L90" s="370" t="str">
        <f>'Item Status'!K91</f>
        <v>Fast Moving</v>
      </c>
      <c r="M90" s="371" t="s">
        <v>391</v>
      </c>
      <c r="N90" s="423" t="s">
        <v>391</v>
      </c>
      <c r="O90" s="172" t="s">
        <v>391</v>
      </c>
      <c r="P90" s="173" t="s">
        <v>391</v>
      </c>
    </row>
    <row r="91" spans="2:16" x14ac:dyDescent="0.3">
      <c r="B91" s="358">
        <v>88</v>
      </c>
      <c r="C91" s="359">
        <v>734944</v>
      </c>
      <c r="D91" s="360">
        <v>6953156281387</v>
      </c>
      <c r="E91" s="360" t="s">
        <v>208</v>
      </c>
      <c r="F91" s="361" t="s">
        <v>209</v>
      </c>
      <c r="G91" s="367" t="s">
        <v>391</v>
      </c>
      <c r="H91" s="372" t="s">
        <v>391</v>
      </c>
      <c r="I91" s="370" t="s">
        <v>391</v>
      </c>
      <c r="J91" s="370" t="s">
        <v>391</v>
      </c>
      <c r="K91" s="370" t="s">
        <v>391</v>
      </c>
      <c r="L91" s="370" t="str">
        <f>'Item Status'!K92</f>
        <v>Fast Moving</v>
      </c>
      <c r="M91" s="371" t="s">
        <v>391</v>
      </c>
      <c r="N91" s="423" t="s">
        <v>391</v>
      </c>
      <c r="O91" s="172" t="s">
        <v>391</v>
      </c>
      <c r="P91" s="173" t="s">
        <v>393</v>
      </c>
    </row>
    <row r="92" spans="2:16" x14ac:dyDescent="0.3">
      <c r="B92" s="358">
        <v>89</v>
      </c>
      <c r="C92" s="359">
        <v>734945</v>
      </c>
      <c r="D92" s="360">
        <v>6953156280250</v>
      </c>
      <c r="E92" s="360" t="s">
        <v>210</v>
      </c>
      <c r="F92" s="361" t="s">
        <v>211</v>
      </c>
      <c r="G92" s="367" t="s">
        <v>392</v>
      </c>
      <c r="H92" s="372" t="s">
        <v>392</v>
      </c>
      <c r="I92" s="370" t="s">
        <v>392</v>
      </c>
      <c r="J92" s="370" t="s">
        <v>392</v>
      </c>
      <c r="K92" s="370" t="s">
        <v>392</v>
      </c>
      <c r="L92" s="370" t="str">
        <f>'Item Status'!K93</f>
        <v>Non Moving</v>
      </c>
      <c r="M92" s="371" t="s">
        <v>392</v>
      </c>
      <c r="N92" s="423" t="s">
        <v>392</v>
      </c>
      <c r="O92" s="172" t="s">
        <v>392</v>
      </c>
      <c r="P92" s="173" t="s">
        <v>392</v>
      </c>
    </row>
    <row r="93" spans="2:16" x14ac:dyDescent="0.3">
      <c r="B93" s="358">
        <v>90</v>
      </c>
      <c r="C93" s="359">
        <v>734947</v>
      </c>
      <c r="D93" s="360">
        <v>6953156280267</v>
      </c>
      <c r="E93" s="360" t="s">
        <v>212</v>
      </c>
      <c r="F93" s="361" t="s">
        <v>213</v>
      </c>
      <c r="G93" s="367" t="s">
        <v>392</v>
      </c>
      <c r="H93" s="372" t="s">
        <v>392</v>
      </c>
      <c r="I93" s="370" t="s">
        <v>392</v>
      </c>
      <c r="J93" s="370" t="s">
        <v>392</v>
      </c>
      <c r="K93" s="370" t="s">
        <v>392</v>
      </c>
      <c r="L93" s="370" t="str">
        <f>'Item Status'!K94</f>
        <v>Non Moving</v>
      </c>
      <c r="M93" s="371" t="s">
        <v>392</v>
      </c>
      <c r="N93" s="423" t="s">
        <v>392</v>
      </c>
      <c r="O93" s="172" t="s">
        <v>392</v>
      </c>
      <c r="P93" s="173" t="s">
        <v>392</v>
      </c>
    </row>
    <row r="94" spans="2:16" x14ac:dyDescent="0.3">
      <c r="B94" s="358">
        <v>91</v>
      </c>
      <c r="C94" s="359">
        <v>734948</v>
      </c>
      <c r="D94" s="360">
        <v>6953156276673</v>
      </c>
      <c r="E94" s="360" t="s">
        <v>214</v>
      </c>
      <c r="F94" s="361" t="s">
        <v>215</v>
      </c>
      <c r="G94" s="367" t="s">
        <v>391</v>
      </c>
      <c r="H94" s="372" t="s">
        <v>392</v>
      </c>
      <c r="I94" s="370" t="s">
        <v>391</v>
      </c>
      <c r="J94" s="370" t="s">
        <v>391</v>
      </c>
      <c r="K94" s="370" t="s">
        <v>391</v>
      </c>
      <c r="L94" s="370" t="str">
        <f>'Item Status'!K95</f>
        <v>Fast Moving</v>
      </c>
      <c r="M94" s="371" t="s">
        <v>391</v>
      </c>
      <c r="N94" s="423" t="s">
        <v>391</v>
      </c>
      <c r="O94" s="172" t="s">
        <v>391</v>
      </c>
      <c r="P94" s="173" t="s">
        <v>392</v>
      </c>
    </row>
    <row r="95" spans="2:16" x14ac:dyDescent="0.3">
      <c r="B95" s="358">
        <v>92</v>
      </c>
      <c r="C95" s="359">
        <v>734966</v>
      </c>
      <c r="D95" s="360">
        <v>6953156282032</v>
      </c>
      <c r="E95" s="360" t="s">
        <v>216</v>
      </c>
      <c r="F95" s="361" t="s">
        <v>217</v>
      </c>
      <c r="G95" s="367" t="s">
        <v>392</v>
      </c>
      <c r="H95" s="372" t="s">
        <v>392</v>
      </c>
      <c r="I95" s="370" t="s">
        <v>392</v>
      </c>
      <c r="J95" s="370" t="s">
        <v>392</v>
      </c>
      <c r="K95" s="370" t="s">
        <v>392</v>
      </c>
      <c r="L95" s="370" t="str">
        <f>'Item Status'!K96</f>
        <v>Non Moving</v>
      </c>
      <c r="M95" s="371" t="s">
        <v>392</v>
      </c>
      <c r="N95" s="423" t="s">
        <v>392</v>
      </c>
      <c r="O95" s="172" t="s">
        <v>392</v>
      </c>
      <c r="P95" s="173" t="s">
        <v>392</v>
      </c>
    </row>
    <row r="96" spans="2:16" x14ac:dyDescent="0.3">
      <c r="B96" s="358">
        <v>93</v>
      </c>
      <c r="C96" s="359">
        <v>734968</v>
      </c>
      <c r="D96" s="360">
        <v>6953156282049</v>
      </c>
      <c r="E96" s="360" t="s">
        <v>218</v>
      </c>
      <c r="F96" s="361" t="s">
        <v>219</v>
      </c>
      <c r="G96" s="367" t="s">
        <v>392</v>
      </c>
      <c r="H96" s="372" t="s">
        <v>392</v>
      </c>
      <c r="I96" s="370" t="s">
        <v>392</v>
      </c>
      <c r="J96" s="370" t="s">
        <v>392</v>
      </c>
      <c r="K96" s="370" t="s">
        <v>392</v>
      </c>
      <c r="L96" s="370" t="str">
        <f>'Item Status'!K97</f>
        <v>Non Moving</v>
      </c>
      <c r="M96" s="371" t="s">
        <v>392</v>
      </c>
      <c r="N96" s="423" t="s">
        <v>392</v>
      </c>
      <c r="O96" s="172" t="s">
        <v>392</v>
      </c>
      <c r="P96" s="173" t="s">
        <v>392</v>
      </c>
    </row>
    <row r="97" spans="2:16" x14ac:dyDescent="0.3">
      <c r="B97" s="358">
        <v>94</v>
      </c>
      <c r="C97" s="359">
        <v>734970</v>
      </c>
      <c r="D97" s="360">
        <v>6953156282056</v>
      </c>
      <c r="E97" s="360" t="s">
        <v>220</v>
      </c>
      <c r="F97" s="361" t="s">
        <v>221</v>
      </c>
      <c r="G97" s="367" t="s">
        <v>392</v>
      </c>
      <c r="H97" s="372" t="s">
        <v>392</v>
      </c>
      <c r="I97" s="370" t="s">
        <v>392</v>
      </c>
      <c r="J97" s="370" t="s">
        <v>392</v>
      </c>
      <c r="K97" s="370" t="s">
        <v>392</v>
      </c>
      <c r="L97" s="370" t="str">
        <f>'Item Status'!K98</f>
        <v>Non Moving</v>
      </c>
      <c r="M97" s="371" t="s">
        <v>392</v>
      </c>
      <c r="N97" s="423" t="s">
        <v>392</v>
      </c>
      <c r="O97" s="172" t="s">
        <v>392</v>
      </c>
      <c r="P97" s="173" t="s">
        <v>392</v>
      </c>
    </row>
    <row r="98" spans="2:16" x14ac:dyDescent="0.3">
      <c r="B98" s="358">
        <v>95</v>
      </c>
      <c r="C98" s="359">
        <v>734971</v>
      </c>
      <c r="D98" s="360">
        <v>6953156282063</v>
      </c>
      <c r="E98" s="360" t="s">
        <v>222</v>
      </c>
      <c r="F98" s="361" t="s">
        <v>223</v>
      </c>
      <c r="G98" s="367" t="s">
        <v>392</v>
      </c>
      <c r="H98" s="372" t="s">
        <v>392</v>
      </c>
      <c r="I98" s="370" t="s">
        <v>392</v>
      </c>
      <c r="J98" s="370" t="s">
        <v>392</v>
      </c>
      <c r="K98" s="370" t="s">
        <v>392</v>
      </c>
      <c r="L98" s="370" t="str">
        <f>'Item Status'!K99</f>
        <v>Non Moving</v>
      </c>
      <c r="M98" s="371" t="s">
        <v>392</v>
      </c>
      <c r="N98" s="423" t="s">
        <v>392</v>
      </c>
      <c r="O98" s="172" t="s">
        <v>392</v>
      </c>
      <c r="P98" s="173" t="s">
        <v>392</v>
      </c>
    </row>
    <row r="99" spans="2:16" x14ac:dyDescent="0.3">
      <c r="B99" s="358">
        <v>96</v>
      </c>
      <c r="C99" s="359">
        <v>734973</v>
      </c>
      <c r="D99" s="360">
        <v>6953156282070</v>
      </c>
      <c r="E99" s="360" t="s">
        <v>224</v>
      </c>
      <c r="F99" s="361" t="s">
        <v>225</v>
      </c>
      <c r="G99" s="367" t="s">
        <v>392</v>
      </c>
      <c r="H99" s="372" t="s">
        <v>392</v>
      </c>
      <c r="I99" s="370" t="s">
        <v>392</v>
      </c>
      <c r="J99" s="370" t="s">
        <v>392</v>
      </c>
      <c r="K99" s="370" t="s">
        <v>392</v>
      </c>
      <c r="L99" s="370" t="str">
        <f>'Item Status'!K100</f>
        <v>Non Moving</v>
      </c>
      <c r="M99" s="371" t="s">
        <v>392</v>
      </c>
      <c r="N99" s="423" t="s">
        <v>392</v>
      </c>
      <c r="O99" s="172" t="s">
        <v>392</v>
      </c>
      <c r="P99" s="173" t="s">
        <v>392</v>
      </c>
    </row>
    <row r="100" spans="2:16" x14ac:dyDescent="0.3">
      <c r="B100" s="358">
        <v>97</v>
      </c>
      <c r="C100" s="359">
        <v>734975</v>
      </c>
      <c r="D100" s="360">
        <v>6953156282087</v>
      </c>
      <c r="E100" s="360" t="s">
        <v>226</v>
      </c>
      <c r="F100" s="361" t="s">
        <v>227</v>
      </c>
      <c r="G100" s="367" t="s">
        <v>392</v>
      </c>
      <c r="H100" s="372" t="s">
        <v>392</v>
      </c>
      <c r="I100" s="370" t="s">
        <v>392</v>
      </c>
      <c r="J100" s="370" t="s">
        <v>392</v>
      </c>
      <c r="K100" s="370" t="s">
        <v>392</v>
      </c>
      <c r="L100" s="370" t="str">
        <f>'Item Status'!K101</f>
        <v>Non Moving</v>
      </c>
      <c r="M100" s="371" t="s">
        <v>392</v>
      </c>
      <c r="N100" s="423" t="s">
        <v>392</v>
      </c>
      <c r="O100" s="172" t="s">
        <v>392</v>
      </c>
      <c r="P100" s="173" t="s">
        <v>392</v>
      </c>
    </row>
    <row r="101" spans="2:16" x14ac:dyDescent="0.3">
      <c r="B101" s="358">
        <v>98</v>
      </c>
      <c r="C101" s="359">
        <v>734976</v>
      </c>
      <c r="D101" s="360">
        <v>6953156281738</v>
      </c>
      <c r="E101" s="360" t="s">
        <v>228</v>
      </c>
      <c r="F101" s="361" t="s">
        <v>229</v>
      </c>
      <c r="G101" s="367" t="s">
        <v>392</v>
      </c>
      <c r="H101" s="372" t="s">
        <v>392</v>
      </c>
      <c r="I101" s="370" t="s">
        <v>392</v>
      </c>
      <c r="J101" s="370" t="s">
        <v>392</v>
      </c>
      <c r="K101" s="370" t="s">
        <v>392</v>
      </c>
      <c r="L101" s="370" t="str">
        <f>'Item Status'!K102</f>
        <v>Non Moving</v>
      </c>
      <c r="M101" s="371" t="s">
        <v>392</v>
      </c>
      <c r="N101" s="423" t="s">
        <v>392</v>
      </c>
      <c r="O101" s="172" t="s">
        <v>392</v>
      </c>
      <c r="P101" s="173" t="s">
        <v>392</v>
      </c>
    </row>
    <row r="102" spans="2:16" x14ac:dyDescent="0.3">
      <c r="B102" s="358">
        <v>99</v>
      </c>
      <c r="C102" s="359">
        <v>734981</v>
      </c>
      <c r="D102" s="360">
        <v>6953156281745</v>
      </c>
      <c r="E102" s="360" t="s">
        <v>230</v>
      </c>
      <c r="F102" s="361" t="s">
        <v>231</v>
      </c>
      <c r="G102" s="367" t="s">
        <v>392</v>
      </c>
      <c r="H102" s="372" t="s">
        <v>392</v>
      </c>
      <c r="I102" s="370" t="s">
        <v>392</v>
      </c>
      <c r="J102" s="370" t="s">
        <v>392</v>
      </c>
      <c r="K102" s="370" t="s">
        <v>392</v>
      </c>
      <c r="L102" s="370" t="str">
        <f>'Item Status'!K103</f>
        <v>Non Moving</v>
      </c>
      <c r="M102" s="371" t="s">
        <v>392</v>
      </c>
      <c r="N102" s="423" t="s">
        <v>392</v>
      </c>
      <c r="O102" s="172" t="s">
        <v>392</v>
      </c>
      <c r="P102" s="173" t="s">
        <v>392</v>
      </c>
    </row>
    <row r="103" spans="2:16" x14ac:dyDescent="0.3">
      <c r="B103" s="358">
        <v>100</v>
      </c>
      <c r="C103" s="359">
        <v>735669</v>
      </c>
      <c r="D103" s="360">
        <v>6953156253087</v>
      </c>
      <c r="E103" s="360" t="s">
        <v>232</v>
      </c>
      <c r="F103" s="361" t="s">
        <v>183</v>
      </c>
      <c r="G103" s="367" t="s">
        <v>391</v>
      </c>
      <c r="H103" s="372" t="s">
        <v>392</v>
      </c>
      <c r="I103" s="370" t="s">
        <v>392</v>
      </c>
      <c r="J103" s="370" t="s">
        <v>392</v>
      </c>
      <c r="K103" s="370" t="s">
        <v>392</v>
      </c>
      <c r="L103" s="370" t="str">
        <f>'Item Status'!K104</f>
        <v>Fast Moving</v>
      </c>
      <c r="M103" s="371" t="s">
        <v>392</v>
      </c>
      <c r="N103" s="423" t="s">
        <v>392</v>
      </c>
      <c r="O103" s="172" t="s">
        <v>393</v>
      </c>
      <c r="P103" s="173" t="s">
        <v>393</v>
      </c>
    </row>
    <row r="104" spans="2:16" x14ac:dyDescent="0.3">
      <c r="B104" s="358">
        <v>101</v>
      </c>
      <c r="C104" s="359">
        <v>735670</v>
      </c>
      <c r="D104" s="360">
        <v>6953156277526</v>
      </c>
      <c r="E104" s="360" t="s">
        <v>233</v>
      </c>
      <c r="F104" s="361" t="s">
        <v>234</v>
      </c>
      <c r="G104" s="367" t="s">
        <v>391</v>
      </c>
      <c r="H104" s="372" t="s">
        <v>392</v>
      </c>
      <c r="I104" s="370" t="s">
        <v>393</v>
      </c>
      <c r="J104" s="370" t="s">
        <v>393</v>
      </c>
      <c r="K104" s="370" t="s">
        <v>391</v>
      </c>
      <c r="L104" s="370" t="str">
        <f>'Item Status'!K105</f>
        <v>Fast Moving</v>
      </c>
      <c r="M104" s="371" t="s">
        <v>391</v>
      </c>
      <c r="N104" s="423" t="s">
        <v>391</v>
      </c>
      <c r="O104" s="172" t="s">
        <v>391</v>
      </c>
      <c r="P104" s="173" t="s">
        <v>391</v>
      </c>
    </row>
    <row r="105" spans="2:16" x14ac:dyDescent="0.3">
      <c r="B105" s="358">
        <v>102</v>
      </c>
      <c r="C105" s="359">
        <v>738068</v>
      </c>
      <c r="D105" s="360">
        <v>6953156275522</v>
      </c>
      <c r="E105" s="360" t="s">
        <v>235</v>
      </c>
      <c r="F105" s="361" t="s">
        <v>236</v>
      </c>
      <c r="G105" s="367" t="s">
        <v>393</v>
      </c>
      <c r="H105" s="372" t="s">
        <v>392</v>
      </c>
      <c r="I105" s="370" t="s">
        <v>392</v>
      </c>
      <c r="J105" s="370" t="s">
        <v>392</v>
      </c>
      <c r="K105" s="370" t="s">
        <v>392</v>
      </c>
      <c r="L105" s="370" t="str">
        <f>'Item Status'!K106</f>
        <v>Slow Moving</v>
      </c>
      <c r="M105" s="371" t="s">
        <v>392</v>
      </c>
      <c r="N105" s="423" t="s">
        <v>392</v>
      </c>
      <c r="O105" s="172" t="s">
        <v>392</v>
      </c>
      <c r="P105" s="173" t="s">
        <v>393</v>
      </c>
    </row>
    <row r="106" spans="2:16" x14ac:dyDescent="0.3">
      <c r="B106" s="358">
        <v>103</v>
      </c>
      <c r="C106" s="359">
        <v>738069</v>
      </c>
      <c r="D106" s="360">
        <v>6953156275515</v>
      </c>
      <c r="E106" s="360" t="s">
        <v>237</v>
      </c>
      <c r="F106" s="361" t="s">
        <v>238</v>
      </c>
      <c r="G106" s="367" t="s">
        <v>391</v>
      </c>
      <c r="H106" s="372" t="s">
        <v>392</v>
      </c>
      <c r="I106" s="370" t="s">
        <v>392</v>
      </c>
      <c r="J106" s="370" t="s">
        <v>392</v>
      </c>
      <c r="K106" s="370" t="s">
        <v>392</v>
      </c>
      <c r="L106" s="370" t="str">
        <f>'Item Status'!K107</f>
        <v>Fast Moving</v>
      </c>
      <c r="M106" s="371" t="s">
        <v>392</v>
      </c>
      <c r="N106" s="423" t="s">
        <v>392</v>
      </c>
      <c r="O106" s="172" t="s">
        <v>392</v>
      </c>
      <c r="P106" s="173" t="s">
        <v>392</v>
      </c>
    </row>
    <row r="107" spans="2:16" x14ac:dyDescent="0.3">
      <c r="B107" s="358">
        <v>104</v>
      </c>
      <c r="C107" s="359">
        <v>738071</v>
      </c>
      <c r="D107" s="360">
        <v>6953156280816</v>
      </c>
      <c r="E107" s="360" t="s">
        <v>239</v>
      </c>
      <c r="F107" s="361" t="s">
        <v>240</v>
      </c>
      <c r="G107" s="367" t="s">
        <v>393</v>
      </c>
      <c r="H107" s="372" t="s">
        <v>392</v>
      </c>
      <c r="I107" s="370" t="s">
        <v>392</v>
      </c>
      <c r="J107" s="370" t="s">
        <v>393</v>
      </c>
      <c r="K107" s="370" t="s">
        <v>393</v>
      </c>
      <c r="L107" s="370" t="str">
        <f>'Item Status'!K108</f>
        <v>Slow Moving</v>
      </c>
      <c r="M107" s="371" t="s">
        <v>393</v>
      </c>
      <c r="N107" s="423" t="s">
        <v>393</v>
      </c>
      <c r="O107" s="172" t="s">
        <v>393</v>
      </c>
      <c r="P107" s="173" t="s">
        <v>392</v>
      </c>
    </row>
    <row r="108" spans="2:16" x14ac:dyDescent="0.3">
      <c r="B108" s="358">
        <v>105</v>
      </c>
      <c r="C108" s="359">
        <v>738072</v>
      </c>
      <c r="D108" s="360">
        <v>6953156280809</v>
      </c>
      <c r="E108" s="360" t="s">
        <v>241</v>
      </c>
      <c r="F108" s="361" t="s">
        <v>242</v>
      </c>
      <c r="G108" s="367" t="s">
        <v>391</v>
      </c>
      <c r="H108" s="372" t="s">
        <v>393</v>
      </c>
      <c r="I108" s="370" t="s">
        <v>393</v>
      </c>
      <c r="J108" s="370" t="s">
        <v>393</v>
      </c>
      <c r="K108" s="370" t="s">
        <v>393</v>
      </c>
      <c r="L108" s="370" t="str">
        <f>'Item Status'!K109</f>
        <v>Fast Moving</v>
      </c>
      <c r="M108" s="371" t="s">
        <v>393</v>
      </c>
      <c r="N108" s="423" t="s">
        <v>393</v>
      </c>
      <c r="O108" s="172" t="s">
        <v>393</v>
      </c>
      <c r="P108" s="173" t="s">
        <v>392</v>
      </c>
    </row>
    <row r="109" spans="2:16" x14ac:dyDescent="0.3">
      <c r="B109" s="358">
        <v>106</v>
      </c>
      <c r="C109" s="359">
        <v>738073</v>
      </c>
      <c r="D109" s="360">
        <v>6953156280793</v>
      </c>
      <c r="E109" s="360" t="s">
        <v>243</v>
      </c>
      <c r="F109" s="361" t="s">
        <v>244</v>
      </c>
      <c r="G109" s="367" t="s">
        <v>391</v>
      </c>
      <c r="H109" s="372" t="s">
        <v>392</v>
      </c>
      <c r="I109" s="370" t="s">
        <v>393</v>
      </c>
      <c r="J109" s="370" t="s">
        <v>393</v>
      </c>
      <c r="K109" s="370" t="s">
        <v>393</v>
      </c>
      <c r="L109" s="370" t="str">
        <f>'Item Status'!K110</f>
        <v>Fast Moving</v>
      </c>
      <c r="M109" s="371" t="s">
        <v>393</v>
      </c>
      <c r="N109" s="423" t="s">
        <v>393</v>
      </c>
      <c r="O109" s="172" t="s">
        <v>393</v>
      </c>
      <c r="P109" s="173" t="s">
        <v>392</v>
      </c>
    </row>
    <row r="110" spans="2:16" x14ac:dyDescent="0.3">
      <c r="B110" s="358">
        <v>107</v>
      </c>
      <c r="C110" s="359">
        <v>738074</v>
      </c>
      <c r="D110" s="360">
        <v>6953156270961</v>
      </c>
      <c r="E110" s="360" t="s">
        <v>245</v>
      </c>
      <c r="F110" s="361" t="s">
        <v>246</v>
      </c>
      <c r="G110" s="367" t="s">
        <v>391</v>
      </c>
      <c r="H110" s="372" t="s">
        <v>392</v>
      </c>
      <c r="I110" s="370" t="s">
        <v>393</v>
      </c>
      <c r="J110" s="370" t="s">
        <v>393</v>
      </c>
      <c r="K110" s="370" t="s">
        <v>393</v>
      </c>
      <c r="L110" s="370" t="str">
        <f>'Item Status'!K111</f>
        <v>Fast Moving</v>
      </c>
      <c r="M110" s="371" t="s">
        <v>393</v>
      </c>
      <c r="N110" s="423" t="s">
        <v>393</v>
      </c>
      <c r="O110" s="172" t="s">
        <v>393</v>
      </c>
      <c r="P110" s="173" t="s">
        <v>392</v>
      </c>
    </row>
    <row r="111" spans="2:16" x14ac:dyDescent="0.3">
      <c r="B111" s="358">
        <v>108</v>
      </c>
      <c r="C111" s="359">
        <v>738075</v>
      </c>
      <c r="D111" s="360">
        <v>6953156261631</v>
      </c>
      <c r="E111" s="360" t="s">
        <v>247</v>
      </c>
      <c r="F111" s="361" t="s">
        <v>248</v>
      </c>
      <c r="G111" s="367" t="s">
        <v>393</v>
      </c>
      <c r="H111" s="372" t="s">
        <v>393</v>
      </c>
      <c r="I111" s="370" t="s">
        <v>393</v>
      </c>
      <c r="J111" s="370" t="s">
        <v>393</v>
      </c>
      <c r="K111" s="370" t="s">
        <v>393</v>
      </c>
      <c r="L111" s="370" t="str">
        <f>'Item Status'!K112</f>
        <v>Slow Moving</v>
      </c>
      <c r="M111" s="371" t="s">
        <v>393</v>
      </c>
      <c r="N111" s="423" t="s">
        <v>393</v>
      </c>
      <c r="O111" s="172" t="s">
        <v>393</v>
      </c>
      <c r="P111" s="173" t="s">
        <v>392</v>
      </c>
    </row>
    <row r="112" spans="2:16" x14ac:dyDescent="0.3">
      <c r="B112" s="358">
        <v>109</v>
      </c>
      <c r="C112" s="359">
        <v>738076</v>
      </c>
      <c r="D112" s="360">
        <v>6953156258396</v>
      </c>
      <c r="E112" s="360" t="s">
        <v>249</v>
      </c>
      <c r="F112" s="361" t="s">
        <v>250</v>
      </c>
      <c r="G112" s="367" t="s">
        <v>392</v>
      </c>
      <c r="H112" s="372" t="s">
        <v>392</v>
      </c>
      <c r="I112" s="370" t="s">
        <v>392</v>
      </c>
      <c r="J112" s="370" t="s">
        <v>392</v>
      </c>
      <c r="K112" s="370" t="s">
        <v>392</v>
      </c>
      <c r="L112" s="370" t="str">
        <f>'Item Status'!K113</f>
        <v>Non Moving</v>
      </c>
      <c r="M112" s="371" t="s">
        <v>392</v>
      </c>
      <c r="N112" s="423" t="s">
        <v>392</v>
      </c>
      <c r="O112" s="172" t="s">
        <v>392</v>
      </c>
      <c r="P112" s="173" t="s">
        <v>392</v>
      </c>
    </row>
    <row r="113" spans="2:16" x14ac:dyDescent="0.3">
      <c r="B113" s="358">
        <v>110</v>
      </c>
      <c r="C113" s="359">
        <v>738077</v>
      </c>
      <c r="D113" s="360">
        <v>6953156270954</v>
      </c>
      <c r="E113" s="360" t="s">
        <v>251</v>
      </c>
      <c r="F113" s="361" t="s">
        <v>252</v>
      </c>
      <c r="G113" s="367" t="s">
        <v>391</v>
      </c>
      <c r="H113" s="372" t="s">
        <v>392</v>
      </c>
      <c r="I113" s="370" t="s">
        <v>393</v>
      </c>
      <c r="J113" s="370" t="s">
        <v>393</v>
      </c>
      <c r="K113" s="370" t="s">
        <v>393</v>
      </c>
      <c r="L113" s="370" t="str">
        <f>'Item Status'!K114</f>
        <v>Fast Moving</v>
      </c>
      <c r="M113" s="371" t="s">
        <v>391</v>
      </c>
      <c r="N113" s="423" t="s">
        <v>391</v>
      </c>
      <c r="O113" s="172" t="s">
        <v>391</v>
      </c>
      <c r="P113" s="173" t="s">
        <v>393</v>
      </c>
    </row>
    <row r="114" spans="2:16" x14ac:dyDescent="0.3">
      <c r="B114" s="358">
        <v>111</v>
      </c>
      <c r="C114" s="359">
        <v>738078</v>
      </c>
      <c r="D114" s="360">
        <v>6953156284647</v>
      </c>
      <c r="E114" s="360" t="s">
        <v>253</v>
      </c>
      <c r="F114" s="361" t="s">
        <v>254</v>
      </c>
      <c r="G114" s="367" t="s">
        <v>391</v>
      </c>
      <c r="H114" s="372" t="s">
        <v>391</v>
      </c>
      <c r="I114" s="370" t="s">
        <v>391</v>
      </c>
      <c r="J114" s="370" t="s">
        <v>391</v>
      </c>
      <c r="K114" s="370" t="s">
        <v>391</v>
      </c>
      <c r="L114" s="370" t="str">
        <f>'Item Status'!K115</f>
        <v>Fast Moving</v>
      </c>
      <c r="M114" s="371" t="s">
        <v>391</v>
      </c>
      <c r="N114" s="423" t="s">
        <v>391</v>
      </c>
      <c r="O114" s="172" t="s">
        <v>391</v>
      </c>
      <c r="P114" s="173" t="s">
        <v>391</v>
      </c>
    </row>
    <row r="115" spans="2:16" x14ac:dyDescent="0.3">
      <c r="B115" s="358">
        <v>112</v>
      </c>
      <c r="C115" s="359">
        <v>738079</v>
      </c>
      <c r="D115" s="360">
        <v>6953156282926</v>
      </c>
      <c r="E115" s="360" t="s">
        <v>255</v>
      </c>
      <c r="F115" s="361" t="s">
        <v>256</v>
      </c>
      <c r="G115" s="367" t="s">
        <v>391</v>
      </c>
      <c r="H115" s="372" t="s">
        <v>393</v>
      </c>
      <c r="I115" s="370" t="s">
        <v>393</v>
      </c>
      <c r="J115" s="370" t="s">
        <v>391</v>
      </c>
      <c r="K115" s="370" t="s">
        <v>391</v>
      </c>
      <c r="L115" s="370" t="str">
        <f>'Item Status'!K116</f>
        <v>Fast Moving</v>
      </c>
      <c r="M115" s="371" t="s">
        <v>391</v>
      </c>
      <c r="N115" s="423" t="s">
        <v>391</v>
      </c>
      <c r="O115" s="172" t="s">
        <v>391</v>
      </c>
      <c r="P115" s="173" t="s">
        <v>392</v>
      </c>
    </row>
    <row r="116" spans="2:16" x14ac:dyDescent="0.3">
      <c r="B116" s="358">
        <v>113</v>
      </c>
      <c r="C116" s="359">
        <v>738080</v>
      </c>
      <c r="D116" s="360">
        <v>6953156282933</v>
      </c>
      <c r="E116" s="360" t="s">
        <v>257</v>
      </c>
      <c r="F116" s="361" t="s">
        <v>258</v>
      </c>
      <c r="G116" s="367" t="s">
        <v>391</v>
      </c>
      <c r="H116" s="372" t="s">
        <v>391</v>
      </c>
      <c r="I116" s="370" t="s">
        <v>391</v>
      </c>
      <c r="J116" s="370" t="s">
        <v>391</v>
      </c>
      <c r="K116" s="370" t="s">
        <v>391</v>
      </c>
      <c r="L116" s="370" t="str">
        <f>'Item Status'!K117</f>
        <v>Fast Moving</v>
      </c>
      <c r="M116" s="371" t="s">
        <v>391</v>
      </c>
      <c r="N116" s="423" t="s">
        <v>391</v>
      </c>
      <c r="O116" s="172" t="s">
        <v>391</v>
      </c>
      <c r="P116" s="173" t="s">
        <v>393</v>
      </c>
    </row>
    <row r="117" spans="2:16" x14ac:dyDescent="0.3">
      <c r="B117" s="358">
        <v>114</v>
      </c>
      <c r="C117" s="359">
        <v>738081</v>
      </c>
      <c r="D117" s="360">
        <v>6953156280274</v>
      </c>
      <c r="E117" s="360" t="s">
        <v>259</v>
      </c>
      <c r="F117" s="361" t="s">
        <v>260</v>
      </c>
      <c r="G117" s="367" t="s">
        <v>391</v>
      </c>
      <c r="H117" s="372" t="s">
        <v>393</v>
      </c>
      <c r="I117" s="370" t="s">
        <v>393</v>
      </c>
      <c r="J117" s="370" t="s">
        <v>391</v>
      </c>
      <c r="K117" s="370" t="s">
        <v>391</v>
      </c>
      <c r="L117" s="370" t="str">
        <f>'Item Status'!K118</f>
        <v>Fast Moving</v>
      </c>
      <c r="M117" s="371" t="s">
        <v>391</v>
      </c>
      <c r="N117" s="423" t="s">
        <v>391</v>
      </c>
      <c r="O117" s="172" t="s">
        <v>391</v>
      </c>
      <c r="P117" s="173" t="s">
        <v>393</v>
      </c>
    </row>
    <row r="118" spans="2:16" x14ac:dyDescent="0.3">
      <c r="B118" s="358">
        <v>115</v>
      </c>
      <c r="C118" s="359">
        <v>739727</v>
      </c>
      <c r="D118" s="360">
        <v>6953156282940</v>
      </c>
      <c r="E118" s="360" t="s">
        <v>261</v>
      </c>
      <c r="F118" s="361" t="s">
        <v>262</v>
      </c>
      <c r="G118" s="367" t="s">
        <v>391</v>
      </c>
      <c r="H118" s="372" t="s">
        <v>391</v>
      </c>
      <c r="I118" s="370" t="s">
        <v>391</v>
      </c>
      <c r="J118" s="370" t="s">
        <v>391</v>
      </c>
      <c r="K118" s="370" t="s">
        <v>391</v>
      </c>
      <c r="L118" s="370" t="str">
        <f>'Item Status'!K119</f>
        <v>Fast Moving</v>
      </c>
      <c r="M118" s="371" t="s">
        <v>391</v>
      </c>
      <c r="N118" s="423" t="s">
        <v>391</v>
      </c>
      <c r="O118" s="172" t="s">
        <v>391</v>
      </c>
      <c r="P118" s="173" t="s">
        <v>393</v>
      </c>
    </row>
    <row r="119" spans="2:16" x14ac:dyDescent="0.3">
      <c r="B119" s="358">
        <v>116</v>
      </c>
      <c r="C119" s="359">
        <v>739728</v>
      </c>
      <c r="D119" s="360">
        <v>6953156282957</v>
      </c>
      <c r="E119" s="360" t="s">
        <v>263</v>
      </c>
      <c r="F119" s="361" t="s">
        <v>264</v>
      </c>
      <c r="G119" s="367" t="s">
        <v>391</v>
      </c>
      <c r="H119" s="372" t="s">
        <v>391</v>
      </c>
      <c r="I119" s="370" t="s">
        <v>391</v>
      </c>
      <c r="J119" s="370" t="s">
        <v>391</v>
      </c>
      <c r="K119" s="370" t="s">
        <v>391</v>
      </c>
      <c r="L119" s="370" t="str">
        <f>'Item Status'!K120</f>
        <v>Fast Moving</v>
      </c>
      <c r="M119" s="371" t="s">
        <v>391</v>
      </c>
      <c r="N119" s="423" t="s">
        <v>391</v>
      </c>
      <c r="O119" s="172" t="s">
        <v>391</v>
      </c>
      <c r="P119" s="173" t="s">
        <v>391</v>
      </c>
    </row>
    <row r="120" spans="2:16" x14ac:dyDescent="0.3">
      <c r="B120" s="358">
        <v>117</v>
      </c>
      <c r="C120" s="359">
        <v>742244</v>
      </c>
      <c r="D120" s="360">
        <v>6953156284234</v>
      </c>
      <c r="E120" s="360" t="s">
        <v>308</v>
      </c>
      <c r="F120" s="361" t="s">
        <v>309</v>
      </c>
      <c r="G120" s="367" t="s">
        <v>392</v>
      </c>
      <c r="H120" s="372" t="s">
        <v>392</v>
      </c>
      <c r="I120" s="370" t="s">
        <v>392</v>
      </c>
      <c r="J120" s="370" t="s">
        <v>393</v>
      </c>
      <c r="K120" s="370" t="s">
        <v>393</v>
      </c>
      <c r="L120" s="370" t="str">
        <f>'Item Status'!K121</f>
        <v>Non Moving</v>
      </c>
      <c r="M120" s="371" t="s">
        <v>393</v>
      </c>
      <c r="N120" s="423" t="s">
        <v>391</v>
      </c>
      <c r="O120" s="172" t="s">
        <v>391</v>
      </c>
      <c r="P120" s="173" t="s">
        <v>392</v>
      </c>
    </row>
    <row r="121" spans="2:16" x14ac:dyDescent="0.3">
      <c r="B121" s="358">
        <v>118</v>
      </c>
      <c r="C121" s="359">
        <v>742245</v>
      </c>
      <c r="D121" s="360">
        <v>6953156284241</v>
      </c>
      <c r="E121" s="360" t="s">
        <v>310</v>
      </c>
      <c r="F121" s="361" t="s">
        <v>311</v>
      </c>
      <c r="G121" s="367" t="s">
        <v>392</v>
      </c>
      <c r="H121" s="372" t="s">
        <v>392</v>
      </c>
      <c r="I121" s="370" t="s">
        <v>392</v>
      </c>
      <c r="J121" s="370" t="s">
        <v>392</v>
      </c>
      <c r="K121" s="370" t="s">
        <v>392</v>
      </c>
      <c r="L121" s="370" t="str">
        <f>'Item Status'!K122</f>
        <v>Non Moving</v>
      </c>
      <c r="M121" s="371" t="s">
        <v>392</v>
      </c>
      <c r="N121" s="423" t="s">
        <v>392</v>
      </c>
      <c r="O121" s="172" t="s">
        <v>392</v>
      </c>
      <c r="P121" s="173" t="s">
        <v>392</v>
      </c>
    </row>
    <row r="122" spans="2:16" x14ac:dyDescent="0.3">
      <c r="B122" s="358">
        <v>119</v>
      </c>
      <c r="C122" s="359">
        <v>742247</v>
      </c>
      <c r="D122" s="360">
        <v>6953156284258</v>
      </c>
      <c r="E122" s="360" t="s">
        <v>312</v>
      </c>
      <c r="F122" s="361" t="s">
        <v>313</v>
      </c>
      <c r="G122" s="367" t="s">
        <v>393</v>
      </c>
      <c r="H122" s="372" t="s">
        <v>392</v>
      </c>
      <c r="I122" s="370" t="s">
        <v>392</v>
      </c>
      <c r="J122" s="370" t="s">
        <v>392</v>
      </c>
      <c r="K122" s="370" t="s">
        <v>392</v>
      </c>
      <c r="L122" s="370" t="str">
        <f>'Item Status'!K123</f>
        <v>Slow Moving</v>
      </c>
      <c r="M122" s="371" t="s">
        <v>392</v>
      </c>
      <c r="N122" s="423" t="s">
        <v>392</v>
      </c>
      <c r="O122" s="172" t="s">
        <v>393</v>
      </c>
      <c r="P122" s="173" t="s">
        <v>392</v>
      </c>
    </row>
    <row r="123" spans="2:16" x14ac:dyDescent="0.3">
      <c r="B123" s="358">
        <v>120</v>
      </c>
      <c r="C123" s="359">
        <v>742248</v>
      </c>
      <c r="D123" s="360">
        <v>6953156284630</v>
      </c>
      <c r="E123" s="360" t="s">
        <v>314</v>
      </c>
      <c r="F123" s="361" t="s">
        <v>315</v>
      </c>
      <c r="G123" s="367" t="s">
        <v>391</v>
      </c>
      <c r="H123" s="372" t="s">
        <v>391</v>
      </c>
      <c r="I123" s="370" t="s">
        <v>391</v>
      </c>
      <c r="J123" s="370" t="s">
        <v>391</v>
      </c>
      <c r="K123" s="370" t="s">
        <v>391</v>
      </c>
      <c r="L123" s="370" t="str">
        <f>'Item Status'!K124</f>
        <v>Fast Moving</v>
      </c>
      <c r="M123" s="371" t="s">
        <v>391</v>
      </c>
      <c r="N123" s="423" t="s">
        <v>391</v>
      </c>
      <c r="O123" s="172" t="s">
        <v>391</v>
      </c>
      <c r="P123" s="173" t="s">
        <v>393</v>
      </c>
    </row>
    <row r="124" spans="2:16" x14ac:dyDescent="0.3">
      <c r="B124" s="358">
        <v>121</v>
      </c>
      <c r="C124" s="359">
        <v>742249</v>
      </c>
      <c r="D124" s="360">
        <v>6953156286603</v>
      </c>
      <c r="E124" s="360" t="s">
        <v>316</v>
      </c>
      <c r="F124" s="361" t="s">
        <v>317</v>
      </c>
      <c r="G124" s="367" t="s">
        <v>391</v>
      </c>
      <c r="H124" s="372" t="s">
        <v>391</v>
      </c>
      <c r="I124" s="370" t="s">
        <v>391</v>
      </c>
      <c r="J124" s="370" t="s">
        <v>391</v>
      </c>
      <c r="K124" s="370" t="s">
        <v>391</v>
      </c>
      <c r="L124" s="370" t="str">
        <f>'Item Status'!K125</f>
        <v>Fast Moving</v>
      </c>
      <c r="M124" s="371" t="s">
        <v>391</v>
      </c>
      <c r="N124" s="423" t="s">
        <v>391</v>
      </c>
      <c r="O124" s="172" t="s">
        <v>391</v>
      </c>
      <c r="P124" s="173" t="s">
        <v>391</v>
      </c>
    </row>
    <row r="125" spans="2:16" x14ac:dyDescent="0.3">
      <c r="B125" s="358">
        <v>122</v>
      </c>
      <c r="C125" s="359">
        <v>742292</v>
      </c>
      <c r="D125" s="360">
        <v>6953156279650</v>
      </c>
      <c r="E125" s="360" t="s">
        <v>318</v>
      </c>
      <c r="F125" s="361" t="s">
        <v>319</v>
      </c>
      <c r="G125" s="367" t="s">
        <v>391</v>
      </c>
      <c r="H125" s="372" t="s">
        <v>391</v>
      </c>
      <c r="I125" s="370" t="s">
        <v>391</v>
      </c>
      <c r="J125" s="370" t="s">
        <v>391</v>
      </c>
      <c r="K125" s="370" t="s">
        <v>391</v>
      </c>
      <c r="L125" s="370" t="str">
        <f>'Item Status'!K126</f>
        <v>Fast Moving</v>
      </c>
      <c r="M125" s="371" t="s">
        <v>391</v>
      </c>
      <c r="N125" s="423" t="s">
        <v>391</v>
      </c>
      <c r="O125" s="172" t="s">
        <v>391</v>
      </c>
      <c r="P125" s="173" t="s">
        <v>393</v>
      </c>
    </row>
    <row r="126" spans="2:16" x14ac:dyDescent="0.3">
      <c r="B126" s="358">
        <v>123</v>
      </c>
      <c r="C126" s="359">
        <v>742293</v>
      </c>
      <c r="D126" s="360">
        <v>6953156279667</v>
      </c>
      <c r="E126" s="360" t="s">
        <v>320</v>
      </c>
      <c r="F126" s="361" t="s">
        <v>321</v>
      </c>
      <c r="G126" s="367" t="s">
        <v>391</v>
      </c>
      <c r="H126" s="372" t="s">
        <v>393</v>
      </c>
      <c r="I126" s="370" t="s">
        <v>393</v>
      </c>
      <c r="J126" s="370" t="s">
        <v>393</v>
      </c>
      <c r="K126" s="370" t="s">
        <v>393</v>
      </c>
      <c r="L126" s="370" t="str">
        <f>'Item Status'!K127</f>
        <v>Fast Moving</v>
      </c>
      <c r="M126" s="371" t="s">
        <v>393</v>
      </c>
      <c r="N126" s="423" t="s">
        <v>393</v>
      </c>
      <c r="O126" s="172" t="s">
        <v>393</v>
      </c>
      <c r="P126" s="173" t="s">
        <v>392</v>
      </c>
    </row>
    <row r="127" spans="2:16" x14ac:dyDescent="0.3">
      <c r="B127" s="358">
        <v>124</v>
      </c>
      <c r="C127" s="359">
        <v>742294</v>
      </c>
      <c r="D127" s="360">
        <v>6953156282100</v>
      </c>
      <c r="E127" s="360" t="s">
        <v>322</v>
      </c>
      <c r="F127" s="361" t="s">
        <v>323</v>
      </c>
      <c r="G127" s="367" t="s">
        <v>391</v>
      </c>
      <c r="H127" s="372" t="s">
        <v>393</v>
      </c>
      <c r="I127" s="370" t="s">
        <v>393</v>
      </c>
      <c r="J127" s="370" t="s">
        <v>393</v>
      </c>
      <c r="K127" s="370" t="s">
        <v>393</v>
      </c>
      <c r="L127" s="370" t="str">
        <f>'Item Status'!K128</f>
        <v>Fast Moving</v>
      </c>
      <c r="M127" s="371" t="s">
        <v>393</v>
      </c>
      <c r="N127" s="423" t="s">
        <v>393</v>
      </c>
      <c r="O127" s="172" t="s">
        <v>393</v>
      </c>
      <c r="P127" s="173" t="s">
        <v>393</v>
      </c>
    </row>
    <row r="128" spans="2:16" x14ac:dyDescent="0.3">
      <c r="B128" s="358">
        <v>125</v>
      </c>
      <c r="C128" s="359">
        <v>742295</v>
      </c>
      <c r="D128" s="360">
        <v>6953156279155</v>
      </c>
      <c r="E128" s="360" t="s">
        <v>324</v>
      </c>
      <c r="F128" s="361" t="s">
        <v>325</v>
      </c>
      <c r="G128" s="367" t="s">
        <v>391</v>
      </c>
      <c r="H128" s="372" t="s">
        <v>391</v>
      </c>
      <c r="I128" s="370" t="s">
        <v>391</v>
      </c>
      <c r="J128" s="370" t="s">
        <v>391</v>
      </c>
      <c r="K128" s="370" t="s">
        <v>391</v>
      </c>
      <c r="L128" s="370" t="str">
        <f>'Item Status'!K129</f>
        <v>Fast Moving</v>
      </c>
      <c r="M128" s="371" t="s">
        <v>391</v>
      </c>
      <c r="N128" s="423" t="s">
        <v>391</v>
      </c>
      <c r="O128" s="172" t="s">
        <v>391</v>
      </c>
      <c r="P128" s="173" t="s">
        <v>392</v>
      </c>
    </row>
    <row r="129" spans="2:16" x14ac:dyDescent="0.3">
      <c r="B129" s="358">
        <v>126</v>
      </c>
      <c r="C129" s="359">
        <v>742296</v>
      </c>
      <c r="D129" s="360">
        <v>6953156279148</v>
      </c>
      <c r="E129" s="360" t="s">
        <v>326</v>
      </c>
      <c r="F129" s="361" t="s">
        <v>327</v>
      </c>
      <c r="G129" s="367" t="s">
        <v>391</v>
      </c>
      <c r="H129" s="372" t="s">
        <v>391</v>
      </c>
      <c r="I129" s="370" t="s">
        <v>391</v>
      </c>
      <c r="J129" s="370" t="s">
        <v>391</v>
      </c>
      <c r="K129" s="370" t="s">
        <v>391</v>
      </c>
      <c r="L129" s="370" t="str">
        <f>'Item Status'!K130</f>
        <v>Fast Moving</v>
      </c>
      <c r="M129" s="371" t="s">
        <v>391</v>
      </c>
      <c r="N129" s="423" t="s">
        <v>391</v>
      </c>
      <c r="O129" s="172" t="s">
        <v>391</v>
      </c>
      <c r="P129" s="173" t="s">
        <v>393</v>
      </c>
    </row>
    <row r="130" spans="2:16" x14ac:dyDescent="0.3">
      <c r="B130" s="358">
        <v>127</v>
      </c>
      <c r="C130" s="359">
        <v>742297</v>
      </c>
      <c r="D130" s="360">
        <v>6953156272668</v>
      </c>
      <c r="E130" s="360" t="s">
        <v>328</v>
      </c>
      <c r="F130" s="361" t="s">
        <v>329</v>
      </c>
      <c r="G130" s="367" t="s">
        <v>391</v>
      </c>
      <c r="H130" s="372" t="s">
        <v>393</v>
      </c>
      <c r="I130" s="370" t="s">
        <v>393</v>
      </c>
      <c r="J130" s="370" t="s">
        <v>391</v>
      </c>
      <c r="K130" s="370" t="s">
        <v>391</v>
      </c>
      <c r="L130" s="370" t="str">
        <f>'Item Status'!K131</f>
        <v>Fast Moving</v>
      </c>
      <c r="M130" s="371" t="s">
        <v>391</v>
      </c>
      <c r="N130" s="423" t="s">
        <v>391</v>
      </c>
      <c r="O130" s="172" t="s">
        <v>391</v>
      </c>
      <c r="P130" s="173" t="s">
        <v>392</v>
      </c>
    </row>
    <row r="131" spans="2:16" x14ac:dyDescent="0.3">
      <c r="B131" s="358">
        <v>128</v>
      </c>
      <c r="C131" s="359">
        <v>742298</v>
      </c>
      <c r="D131" s="360">
        <v>6953156270640</v>
      </c>
      <c r="E131" s="360" t="s">
        <v>330</v>
      </c>
      <c r="F131" s="361" t="s">
        <v>331</v>
      </c>
      <c r="G131" s="367" t="s">
        <v>391</v>
      </c>
      <c r="H131" s="372" t="s">
        <v>391</v>
      </c>
      <c r="I131" s="370" t="s">
        <v>391</v>
      </c>
      <c r="J131" s="370" t="s">
        <v>391</v>
      </c>
      <c r="K131" s="370" t="s">
        <v>391</v>
      </c>
      <c r="L131" s="370" t="str">
        <f>'Item Status'!K132</f>
        <v>Fast Moving</v>
      </c>
      <c r="M131" s="371" t="s">
        <v>391</v>
      </c>
      <c r="N131" s="423" t="s">
        <v>391</v>
      </c>
      <c r="O131" s="172" t="s">
        <v>391</v>
      </c>
      <c r="P131" s="173" t="s">
        <v>392</v>
      </c>
    </row>
    <row r="132" spans="2:16" x14ac:dyDescent="0.3">
      <c r="B132" s="358">
        <v>129</v>
      </c>
      <c r="C132" s="359">
        <v>742300</v>
      </c>
      <c r="D132" s="360">
        <v>6953156284401</v>
      </c>
      <c r="E132" s="360" t="s">
        <v>332</v>
      </c>
      <c r="F132" s="361" t="s">
        <v>333</v>
      </c>
      <c r="G132" s="367" t="s">
        <v>391</v>
      </c>
      <c r="H132" s="372" t="s">
        <v>393</v>
      </c>
      <c r="I132" s="370" t="s">
        <v>391</v>
      </c>
      <c r="J132" s="370" t="s">
        <v>391</v>
      </c>
      <c r="K132" s="370" t="s">
        <v>391</v>
      </c>
      <c r="L132" s="370" t="str">
        <f>'Item Status'!K133</f>
        <v>Fast Moving</v>
      </c>
      <c r="M132" s="371" t="s">
        <v>391</v>
      </c>
      <c r="N132" s="423" t="s">
        <v>391</v>
      </c>
      <c r="O132" s="172" t="s">
        <v>391</v>
      </c>
      <c r="P132" s="173" t="s">
        <v>393</v>
      </c>
    </row>
    <row r="133" spans="2:16" x14ac:dyDescent="0.3">
      <c r="B133" s="358">
        <v>130</v>
      </c>
      <c r="C133" s="359">
        <v>742301</v>
      </c>
      <c r="D133" s="360">
        <v>6958444961736</v>
      </c>
      <c r="E133" s="360" t="s">
        <v>334</v>
      </c>
      <c r="F133" s="361" t="s">
        <v>335</v>
      </c>
      <c r="G133" s="367" t="s">
        <v>391</v>
      </c>
      <c r="H133" s="372" t="s">
        <v>391</v>
      </c>
      <c r="I133" s="370" t="s">
        <v>391</v>
      </c>
      <c r="J133" s="370" t="s">
        <v>391</v>
      </c>
      <c r="K133" s="370" t="s">
        <v>391</v>
      </c>
      <c r="L133" s="370" t="str">
        <f>'Item Status'!K134</f>
        <v>Fast Moving</v>
      </c>
      <c r="M133" s="371" t="s">
        <v>391</v>
      </c>
      <c r="N133" s="423" t="s">
        <v>391</v>
      </c>
      <c r="O133" s="172" t="s">
        <v>391</v>
      </c>
      <c r="P133" s="173" t="s">
        <v>393</v>
      </c>
    </row>
    <row r="134" spans="2:16" x14ac:dyDescent="0.3">
      <c r="B134" s="358">
        <v>131</v>
      </c>
      <c r="C134" s="359">
        <v>743939</v>
      </c>
      <c r="D134" s="360">
        <v>6953156282247</v>
      </c>
      <c r="E134" s="360" t="s">
        <v>352</v>
      </c>
      <c r="F134" s="361" t="s">
        <v>353</v>
      </c>
      <c r="G134" s="367" t="s">
        <v>391</v>
      </c>
      <c r="H134" s="372" t="s">
        <v>391</v>
      </c>
      <c r="I134" s="370" t="s">
        <v>391</v>
      </c>
      <c r="J134" s="370" t="s">
        <v>391</v>
      </c>
      <c r="K134" s="370" t="s">
        <v>391</v>
      </c>
      <c r="L134" s="370" t="str">
        <f>'Item Status'!K135</f>
        <v>Fast Moving</v>
      </c>
      <c r="M134" s="373" t="s">
        <v>391</v>
      </c>
      <c r="N134" s="423" t="s">
        <v>391</v>
      </c>
      <c r="O134" s="172" t="s">
        <v>391</v>
      </c>
      <c r="P134" s="173" t="s">
        <v>392</v>
      </c>
    </row>
    <row r="135" spans="2:16" x14ac:dyDescent="0.3">
      <c r="B135" s="358">
        <v>132</v>
      </c>
      <c r="C135" s="359">
        <v>743940</v>
      </c>
      <c r="D135" s="360">
        <v>6953156282254</v>
      </c>
      <c r="E135" s="360" t="s">
        <v>354</v>
      </c>
      <c r="F135" s="361" t="s">
        <v>355</v>
      </c>
      <c r="G135" s="367" t="s">
        <v>392</v>
      </c>
      <c r="H135" s="372" t="s">
        <v>391</v>
      </c>
      <c r="I135" s="370" t="s">
        <v>391</v>
      </c>
      <c r="J135" s="370" t="s">
        <v>391</v>
      </c>
      <c r="K135" s="370" t="s">
        <v>391</v>
      </c>
      <c r="L135" s="370" t="str">
        <f>'Item Status'!K136</f>
        <v>Fast Moving</v>
      </c>
      <c r="M135" s="373" t="s">
        <v>391</v>
      </c>
      <c r="N135" s="423" t="s">
        <v>391</v>
      </c>
      <c r="O135" s="172" t="s">
        <v>391</v>
      </c>
      <c r="P135" s="173" t="s">
        <v>393</v>
      </c>
    </row>
    <row r="136" spans="2:16" x14ac:dyDescent="0.3">
      <c r="B136" s="358">
        <v>133</v>
      </c>
      <c r="C136" s="359">
        <v>743943</v>
      </c>
      <c r="D136" s="360">
        <v>6953156271357</v>
      </c>
      <c r="E136" s="360" t="s">
        <v>356</v>
      </c>
      <c r="F136" s="361" t="s">
        <v>357</v>
      </c>
      <c r="G136" s="367" t="s">
        <v>393</v>
      </c>
      <c r="H136" s="372" t="s">
        <v>392</v>
      </c>
      <c r="I136" s="370" t="s">
        <v>392</v>
      </c>
      <c r="J136" s="370" t="s">
        <v>392</v>
      </c>
      <c r="K136" s="370" t="s">
        <v>392</v>
      </c>
      <c r="L136" s="370" t="str">
        <f>'Item Status'!K137</f>
        <v>Slow Moving</v>
      </c>
      <c r="M136" s="373" t="s">
        <v>392</v>
      </c>
      <c r="N136" s="423" t="s">
        <v>392</v>
      </c>
      <c r="O136" s="172" t="s">
        <v>392</v>
      </c>
      <c r="P136" s="173" t="s">
        <v>393</v>
      </c>
    </row>
    <row r="137" spans="2:16" x14ac:dyDescent="0.3">
      <c r="B137" s="358">
        <v>134</v>
      </c>
      <c r="C137" s="359">
        <v>743945</v>
      </c>
      <c r="D137" s="360">
        <v>6953156271371</v>
      </c>
      <c r="E137" s="360" t="s">
        <v>358</v>
      </c>
      <c r="F137" s="361" t="s">
        <v>359</v>
      </c>
      <c r="G137" s="367" t="s">
        <v>392</v>
      </c>
      <c r="H137" s="372" t="s">
        <v>392</v>
      </c>
      <c r="I137" s="370" t="s">
        <v>392</v>
      </c>
      <c r="J137" s="370" t="s">
        <v>392</v>
      </c>
      <c r="K137" s="370" t="s">
        <v>392</v>
      </c>
      <c r="L137" s="370" t="str">
        <f>'Item Status'!K138</f>
        <v>Non Moving</v>
      </c>
      <c r="M137" s="373" t="s">
        <v>392</v>
      </c>
      <c r="N137" s="423" t="s">
        <v>392</v>
      </c>
      <c r="O137" s="172" t="s">
        <v>392</v>
      </c>
      <c r="P137" s="173" t="s">
        <v>392</v>
      </c>
    </row>
    <row r="138" spans="2:16" x14ac:dyDescent="0.3">
      <c r="B138" s="358">
        <v>135</v>
      </c>
      <c r="C138" s="359">
        <v>743947</v>
      </c>
      <c r="D138" s="360">
        <v>6953156271364</v>
      </c>
      <c r="E138" s="360" t="s">
        <v>360</v>
      </c>
      <c r="F138" s="361" t="s">
        <v>361</v>
      </c>
      <c r="G138" s="367" t="s">
        <v>392</v>
      </c>
      <c r="H138" s="372" t="s">
        <v>392</v>
      </c>
      <c r="I138" s="370" t="s">
        <v>392</v>
      </c>
      <c r="J138" s="370" t="s">
        <v>392</v>
      </c>
      <c r="K138" s="370" t="s">
        <v>392</v>
      </c>
      <c r="L138" s="370" t="str">
        <f>'Item Status'!K139</f>
        <v>Non Moving</v>
      </c>
      <c r="M138" s="373" t="s">
        <v>392</v>
      </c>
      <c r="N138" s="423" t="s">
        <v>392</v>
      </c>
      <c r="O138" s="172" t="s">
        <v>392</v>
      </c>
      <c r="P138" s="173" t="s">
        <v>392</v>
      </c>
    </row>
    <row r="139" spans="2:16" x14ac:dyDescent="0.3">
      <c r="B139" s="358">
        <v>136</v>
      </c>
      <c r="C139" s="359">
        <v>743948</v>
      </c>
      <c r="D139" s="360">
        <v>6953156287372</v>
      </c>
      <c r="E139" s="360" t="s">
        <v>362</v>
      </c>
      <c r="F139" s="361" t="s">
        <v>363</v>
      </c>
      <c r="G139" s="367" t="s">
        <v>392</v>
      </c>
      <c r="H139" s="372" t="s">
        <v>392</v>
      </c>
      <c r="I139" s="370" t="s">
        <v>392</v>
      </c>
      <c r="J139" s="370" t="s">
        <v>392</v>
      </c>
      <c r="K139" s="370" t="s">
        <v>392</v>
      </c>
      <c r="L139" s="370" t="str">
        <f>'Item Status'!K140</f>
        <v>Non Moving</v>
      </c>
      <c r="M139" s="373" t="s">
        <v>392</v>
      </c>
      <c r="N139" s="423" t="s">
        <v>392</v>
      </c>
      <c r="O139" s="172" t="s">
        <v>392</v>
      </c>
      <c r="P139" s="173" t="s">
        <v>392</v>
      </c>
    </row>
    <row r="140" spans="2:16" x14ac:dyDescent="0.3">
      <c r="B140" s="358">
        <v>137</v>
      </c>
      <c r="C140" s="359">
        <v>743953</v>
      </c>
      <c r="D140" s="360">
        <v>6953156284814</v>
      </c>
      <c r="E140" s="360" t="s">
        <v>364</v>
      </c>
      <c r="F140" s="361" t="s">
        <v>365</v>
      </c>
      <c r="G140" s="367" t="s">
        <v>392</v>
      </c>
      <c r="H140" s="372" t="s">
        <v>391</v>
      </c>
      <c r="I140" s="370" t="s">
        <v>391</v>
      </c>
      <c r="J140" s="370" t="s">
        <v>391</v>
      </c>
      <c r="K140" s="370" t="s">
        <v>391</v>
      </c>
      <c r="L140" s="370" t="str">
        <f>'Item Status'!K141</f>
        <v>Fast Moving</v>
      </c>
      <c r="M140" s="373" t="s">
        <v>391</v>
      </c>
      <c r="N140" s="423" t="s">
        <v>391</v>
      </c>
      <c r="O140" s="172" t="s">
        <v>391</v>
      </c>
      <c r="P140" s="173" t="s">
        <v>391</v>
      </c>
    </row>
    <row r="141" spans="2:16" x14ac:dyDescent="0.3">
      <c r="B141" s="358">
        <v>138</v>
      </c>
      <c r="C141" s="359">
        <v>743955</v>
      </c>
      <c r="D141" s="360">
        <v>6953156284821</v>
      </c>
      <c r="E141" s="360" t="s">
        <v>366</v>
      </c>
      <c r="F141" s="361" t="s">
        <v>367</v>
      </c>
      <c r="G141" s="367" t="s">
        <v>391</v>
      </c>
      <c r="H141" s="372" t="s">
        <v>391</v>
      </c>
      <c r="I141" s="370" t="s">
        <v>391</v>
      </c>
      <c r="J141" s="370" t="s">
        <v>391</v>
      </c>
      <c r="K141" s="370" t="s">
        <v>391</v>
      </c>
      <c r="L141" s="370" t="str">
        <f>'Item Status'!K142</f>
        <v>Fast Moving</v>
      </c>
      <c r="M141" s="373" t="s">
        <v>391</v>
      </c>
      <c r="N141" s="423" t="s">
        <v>391</v>
      </c>
      <c r="O141" s="172" t="s">
        <v>391</v>
      </c>
      <c r="P141" s="173" t="s">
        <v>391</v>
      </c>
    </row>
    <row r="142" spans="2:16" x14ac:dyDescent="0.3">
      <c r="B142" s="358">
        <v>139</v>
      </c>
      <c r="C142" s="359">
        <v>743956</v>
      </c>
      <c r="D142" s="360">
        <v>6953156284838</v>
      </c>
      <c r="E142" s="360" t="s">
        <v>368</v>
      </c>
      <c r="F142" s="361" t="s">
        <v>369</v>
      </c>
      <c r="G142" s="367" t="s">
        <v>391</v>
      </c>
      <c r="H142" s="372" t="s">
        <v>393</v>
      </c>
      <c r="I142" s="370" t="s">
        <v>391</v>
      </c>
      <c r="J142" s="370" t="s">
        <v>391</v>
      </c>
      <c r="K142" s="370" t="s">
        <v>391</v>
      </c>
      <c r="L142" s="370" t="str">
        <f>'Item Status'!K143</f>
        <v>Fast Moving</v>
      </c>
      <c r="M142" s="373" t="s">
        <v>391</v>
      </c>
      <c r="N142" s="423" t="s">
        <v>391</v>
      </c>
      <c r="O142" s="172" t="s">
        <v>391</v>
      </c>
      <c r="P142" s="173" t="s">
        <v>393</v>
      </c>
    </row>
    <row r="143" spans="2:16" x14ac:dyDescent="0.3">
      <c r="B143" s="358">
        <v>140</v>
      </c>
      <c r="C143" s="359">
        <v>743958</v>
      </c>
      <c r="D143" s="360">
        <v>6953156284845</v>
      </c>
      <c r="E143" s="360" t="s">
        <v>370</v>
      </c>
      <c r="F143" s="361" t="s">
        <v>371</v>
      </c>
      <c r="G143" s="367" t="s">
        <v>391</v>
      </c>
      <c r="H143" s="372" t="s">
        <v>391</v>
      </c>
      <c r="I143" s="370" t="s">
        <v>391</v>
      </c>
      <c r="J143" s="370" t="s">
        <v>391</v>
      </c>
      <c r="K143" s="370" t="s">
        <v>391</v>
      </c>
      <c r="L143" s="370" t="str">
        <f>'Item Status'!K144</f>
        <v>Fast Moving</v>
      </c>
      <c r="M143" s="373" t="s">
        <v>391</v>
      </c>
      <c r="N143" s="423" t="s">
        <v>391</v>
      </c>
      <c r="O143" s="172" t="s">
        <v>391</v>
      </c>
      <c r="P143" s="173" t="s">
        <v>391</v>
      </c>
    </row>
    <row r="144" spans="2:16" x14ac:dyDescent="0.3">
      <c r="B144" s="358">
        <v>141</v>
      </c>
      <c r="C144" s="359">
        <v>743960</v>
      </c>
      <c r="D144" s="360">
        <v>6953156284890</v>
      </c>
      <c r="E144" s="360" t="s">
        <v>372</v>
      </c>
      <c r="F144" s="361" t="s">
        <v>373</v>
      </c>
      <c r="G144" s="367" t="s">
        <v>391</v>
      </c>
      <c r="H144" s="372" t="s">
        <v>391</v>
      </c>
      <c r="I144" s="370" t="s">
        <v>391</v>
      </c>
      <c r="J144" s="370" t="s">
        <v>391</v>
      </c>
      <c r="K144" s="370" t="s">
        <v>391</v>
      </c>
      <c r="L144" s="370" t="str">
        <f>'Item Status'!K145</f>
        <v>Fast Moving</v>
      </c>
      <c r="M144" s="373" t="s">
        <v>391</v>
      </c>
      <c r="N144" s="423" t="s">
        <v>391</v>
      </c>
      <c r="O144" s="172" t="s">
        <v>391</v>
      </c>
      <c r="P144" s="173" t="s">
        <v>391</v>
      </c>
    </row>
    <row r="145" spans="2:16" x14ac:dyDescent="0.3">
      <c r="B145" s="358">
        <v>142</v>
      </c>
      <c r="C145" s="359">
        <v>743961</v>
      </c>
      <c r="D145" s="360">
        <v>6953156284906</v>
      </c>
      <c r="E145" s="360" t="s">
        <v>374</v>
      </c>
      <c r="F145" s="361" t="s">
        <v>375</v>
      </c>
      <c r="G145" s="367" t="s">
        <v>391</v>
      </c>
      <c r="H145" s="372" t="s">
        <v>393</v>
      </c>
      <c r="I145" s="370" t="s">
        <v>393</v>
      </c>
      <c r="J145" s="370" t="s">
        <v>393</v>
      </c>
      <c r="K145" s="370" t="s">
        <v>391</v>
      </c>
      <c r="L145" s="370" t="str">
        <f>'Item Status'!K146</f>
        <v>Fast Moving</v>
      </c>
      <c r="M145" s="373" t="s">
        <v>391</v>
      </c>
      <c r="N145" s="423" t="s">
        <v>391</v>
      </c>
      <c r="O145" s="172" t="s">
        <v>391</v>
      </c>
      <c r="P145" s="173" t="s">
        <v>392</v>
      </c>
    </row>
    <row r="146" spans="2:16" x14ac:dyDescent="0.3">
      <c r="B146" s="358">
        <v>143</v>
      </c>
      <c r="C146" s="359">
        <v>743963</v>
      </c>
      <c r="D146" s="360">
        <v>6953156284913</v>
      </c>
      <c r="E146" s="360" t="s">
        <v>376</v>
      </c>
      <c r="F146" s="361" t="s">
        <v>377</v>
      </c>
      <c r="G146" s="367" t="s">
        <v>393</v>
      </c>
      <c r="H146" s="372" t="s">
        <v>393</v>
      </c>
      <c r="I146" s="370" t="s">
        <v>393</v>
      </c>
      <c r="J146" s="370" t="s">
        <v>391</v>
      </c>
      <c r="K146" s="370" t="s">
        <v>391</v>
      </c>
      <c r="L146" s="370" t="str">
        <f>'Item Status'!K147</f>
        <v>Fast Moving</v>
      </c>
      <c r="M146" s="373" t="s">
        <v>391</v>
      </c>
      <c r="N146" s="423" t="s">
        <v>391</v>
      </c>
      <c r="O146" s="172" t="s">
        <v>391</v>
      </c>
      <c r="P146" s="173" t="s">
        <v>391</v>
      </c>
    </row>
    <row r="147" spans="2:16" x14ac:dyDescent="0.3">
      <c r="B147" s="358">
        <v>144</v>
      </c>
      <c r="C147" s="359">
        <v>743965</v>
      </c>
      <c r="D147" s="360">
        <v>6953156284920</v>
      </c>
      <c r="E147" s="360" t="s">
        <v>378</v>
      </c>
      <c r="F147" s="361" t="s">
        <v>379</v>
      </c>
      <c r="G147" s="367" t="s">
        <v>393</v>
      </c>
      <c r="H147" s="372" t="s">
        <v>392</v>
      </c>
      <c r="I147" s="370" t="s">
        <v>392</v>
      </c>
      <c r="J147" s="370" t="s">
        <v>392</v>
      </c>
      <c r="K147" s="370" t="s">
        <v>393</v>
      </c>
      <c r="L147" s="370" t="str">
        <f>'Item Status'!K148</f>
        <v>Slow Moving</v>
      </c>
      <c r="M147" s="373" t="s">
        <v>391</v>
      </c>
      <c r="N147" s="423" t="s">
        <v>391</v>
      </c>
      <c r="O147" s="172" t="s">
        <v>391</v>
      </c>
      <c r="P147" s="173" t="s">
        <v>393</v>
      </c>
    </row>
    <row r="148" spans="2:16" x14ac:dyDescent="0.3">
      <c r="B148" s="358">
        <v>145</v>
      </c>
      <c r="C148" s="359">
        <v>743966</v>
      </c>
      <c r="D148" s="360">
        <v>6953156285798</v>
      </c>
      <c r="E148" s="360" t="s">
        <v>380</v>
      </c>
      <c r="F148" s="361" t="s">
        <v>381</v>
      </c>
      <c r="G148" s="367" t="s">
        <v>391</v>
      </c>
      <c r="H148" s="372" t="s">
        <v>392</v>
      </c>
      <c r="I148" s="370" t="s">
        <v>393</v>
      </c>
      <c r="J148" s="370" t="s">
        <v>393</v>
      </c>
      <c r="K148" s="370" t="s">
        <v>393</v>
      </c>
      <c r="L148" s="370" t="str">
        <f>'Item Status'!K149</f>
        <v>Fast Moving</v>
      </c>
      <c r="M148" s="373" t="s">
        <v>391</v>
      </c>
      <c r="N148" s="423" t="s">
        <v>391</v>
      </c>
      <c r="O148" s="172" t="s">
        <v>391</v>
      </c>
      <c r="P148" s="173" t="s">
        <v>393</v>
      </c>
    </row>
    <row r="149" spans="2:16" x14ac:dyDescent="0.3">
      <c r="B149" s="358">
        <v>146</v>
      </c>
      <c r="C149" s="359">
        <v>743968</v>
      </c>
      <c r="D149" s="360">
        <v>6953156279025</v>
      </c>
      <c r="E149" s="360" t="s">
        <v>382</v>
      </c>
      <c r="F149" s="361" t="s">
        <v>383</v>
      </c>
      <c r="G149" s="367" t="s">
        <v>391</v>
      </c>
      <c r="H149" s="372" t="s">
        <v>391</v>
      </c>
      <c r="I149" s="370" t="s">
        <v>391</v>
      </c>
      <c r="J149" s="370" t="s">
        <v>391</v>
      </c>
      <c r="K149" s="370" t="s">
        <v>391</v>
      </c>
      <c r="L149" s="370" t="str">
        <f>'Item Status'!K150</f>
        <v>Fast Moving</v>
      </c>
      <c r="M149" s="373" t="s">
        <v>391</v>
      </c>
      <c r="N149" s="423" t="s">
        <v>391</v>
      </c>
      <c r="O149" s="172" t="s">
        <v>391</v>
      </c>
      <c r="P149" s="173" t="s">
        <v>391</v>
      </c>
    </row>
    <row r="150" spans="2:16" x14ac:dyDescent="0.3">
      <c r="B150" s="358">
        <v>147</v>
      </c>
      <c r="C150" s="359">
        <v>743975</v>
      </c>
      <c r="D150" s="360">
        <v>6953156279018</v>
      </c>
      <c r="E150" s="360" t="s">
        <v>384</v>
      </c>
      <c r="F150" s="361" t="s">
        <v>385</v>
      </c>
      <c r="G150" s="367" t="s">
        <v>391</v>
      </c>
      <c r="H150" s="372" t="s">
        <v>391</v>
      </c>
      <c r="I150" s="370" t="s">
        <v>391</v>
      </c>
      <c r="J150" s="370" t="s">
        <v>391</v>
      </c>
      <c r="K150" s="370" t="s">
        <v>391</v>
      </c>
      <c r="L150" s="370" t="str">
        <f>'Item Status'!K151</f>
        <v>Fast Moving</v>
      </c>
      <c r="M150" s="373" t="s">
        <v>391</v>
      </c>
      <c r="N150" s="423" t="s">
        <v>391</v>
      </c>
      <c r="O150" s="172" t="s">
        <v>391</v>
      </c>
      <c r="P150" s="173" t="s">
        <v>391</v>
      </c>
    </row>
    <row r="151" spans="2:16" x14ac:dyDescent="0.3">
      <c r="B151" s="358">
        <v>148</v>
      </c>
      <c r="C151" s="359">
        <v>744168</v>
      </c>
      <c r="D151" s="360">
        <v>6953156285804</v>
      </c>
      <c r="E151" s="360" t="s">
        <v>386</v>
      </c>
      <c r="F151" s="361" t="s">
        <v>387</v>
      </c>
      <c r="G151" s="367" t="s">
        <v>393</v>
      </c>
      <c r="H151" s="372" t="s">
        <v>391</v>
      </c>
      <c r="I151" s="370" t="s">
        <v>391</v>
      </c>
      <c r="J151" s="370" t="s">
        <v>391</v>
      </c>
      <c r="K151" s="370" t="s">
        <v>391</v>
      </c>
      <c r="L151" s="370" t="str">
        <f>'Item Status'!K152</f>
        <v>Fast Moving</v>
      </c>
      <c r="M151" s="373" t="s">
        <v>391</v>
      </c>
      <c r="N151" s="423" t="s">
        <v>391</v>
      </c>
      <c r="O151" s="172" t="s">
        <v>391</v>
      </c>
      <c r="P151" s="173" t="s">
        <v>393</v>
      </c>
    </row>
    <row r="152" spans="2:16" x14ac:dyDescent="0.3">
      <c r="B152" s="358">
        <v>149</v>
      </c>
      <c r="C152" s="374">
        <v>746545</v>
      </c>
      <c r="D152" s="375">
        <v>6953156285460</v>
      </c>
      <c r="E152" s="375" t="s">
        <v>431</v>
      </c>
      <c r="F152" s="376" t="s">
        <v>432</v>
      </c>
      <c r="G152" s="367" t="s">
        <v>392</v>
      </c>
      <c r="H152" s="372" t="s">
        <v>392</v>
      </c>
      <c r="I152" s="370" t="s">
        <v>392</v>
      </c>
      <c r="J152" s="370" t="s">
        <v>392</v>
      </c>
      <c r="K152" s="370" t="s">
        <v>392</v>
      </c>
      <c r="L152" s="370" t="str">
        <f>'Item Status'!K153</f>
        <v>Non Moving</v>
      </c>
      <c r="M152" s="373" t="s">
        <v>392</v>
      </c>
      <c r="N152" s="424" t="s">
        <v>392</v>
      </c>
      <c r="O152" s="172" t="s">
        <v>392</v>
      </c>
      <c r="P152" s="173" t="s">
        <v>392</v>
      </c>
    </row>
    <row r="153" spans="2:16" x14ac:dyDescent="0.3">
      <c r="B153" s="358">
        <v>150</v>
      </c>
      <c r="C153" s="374">
        <v>746546</v>
      </c>
      <c r="D153" s="375">
        <v>6953156279643</v>
      </c>
      <c r="E153" s="375" t="s">
        <v>433</v>
      </c>
      <c r="F153" s="376" t="s">
        <v>434</v>
      </c>
      <c r="G153" s="367" t="s">
        <v>392</v>
      </c>
      <c r="H153" s="372" t="s">
        <v>393</v>
      </c>
      <c r="I153" s="370" t="s">
        <v>393</v>
      </c>
      <c r="J153" s="370" t="s">
        <v>393</v>
      </c>
      <c r="K153" s="370" t="s">
        <v>393</v>
      </c>
      <c r="L153" s="370" t="str">
        <f>'Item Status'!K154</f>
        <v>Slow Moving</v>
      </c>
      <c r="M153" s="373" t="s">
        <v>393</v>
      </c>
      <c r="N153" s="424" t="s">
        <v>393</v>
      </c>
      <c r="O153" s="172" t="s">
        <v>391</v>
      </c>
      <c r="P153" s="173" t="s">
        <v>392</v>
      </c>
    </row>
    <row r="154" spans="2:16" x14ac:dyDescent="0.3">
      <c r="B154" s="358">
        <v>151</v>
      </c>
      <c r="C154" s="374">
        <v>746547</v>
      </c>
      <c r="D154" s="375">
        <v>6953156282094</v>
      </c>
      <c r="E154" s="375" t="s">
        <v>435</v>
      </c>
      <c r="F154" s="376" t="s">
        <v>436</v>
      </c>
      <c r="G154" s="367" t="s">
        <v>392</v>
      </c>
      <c r="H154" s="372" t="s">
        <v>393</v>
      </c>
      <c r="I154" s="370" t="s">
        <v>391</v>
      </c>
      <c r="J154" s="370" t="s">
        <v>391</v>
      </c>
      <c r="K154" s="370" t="s">
        <v>391</v>
      </c>
      <c r="L154" s="370" t="str">
        <f>'Item Status'!K155</f>
        <v>Slow Moving</v>
      </c>
      <c r="M154" s="373" t="s">
        <v>391</v>
      </c>
      <c r="N154" s="424" t="s">
        <v>391</v>
      </c>
      <c r="O154" s="172" t="s">
        <v>391</v>
      </c>
      <c r="P154" s="173" t="s">
        <v>392</v>
      </c>
    </row>
    <row r="155" spans="2:16" x14ac:dyDescent="0.3">
      <c r="B155" s="358">
        <v>152</v>
      </c>
      <c r="C155" s="374">
        <v>746548</v>
      </c>
      <c r="D155" s="375">
        <v>6953156282117</v>
      </c>
      <c r="E155" s="375" t="s">
        <v>437</v>
      </c>
      <c r="F155" s="376" t="s">
        <v>438</v>
      </c>
      <c r="G155" s="367" t="s">
        <v>393</v>
      </c>
      <c r="H155" s="372" t="s">
        <v>392</v>
      </c>
      <c r="I155" s="370" t="s">
        <v>393</v>
      </c>
      <c r="J155" s="370" t="s">
        <v>393</v>
      </c>
      <c r="K155" s="370" t="s">
        <v>393</v>
      </c>
      <c r="L155" s="370" t="str">
        <f>'Item Status'!K156</f>
        <v>Slow Moving</v>
      </c>
      <c r="M155" s="373" t="s">
        <v>391</v>
      </c>
      <c r="N155" s="424" t="s">
        <v>391</v>
      </c>
      <c r="O155" s="172" t="s">
        <v>391</v>
      </c>
      <c r="P155" s="173" t="s">
        <v>392</v>
      </c>
    </row>
    <row r="156" spans="2:16" x14ac:dyDescent="0.3">
      <c r="B156" s="358">
        <v>153</v>
      </c>
      <c r="C156" s="374">
        <v>746549</v>
      </c>
      <c r="D156" s="375">
        <v>6953156282124</v>
      </c>
      <c r="E156" s="375" t="s">
        <v>439</v>
      </c>
      <c r="F156" s="376" t="s">
        <v>440</v>
      </c>
      <c r="G156" s="367" t="s">
        <v>392</v>
      </c>
      <c r="H156" s="372" t="s">
        <v>393</v>
      </c>
      <c r="I156" s="370" t="s">
        <v>393</v>
      </c>
      <c r="J156" s="370" t="s">
        <v>391</v>
      </c>
      <c r="K156" s="370" t="s">
        <v>391</v>
      </c>
      <c r="L156" s="370" t="str">
        <f>'Item Status'!K157</f>
        <v>Slow Moving</v>
      </c>
      <c r="M156" s="373" t="s">
        <v>391</v>
      </c>
      <c r="N156" s="424" t="s">
        <v>391</v>
      </c>
      <c r="O156" s="172" t="s">
        <v>391</v>
      </c>
      <c r="P156" s="173" t="s">
        <v>392</v>
      </c>
    </row>
    <row r="157" spans="2:16" x14ac:dyDescent="0.3">
      <c r="B157" s="377">
        <v>154</v>
      </c>
      <c r="C157" s="374">
        <v>746699</v>
      </c>
      <c r="D157" s="375">
        <v>744790317374</v>
      </c>
      <c r="E157" s="375" t="s">
        <v>447</v>
      </c>
      <c r="F157" s="376" t="s">
        <v>448</v>
      </c>
      <c r="G157" s="367" t="s">
        <v>392</v>
      </c>
      <c r="H157" s="372" t="s">
        <v>392</v>
      </c>
      <c r="I157" s="370" t="s">
        <v>393</v>
      </c>
      <c r="J157" s="370" t="s">
        <v>393</v>
      </c>
      <c r="K157" s="370" t="s">
        <v>391</v>
      </c>
      <c r="L157" s="370" t="str">
        <f>'Item Status'!K158</f>
        <v>Non Moving</v>
      </c>
      <c r="M157" s="373" t="s">
        <v>391</v>
      </c>
      <c r="N157" s="424" t="s">
        <v>391</v>
      </c>
      <c r="O157" s="174" t="s">
        <v>391</v>
      </c>
      <c r="P157" s="173" t="s">
        <v>391</v>
      </c>
    </row>
    <row r="158" spans="2:16" x14ac:dyDescent="0.3">
      <c r="B158" s="377">
        <v>155</v>
      </c>
      <c r="C158" s="374">
        <v>746700</v>
      </c>
      <c r="D158" s="375">
        <v>744790317381</v>
      </c>
      <c r="E158" s="375" t="s">
        <v>449</v>
      </c>
      <c r="F158" s="376" t="s">
        <v>450</v>
      </c>
      <c r="G158" s="367" t="s">
        <v>392</v>
      </c>
      <c r="H158" s="372" t="s">
        <v>392</v>
      </c>
      <c r="I158" s="370" t="s">
        <v>391</v>
      </c>
      <c r="J158" s="370" t="s">
        <v>391</v>
      </c>
      <c r="K158" s="370" t="s">
        <v>391</v>
      </c>
      <c r="L158" s="370" t="str">
        <f>'Item Status'!K159</f>
        <v>Non Moving</v>
      </c>
      <c r="M158" s="373" t="s">
        <v>391</v>
      </c>
      <c r="N158" s="424" t="s">
        <v>391</v>
      </c>
      <c r="O158" s="174" t="s">
        <v>391</v>
      </c>
      <c r="P158" s="173" t="s">
        <v>391</v>
      </c>
    </row>
    <row r="159" spans="2:16" x14ac:dyDescent="0.3">
      <c r="B159" s="377">
        <v>156</v>
      </c>
      <c r="C159" s="374">
        <v>748116</v>
      </c>
      <c r="D159" s="375">
        <v>7447902860838</v>
      </c>
      <c r="E159" s="375" t="s">
        <v>458</v>
      </c>
      <c r="F159" s="376" t="s">
        <v>459</v>
      </c>
      <c r="G159" s="378" t="s">
        <v>394</v>
      </c>
      <c r="H159" s="379" t="s">
        <v>394</v>
      </c>
      <c r="I159" s="370" t="s">
        <v>392</v>
      </c>
      <c r="J159" s="370" t="s">
        <v>392</v>
      </c>
      <c r="K159" s="370" t="s">
        <v>393</v>
      </c>
      <c r="L159" s="370" t="str">
        <f>'Item Status'!K160</f>
        <v>Non Moving</v>
      </c>
      <c r="M159" s="373" t="s">
        <v>391</v>
      </c>
      <c r="N159" s="424" t="s">
        <v>391</v>
      </c>
      <c r="O159" s="174" t="s">
        <v>391</v>
      </c>
      <c r="P159" s="173" t="s">
        <v>392</v>
      </c>
    </row>
    <row r="160" spans="2:16" x14ac:dyDescent="0.3">
      <c r="B160" s="377">
        <v>157</v>
      </c>
      <c r="C160" s="374">
        <v>748118</v>
      </c>
      <c r="D160" s="375">
        <v>7447902860692</v>
      </c>
      <c r="E160" s="375" t="s">
        <v>460</v>
      </c>
      <c r="F160" s="376" t="s">
        <v>461</v>
      </c>
      <c r="G160" s="378" t="s">
        <v>394</v>
      </c>
      <c r="H160" s="379" t="s">
        <v>394</v>
      </c>
      <c r="I160" s="370" t="s">
        <v>392</v>
      </c>
      <c r="J160" s="370" t="s">
        <v>392</v>
      </c>
      <c r="K160" s="370" t="s">
        <v>392</v>
      </c>
      <c r="L160" s="370" t="str">
        <f>'Item Status'!K161</f>
        <v>Non Moving</v>
      </c>
      <c r="M160" s="373" t="s">
        <v>393</v>
      </c>
      <c r="N160" s="424" t="s">
        <v>391</v>
      </c>
      <c r="O160" s="174" t="s">
        <v>391</v>
      </c>
      <c r="P160" s="173" t="s">
        <v>392</v>
      </c>
    </row>
    <row r="161" spans="2:16" x14ac:dyDescent="0.3">
      <c r="B161" s="377">
        <v>158</v>
      </c>
      <c r="C161" s="374">
        <v>748119</v>
      </c>
      <c r="D161" s="375">
        <v>7447902860524</v>
      </c>
      <c r="E161" s="375" t="s">
        <v>462</v>
      </c>
      <c r="F161" s="376" t="s">
        <v>463</v>
      </c>
      <c r="G161" s="378" t="s">
        <v>394</v>
      </c>
      <c r="H161" s="379" t="s">
        <v>394</v>
      </c>
      <c r="I161" s="370" t="s">
        <v>392</v>
      </c>
      <c r="J161" s="370" t="s">
        <v>392</v>
      </c>
      <c r="K161" s="370" t="s">
        <v>392</v>
      </c>
      <c r="L161" s="370" t="str">
        <f>'Item Status'!K162</f>
        <v>Non Moving</v>
      </c>
      <c r="M161" s="373" t="s">
        <v>392</v>
      </c>
      <c r="N161" s="424" t="s">
        <v>392</v>
      </c>
      <c r="O161" s="174" t="s">
        <v>392</v>
      </c>
      <c r="P161" s="173" t="s">
        <v>392</v>
      </c>
    </row>
    <row r="162" spans="2:16" x14ac:dyDescent="0.3">
      <c r="B162" s="377">
        <v>159</v>
      </c>
      <c r="C162" s="374">
        <v>748120</v>
      </c>
      <c r="D162" s="375">
        <v>7447902860456</v>
      </c>
      <c r="E162" s="375" t="s">
        <v>464</v>
      </c>
      <c r="F162" s="376" t="s">
        <v>465</v>
      </c>
      <c r="G162" s="378" t="s">
        <v>394</v>
      </c>
      <c r="H162" s="379" t="s">
        <v>394</v>
      </c>
      <c r="I162" s="370" t="s">
        <v>392</v>
      </c>
      <c r="J162" s="370" t="s">
        <v>392</v>
      </c>
      <c r="K162" s="370" t="s">
        <v>392</v>
      </c>
      <c r="L162" s="370" t="str">
        <f>'Item Status'!K163</f>
        <v>Non Moving</v>
      </c>
      <c r="M162" s="373" t="s">
        <v>393</v>
      </c>
      <c r="N162" s="424" t="s">
        <v>391</v>
      </c>
      <c r="O162" s="174" t="s">
        <v>391</v>
      </c>
      <c r="P162" s="173" t="s">
        <v>392</v>
      </c>
    </row>
    <row r="163" spans="2:16" x14ac:dyDescent="0.3">
      <c r="B163" s="377">
        <v>160</v>
      </c>
      <c r="C163" s="374">
        <v>748121</v>
      </c>
      <c r="D163" s="375">
        <v>7447902860388</v>
      </c>
      <c r="E163" s="375" t="s">
        <v>466</v>
      </c>
      <c r="F163" s="376" t="s">
        <v>467</v>
      </c>
      <c r="G163" s="378" t="s">
        <v>394</v>
      </c>
      <c r="H163" s="379" t="s">
        <v>394</v>
      </c>
      <c r="I163" s="370" t="s">
        <v>392</v>
      </c>
      <c r="J163" s="370" t="s">
        <v>392</v>
      </c>
      <c r="K163" s="370" t="s">
        <v>392</v>
      </c>
      <c r="L163" s="370" t="str">
        <f>'Item Status'!K164</f>
        <v>Non Moving</v>
      </c>
      <c r="M163" s="373" t="s">
        <v>392</v>
      </c>
      <c r="N163" s="424" t="s">
        <v>393</v>
      </c>
      <c r="O163" s="174" t="s">
        <v>393</v>
      </c>
      <c r="P163" s="173" t="s">
        <v>392</v>
      </c>
    </row>
    <row r="164" spans="2:16" x14ac:dyDescent="0.3">
      <c r="B164" s="377">
        <v>161</v>
      </c>
      <c r="C164" s="374">
        <v>748127</v>
      </c>
      <c r="D164" s="375">
        <v>4716076167467</v>
      </c>
      <c r="E164" s="375" t="s">
        <v>468</v>
      </c>
      <c r="F164" s="376" t="s">
        <v>469</v>
      </c>
      <c r="G164" s="378" t="s">
        <v>394</v>
      </c>
      <c r="H164" s="379" t="s">
        <v>394</v>
      </c>
      <c r="I164" s="370" t="s">
        <v>392</v>
      </c>
      <c r="J164" s="370" t="s">
        <v>393</v>
      </c>
      <c r="K164" s="370" t="s">
        <v>391</v>
      </c>
      <c r="L164" s="370" t="str">
        <f>'Item Status'!K165</f>
        <v>Non Moving</v>
      </c>
      <c r="M164" s="373" t="s">
        <v>391</v>
      </c>
      <c r="N164" s="424" t="s">
        <v>391</v>
      </c>
      <c r="O164" s="174" t="s">
        <v>391</v>
      </c>
      <c r="P164" s="173" t="s">
        <v>392</v>
      </c>
    </row>
    <row r="165" spans="2:16" x14ac:dyDescent="0.3">
      <c r="B165" s="377">
        <v>162</v>
      </c>
      <c r="C165" s="374">
        <v>748128</v>
      </c>
      <c r="D165" s="375">
        <v>4716076167443</v>
      </c>
      <c r="E165" s="375" t="s">
        <v>470</v>
      </c>
      <c r="F165" s="376" t="s">
        <v>471</v>
      </c>
      <c r="G165" s="378" t="s">
        <v>394</v>
      </c>
      <c r="H165" s="379" t="s">
        <v>394</v>
      </c>
      <c r="I165" s="370" t="s">
        <v>392</v>
      </c>
      <c r="J165" s="370" t="s">
        <v>393</v>
      </c>
      <c r="K165" s="370" t="s">
        <v>391</v>
      </c>
      <c r="L165" s="370" t="str">
        <f>'Item Status'!K166</f>
        <v>Non Moving</v>
      </c>
      <c r="M165" s="373" t="s">
        <v>391</v>
      </c>
      <c r="N165" s="424" t="s">
        <v>391</v>
      </c>
      <c r="O165" s="174" t="s">
        <v>391</v>
      </c>
      <c r="P165" s="173" t="s">
        <v>391</v>
      </c>
    </row>
    <row r="166" spans="2:16" x14ac:dyDescent="0.3">
      <c r="B166" s="377">
        <v>163</v>
      </c>
      <c r="C166" s="374">
        <v>748129</v>
      </c>
      <c r="D166" s="375">
        <v>4716076167313</v>
      </c>
      <c r="E166" s="375" t="s">
        <v>472</v>
      </c>
      <c r="F166" s="376" t="s">
        <v>473</v>
      </c>
      <c r="G166" s="378" t="s">
        <v>394</v>
      </c>
      <c r="H166" s="379" t="s">
        <v>394</v>
      </c>
      <c r="I166" s="370" t="s">
        <v>392</v>
      </c>
      <c r="J166" s="370" t="s">
        <v>392</v>
      </c>
      <c r="K166" s="370" t="s">
        <v>393</v>
      </c>
      <c r="L166" s="370" t="str">
        <f>'Item Status'!K167</f>
        <v>Non Moving</v>
      </c>
      <c r="M166" s="373" t="s">
        <v>391</v>
      </c>
      <c r="N166" s="424" t="s">
        <v>391</v>
      </c>
      <c r="O166" s="174" t="s">
        <v>391</v>
      </c>
      <c r="P166" s="173" t="s">
        <v>392</v>
      </c>
    </row>
    <row r="167" spans="2:16" x14ac:dyDescent="0.3">
      <c r="B167" s="377">
        <v>164</v>
      </c>
      <c r="C167" s="374">
        <v>748131</v>
      </c>
      <c r="D167" s="375">
        <v>4716076167337</v>
      </c>
      <c r="E167" s="375" t="s">
        <v>474</v>
      </c>
      <c r="F167" s="376" t="s">
        <v>475</v>
      </c>
      <c r="G167" s="378" t="s">
        <v>394</v>
      </c>
      <c r="H167" s="379" t="s">
        <v>394</v>
      </c>
      <c r="I167" s="370" t="s">
        <v>392</v>
      </c>
      <c r="J167" s="370" t="s">
        <v>392</v>
      </c>
      <c r="K167" s="370" t="s">
        <v>393</v>
      </c>
      <c r="L167" s="370" t="str">
        <f>'Item Status'!K168</f>
        <v>Non Moving</v>
      </c>
      <c r="M167" s="373" t="s">
        <v>393</v>
      </c>
      <c r="N167" s="424" t="s">
        <v>393</v>
      </c>
      <c r="O167" s="174" t="s">
        <v>393</v>
      </c>
      <c r="P167" s="173" t="s">
        <v>392</v>
      </c>
    </row>
    <row r="168" spans="2:16" x14ac:dyDescent="0.3">
      <c r="B168" s="377">
        <v>165</v>
      </c>
      <c r="C168" s="374">
        <v>748133</v>
      </c>
      <c r="D168" s="375">
        <v>4716076161304</v>
      </c>
      <c r="E168" s="375" t="s">
        <v>476</v>
      </c>
      <c r="F168" s="376" t="s">
        <v>477</v>
      </c>
      <c r="G168" s="378" t="s">
        <v>394</v>
      </c>
      <c r="H168" s="379" t="s">
        <v>394</v>
      </c>
      <c r="I168" s="370" t="s">
        <v>392</v>
      </c>
      <c r="J168" s="370" t="s">
        <v>392</v>
      </c>
      <c r="K168" s="370" t="s">
        <v>392</v>
      </c>
      <c r="L168" s="370" t="str">
        <f>'Item Status'!K169</f>
        <v>Non Moving</v>
      </c>
      <c r="M168" s="373" t="s">
        <v>393</v>
      </c>
      <c r="N168" s="423" t="s">
        <v>391</v>
      </c>
      <c r="O168" s="172" t="s">
        <v>391</v>
      </c>
      <c r="P168" s="173" t="s">
        <v>391</v>
      </c>
    </row>
    <row r="169" spans="2:16" x14ac:dyDescent="0.3">
      <c r="B169" s="380">
        <v>166</v>
      </c>
      <c r="C169" s="344">
        <v>751056</v>
      </c>
      <c r="E169" s="344" t="s">
        <v>514</v>
      </c>
      <c r="F169" s="344" t="s">
        <v>518</v>
      </c>
      <c r="G169" s="378" t="s">
        <v>394</v>
      </c>
      <c r="H169" s="372"/>
      <c r="I169" s="370"/>
      <c r="J169" s="370"/>
      <c r="K169" s="370"/>
      <c r="L169" s="370"/>
      <c r="M169" s="373" t="s">
        <v>392</v>
      </c>
      <c r="N169" s="423" t="s">
        <v>391</v>
      </c>
      <c r="O169" s="172" t="s">
        <v>391</v>
      </c>
      <c r="P169" s="173" t="s">
        <v>391</v>
      </c>
    </row>
    <row r="170" spans="2:16" x14ac:dyDescent="0.3">
      <c r="B170" s="380">
        <v>167</v>
      </c>
      <c r="C170" s="344">
        <v>751059</v>
      </c>
      <c r="E170" s="344" t="s">
        <v>515</v>
      </c>
      <c r="F170" s="344" t="s">
        <v>519</v>
      </c>
      <c r="G170" s="378" t="s">
        <v>394</v>
      </c>
      <c r="H170" s="372"/>
      <c r="I170" s="370"/>
      <c r="J170" s="370"/>
      <c r="K170" s="370"/>
      <c r="L170" s="370"/>
      <c r="M170" s="373" t="s">
        <v>392</v>
      </c>
      <c r="N170" s="423" t="s">
        <v>392</v>
      </c>
      <c r="O170" s="172" t="s">
        <v>391</v>
      </c>
      <c r="P170" s="173" t="s">
        <v>391</v>
      </c>
    </row>
    <row r="171" spans="2:16" x14ac:dyDescent="0.3">
      <c r="B171" s="380">
        <v>168</v>
      </c>
      <c r="C171" s="344">
        <v>751060</v>
      </c>
      <c r="E171" s="344" t="s">
        <v>516</v>
      </c>
      <c r="F171" s="344" t="s">
        <v>520</v>
      </c>
      <c r="G171" s="378" t="s">
        <v>394</v>
      </c>
      <c r="H171" s="380"/>
      <c r="I171" s="380"/>
      <c r="J171" s="344"/>
      <c r="K171" s="344"/>
      <c r="L171" s="344"/>
      <c r="M171" s="373" t="s">
        <v>392</v>
      </c>
      <c r="N171" s="172" t="s">
        <v>391</v>
      </c>
      <c r="O171" s="172" t="s">
        <v>391</v>
      </c>
      <c r="P171" s="173" t="s">
        <v>391</v>
      </c>
    </row>
    <row r="172" spans="2:16" x14ac:dyDescent="0.3">
      <c r="B172" s="380">
        <v>169</v>
      </c>
      <c r="C172" s="344">
        <v>751063</v>
      </c>
      <c r="D172" s="344"/>
      <c r="E172" s="344" t="s">
        <v>517</v>
      </c>
      <c r="F172" s="344" t="s">
        <v>521</v>
      </c>
      <c r="G172" s="378" t="s">
        <v>394</v>
      </c>
      <c r="H172" s="380"/>
      <c r="I172" s="380"/>
      <c r="J172" s="344"/>
      <c r="K172" s="344"/>
      <c r="L172" s="344"/>
      <c r="M172" s="373" t="s">
        <v>392</v>
      </c>
      <c r="N172" s="172" t="s">
        <v>391</v>
      </c>
      <c r="O172" s="172" t="s">
        <v>391</v>
      </c>
      <c r="P172" s="173" t="s">
        <v>391</v>
      </c>
    </row>
  </sheetData>
  <mergeCells count="1">
    <mergeCell ref="G2:P2"/>
  </mergeCells>
  <conditionalFormatting sqref="M4:M133">
    <cfRule type="cellIs" dxfId="63" priority="62" operator="equal">
      <formula>"Non Moving"</formula>
    </cfRule>
    <cfRule type="cellIs" dxfId="62" priority="63" operator="equal">
      <formula>"Slow Moving"</formula>
    </cfRule>
    <cfRule type="cellIs" dxfId="61" priority="64" operator="equal">
      <formula>"Fast Moving"</formula>
    </cfRule>
  </conditionalFormatting>
  <conditionalFormatting sqref="M4">
    <cfRule type="cellIs" dxfId="60" priority="61" operator="equal">
      <formula>"Fast Moving"</formula>
    </cfRule>
  </conditionalFormatting>
  <conditionalFormatting sqref="N4">
    <cfRule type="cellIs" dxfId="59" priority="58" operator="equal">
      <formula>"Non Moving"</formula>
    </cfRule>
    <cfRule type="cellIs" dxfId="58" priority="59" operator="equal">
      <formula>"Slow Moving"</formula>
    </cfRule>
    <cfRule type="cellIs" dxfId="57" priority="60" operator="equal">
      <formula>"Fast Moving"</formula>
    </cfRule>
  </conditionalFormatting>
  <conditionalFormatting sqref="N4">
    <cfRule type="cellIs" dxfId="56" priority="57" operator="equal">
      <formula>"Fast Moving"</formula>
    </cfRule>
  </conditionalFormatting>
  <conditionalFormatting sqref="N5:N151 N168:N169">
    <cfRule type="cellIs" dxfId="55" priority="54" operator="equal">
      <formula>"Non Moving"</formula>
    </cfRule>
    <cfRule type="cellIs" dxfId="54" priority="55" operator="equal">
      <formula>"Slow Moving"</formula>
    </cfRule>
    <cfRule type="cellIs" dxfId="53" priority="56" operator="equal">
      <formula>"Fast Moving"</formula>
    </cfRule>
  </conditionalFormatting>
  <conditionalFormatting sqref="N5:N151 N168:N169">
    <cfRule type="cellIs" dxfId="52" priority="53" operator="equal">
      <formula>"Fast Moving"</formula>
    </cfRule>
  </conditionalFormatting>
  <conditionalFormatting sqref="O4:O156 O168:O169">
    <cfRule type="cellIs" dxfId="51" priority="50" operator="equal">
      <formula>"Non Moving"</formula>
    </cfRule>
    <cfRule type="cellIs" dxfId="50" priority="51" operator="equal">
      <formula>"Slow Moving"</formula>
    </cfRule>
    <cfRule type="cellIs" dxfId="49" priority="52" operator="equal">
      <formula>"Fast Moving"</formula>
    </cfRule>
  </conditionalFormatting>
  <conditionalFormatting sqref="O4:O156 O168:O169">
    <cfRule type="cellIs" dxfId="48" priority="49" operator="equal">
      <formula>"Fast Moving"</formula>
    </cfRule>
  </conditionalFormatting>
  <conditionalFormatting sqref="P4:P169">
    <cfRule type="cellIs" dxfId="47" priority="46" operator="equal">
      <formula>"Non Moving"</formula>
    </cfRule>
    <cfRule type="cellIs" dxfId="46" priority="47" operator="equal">
      <formula>"Slow Moving"</formula>
    </cfRule>
    <cfRule type="cellIs" dxfId="45" priority="48" operator="equal">
      <formula>"Fast Moving"</formula>
    </cfRule>
  </conditionalFormatting>
  <conditionalFormatting sqref="P4:P169">
    <cfRule type="cellIs" dxfId="44" priority="45" operator="equal">
      <formula>"Fast Moving"</formula>
    </cfRule>
  </conditionalFormatting>
  <conditionalFormatting sqref="H4 H169 H6:H158">
    <cfRule type="cellIs" dxfId="43" priority="42" operator="equal">
      <formula>"Non Moving"</formula>
    </cfRule>
    <cfRule type="cellIs" dxfId="42" priority="43" operator="equal">
      <formula>"Slow Moving"</formula>
    </cfRule>
    <cfRule type="cellIs" dxfId="41" priority="44" operator="equal">
      <formula>"Fast Moving"</formula>
    </cfRule>
  </conditionalFormatting>
  <conditionalFormatting sqref="H4 H169 H6:H158">
    <cfRule type="cellIs" dxfId="40" priority="41" operator="equal">
      <formula>"Fast Moving"</formula>
    </cfRule>
  </conditionalFormatting>
  <conditionalFormatting sqref="I4">
    <cfRule type="cellIs" dxfId="39" priority="39" operator="equal">
      <formula>"Slow Moving"</formula>
    </cfRule>
    <cfRule type="cellIs" dxfId="38" priority="40" operator="equal">
      <formula>$I$4</formula>
    </cfRule>
  </conditionalFormatting>
  <conditionalFormatting sqref="I4:I168">
    <cfRule type="cellIs" dxfId="37" priority="36" operator="equal">
      <formula>"Non Moving"</formula>
    </cfRule>
    <cfRule type="cellIs" dxfId="36" priority="37" operator="equal">
      <formula>"Fast Moving"</formula>
    </cfRule>
    <cfRule type="cellIs" dxfId="35" priority="38" operator="equal">
      <formula>"Slow Moving"</formula>
    </cfRule>
  </conditionalFormatting>
  <conditionalFormatting sqref="H5">
    <cfRule type="cellIs" dxfId="34" priority="33" operator="equal">
      <formula>"Non Moving"</formula>
    </cfRule>
    <cfRule type="cellIs" dxfId="33" priority="34" operator="equal">
      <formula>"Fast Moving"</formula>
    </cfRule>
    <cfRule type="cellIs" dxfId="32" priority="35" operator="equal">
      <formula>"Slow Moving"</formula>
    </cfRule>
  </conditionalFormatting>
  <conditionalFormatting sqref="G4:G158">
    <cfRule type="cellIs" dxfId="31" priority="30" operator="equal">
      <formula>"Non Moving"</formula>
    </cfRule>
    <cfRule type="cellIs" dxfId="30" priority="31" operator="equal">
      <formula>"Slow Moving"</formula>
    </cfRule>
    <cfRule type="cellIs" dxfId="29" priority="32" operator="equal">
      <formula>"Fast Moving"</formula>
    </cfRule>
  </conditionalFormatting>
  <conditionalFormatting sqref="G4:G158">
    <cfRule type="cellIs" dxfId="28" priority="29" operator="equal">
      <formula>"Fast Moving"</formula>
    </cfRule>
  </conditionalFormatting>
  <conditionalFormatting sqref="H4:P169">
    <cfRule type="cellIs" dxfId="27" priority="25" operator="equal">
      <formula>"Non Moving"</formula>
    </cfRule>
    <cfRule type="cellIs" dxfId="26" priority="26" operator="equal">
      <formula>"Slow Moving"</formula>
    </cfRule>
    <cfRule type="cellIs" dxfId="25" priority="27" operator="equal">
      <formula>"Fast Moving"</formula>
    </cfRule>
    <cfRule type="cellIs" dxfId="24" priority="28" operator="equal">
      <formula>"Slow Moving"</formula>
    </cfRule>
  </conditionalFormatting>
  <conditionalFormatting sqref="N170">
    <cfRule type="cellIs" dxfId="23" priority="22" operator="equal">
      <formula>"Non Moving"</formula>
    </cfRule>
    <cfRule type="cellIs" dxfId="22" priority="23" operator="equal">
      <formula>"Slow Moving"</formula>
    </cfRule>
    <cfRule type="cellIs" dxfId="21" priority="24" operator="equal">
      <formula>"Fast Moving"</formula>
    </cfRule>
  </conditionalFormatting>
  <conditionalFormatting sqref="N170">
    <cfRule type="cellIs" dxfId="20" priority="21" operator="equal">
      <formula>"Fast Moving"</formula>
    </cfRule>
  </conditionalFormatting>
  <conditionalFormatting sqref="O170:O172 N171:N172">
    <cfRule type="cellIs" dxfId="19" priority="18" operator="equal">
      <formula>"Non Moving"</formula>
    </cfRule>
    <cfRule type="cellIs" dxfId="18" priority="19" operator="equal">
      <formula>"Slow Moving"</formula>
    </cfRule>
    <cfRule type="cellIs" dxfId="17" priority="20" operator="equal">
      <formula>"Fast Moving"</formula>
    </cfRule>
  </conditionalFormatting>
  <conditionalFormatting sqref="O170:O172 N171:N172">
    <cfRule type="cellIs" dxfId="16" priority="17" operator="equal">
      <formula>"Fast Moving"</formula>
    </cfRule>
  </conditionalFormatting>
  <conditionalFormatting sqref="P170:P172">
    <cfRule type="cellIs" dxfId="15" priority="14" operator="equal">
      <formula>"Non Moving"</formula>
    </cfRule>
    <cfRule type="cellIs" dxfId="14" priority="15" operator="equal">
      <formula>"Slow Moving"</formula>
    </cfRule>
    <cfRule type="cellIs" dxfId="13" priority="16" operator="equal">
      <formula>"Fast Moving"</formula>
    </cfRule>
  </conditionalFormatting>
  <conditionalFormatting sqref="P170:P172">
    <cfRule type="cellIs" dxfId="12" priority="13" operator="equal">
      <formula>"Fast Moving"</formula>
    </cfRule>
  </conditionalFormatting>
  <conditionalFormatting sqref="H170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H170">
    <cfRule type="cellIs" dxfId="8" priority="9" operator="equal">
      <formula>"Fast Moving"</formula>
    </cfRule>
  </conditionalFormatting>
  <conditionalFormatting sqref="H170:P170 N171:P172">
    <cfRule type="cellIs" dxfId="7" priority="5" operator="equal">
      <formula>"Non Moving"</formula>
    </cfRule>
    <cfRule type="cellIs" dxfId="6" priority="6" operator="equal">
      <formula>"Slow Moving"</formula>
    </cfRule>
    <cfRule type="cellIs" dxfId="5" priority="7" operator="equal">
      <formula>"Fast Moving"</formula>
    </cfRule>
    <cfRule type="cellIs" dxfId="4" priority="8" operator="equal">
      <formula>"Slow Moving"</formula>
    </cfRule>
  </conditionalFormatting>
  <conditionalFormatting sqref="M171:M172">
    <cfRule type="cellIs" dxfId="3" priority="1" operator="equal">
      <formula>"Non Moving"</formula>
    </cfRule>
    <cfRule type="cellIs" dxfId="2" priority="2" operator="equal">
      <formula>"Slow Moving"</formula>
    </cfRule>
    <cfRule type="cellIs" dxfId="1" priority="3" operator="equal">
      <formula>"Fast Moving"</formula>
    </cfRule>
    <cfRule type="cellIs" dxfId="0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-0.499984740745262"/>
  </sheetPr>
  <dimension ref="A1:N54"/>
  <sheetViews>
    <sheetView topLeftCell="A28" zoomScale="85" zoomScaleNormal="85" workbookViewId="0">
      <selection activeCell="I54" sqref="I54:L54"/>
    </sheetView>
  </sheetViews>
  <sheetFormatPr defaultRowHeight="28.2" x14ac:dyDescent="0.5"/>
  <cols>
    <col min="1" max="1" width="5.88671875" style="469" customWidth="1"/>
    <col min="2" max="2" width="10.44140625" style="434" customWidth="1"/>
    <col min="3" max="3" width="10.44140625" style="426" customWidth="1"/>
    <col min="4" max="8" width="16.33203125" style="464" customWidth="1"/>
    <col min="9" max="9" width="12.109375" style="426" customWidth="1"/>
    <col min="10" max="10" width="14.6640625" style="426" customWidth="1"/>
    <col min="11" max="12" width="12.109375" style="426" customWidth="1"/>
    <col min="13" max="13" width="15.88671875" style="426" bestFit="1" customWidth="1"/>
    <col min="14" max="16" width="12.109375" style="426" customWidth="1"/>
    <col min="17" max="257" width="9.109375" style="426"/>
    <col min="258" max="258" width="5" style="426" customWidth="1"/>
    <col min="259" max="513" width="9.109375" style="426"/>
    <col min="514" max="514" width="5" style="426" customWidth="1"/>
    <col min="515" max="769" width="9.109375" style="426"/>
    <col min="770" max="770" width="5" style="426" customWidth="1"/>
    <col min="771" max="1025" width="9.109375" style="426"/>
    <col min="1026" max="1026" width="5" style="426" customWidth="1"/>
    <col min="1027" max="1281" width="9.109375" style="426"/>
    <col min="1282" max="1282" width="5" style="426" customWidth="1"/>
    <col min="1283" max="1537" width="9.109375" style="426"/>
    <col min="1538" max="1538" width="5" style="426" customWidth="1"/>
    <col min="1539" max="1793" width="9.109375" style="426"/>
    <col min="1794" max="1794" width="5" style="426" customWidth="1"/>
    <col min="1795" max="2049" width="9.109375" style="426"/>
    <col min="2050" max="2050" width="5" style="426" customWidth="1"/>
    <col min="2051" max="2305" width="9.109375" style="426"/>
    <col min="2306" max="2306" width="5" style="426" customWidth="1"/>
    <col min="2307" max="2561" width="9.109375" style="426"/>
    <col min="2562" max="2562" width="5" style="426" customWidth="1"/>
    <col min="2563" max="2817" width="9.109375" style="426"/>
    <col min="2818" max="2818" width="5" style="426" customWidth="1"/>
    <col min="2819" max="3073" width="9.109375" style="426"/>
    <col min="3074" max="3074" width="5" style="426" customWidth="1"/>
    <col min="3075" max="3329" width="9.109375" style="426"/>
    <col min="3330" max="3330" width="5" style="426" customWidth="1"/>
    <col min="3331" max="3585" width="9.109375" style="426"/>
    <col min="3586" max="3586" width="5" style="426" customWidth="1"/>
    <col min="3587" max="3841" width="9.109375" style="426"/>
    <col min="3842" max="3842" width="5" style="426" customWidth="1"/>
    <col min="3843" max="4097" width="9.109375" style="426"/>
    <col min="4098" max="4098" width="5" style="426" customWidth="1"/>
    <col min="4099" max="4353" width="9.109375" style="426"/>
    <col min="4354" max="4354" width="5" style="426" customWidth="1"/>
    <col min="4355" max="4609" width="9.109375" style="426"/>
    <col min="4610" max="4610" width="5" style="426" customWidth="1"/>
    <col min="4611" max="4865" width="9.109375" style="426"/>
    <col min="4866" max="4866" width="5" style="426" customWidth="1"/>
    <col min="4867" max="5121" width="9.109375" style="426"/>
    <col min="5122" max="5122" width="5" style="426" customWidth="1"/>
    <col min="5123" max="5377" width="9.109375" style="426"/>
    <col min="5378" max="5378" width="5" style="426" customWidth="1"/>
    <col min="5379" max="5633" width="9.109375" style="426"/>
    <col min="5634" max="5634" width="5" style="426" customWidth="1"/>
    <col min="5635" max="5889" width="9.109375" style="426"/>
    <col min="5890" max="5890" width="5" style="426" customWidth="1"/>
    <col min="5891" max="6145" width="9.109375" style="426"/>
    <col min="6146" max="6146" width="5" style="426" customWidth="1"/>
    <col min="6147" max="6401" width="9.109375" style="426"/>
    <col min="6402" max="6402" width="5" style="426" customWidth="1"/>
    <col min="6403" max="6657" width="9.109375" style="426"/>
    <col min="6658" max="6658" width="5" style="426" customWidth="1"/>
    <col min="6659" max="6913" width="9.109375" style="426"/>
    <col min="6914" max="6914" width="5" style="426" customWidth="1"/>
    <col min="6915" max="7169" width="9.109375" style="426"/>
    <col min="7170" max="7170" width="5" style="426" customWidth="1"/>
    <col min="7171" max="7425" width="9.109375" style="426"/>
    <col min="7426" max="7426" width="5" style="426" customWidth="1"/>
    <col min="7427" max="7681" width="9.109375" style="426"/>
    <col min="7682" max="7682" width="5" style="426" customWidth="1"/>
    <col min="7683" max="7937" width="9.109375" style="426"/>
    <col min="7938" max="7938" width="5" style="426" customWidth="1"/>
    <col min="7939" max="8193" width="9.109375" style="426"/>
    <col min="8194" max="8194" width="5" style="426" customWidth="1"/>
    <col min="8195" max="8449" width="9.109375" style="426"/>
    <col min="8450" max="8450" width="5" style="426" customWidth="1"/>
    <col min="8451" max="8705" width="9.109375" style="426"/>
    <col min="8706" max="8706" width="5" style="426" customWidth="1"/>
    <col min="8707" max="8961" width="9.109375" style="426"/>
    <col min="8962" max="8962" width="5" style="426" customWidth="1"/>
    <col min="8963" max="9217" width="9.109375" style="426"/>
    <col min="9218" max="9218" width="5" style="426" customWidth="1"/>
    <col min="9219" max="9473" width="9.109375" style="426"/>
    <col min="9474" max="9474" width="5" style="426" customWidth="1"/>
    <col min="9475" max="9729" width="9.109375" style="426"/>
    <col min="9730" max="9730" width="5" style="426" customWidth="1"/>
    <col min="9731" max="9985" width="9.109375" style="426"/>
    <col min="9986" max="9986" width="5" style="426" customWidth="1"/>
    <col min="9987" max="10241" width="9.109375" style="426"/>
    <col min="10242" max="10242" width="5" style="426" customWidth="1"/>
    <col min="10243" max="10497" width="9.109375" style="426"/>
    <col min="10498" max="10498" width="5" style="426" customWidth="1"/>
    <col min="10499" max="10753" width="9.109375" style="426"/>
    <col min="10754" max="10754" width="5" style="426" customWidth="1"/>
    <col min="10755" max="11009" width="9.109375" style="426"/>
    <col min="11010" max="11010" width="5" style="426" customWidth="1"/>
    <col min="11011" max="11265" width="9.109375" style="426"/>
    <col min="11266" max="11266" width="5" style="426" customWidth="1"/>
    <col min="11267" max="11521" width="9.109375" style="426"/>
    <col min="11522" max="11522" width="5" style="426" customWidth="1"/>
    <col min="11523" max="11777" width="9.109375" style="426"/>
    <col min="11778" max="11778" width="5" style="426" customWidth="1"/>
    <col min="11779" max="12033" width="9.109375" style="426"/>
    <col min="12034" max="12034" width="5" style="426" customWidth="1"/>
    <col min="12035" max="12289" width="9.109375" style="426"/>
    <col min="12290" max="12290" width="5" style="426" customWidth="1"/>
    <col min="12291" max="12545" width="9.109375" style="426"/>
    <col min="12546" max="12546" width="5" style="426" customWidth="1"/>
    <col min="12547" max="12801" width="9.109375" style="426"/>
    <col min="12802" max="12802" width="5" style="426" customWidth="1"/>
    <col min="12803" max="13057" width="9.109375" style="426"/>
    <col min="13058" max="13058" width="5" style="426" customWidth="1"/>
    <col min="13059" max="13313" width="9.109375" style="426"/>
    <col min="13314" max="13314" width="5" style="426" customWidth="1"/>
    <col min="13315" max="13569" width="9.109375" style="426"/>
    <col min="13570" max="13570" width="5" style="426" customWidth="1"/>
    <col min="13571" max="13825" width="9.109375" style="426"/>
    <col min="13826" max="13826" width="5" style="426" customWidth="1"/>
    <col min="13827" max="14081" width="9.109375" style="426"/>
    <col min="14082" max="14082" width="5" style="426" customWidth="1"/>
    <col min="14083" max="14337" width="9.109375" style="426"/>
    <col min="14338" max="14338" width="5" style="426" customWidth="1"/>
    <col min="14339" max="14593" width="9.109375" style="426"/>
    <col min="14594" max="14594" width="5" style="426" customWidth="1"/>
    <col min="14595" max="14849" width="9.109375" style="426"/>
    <col min="14850" max="14850" width="5" style="426" customWidth="1"/>
    <col min="14851" max="15105" width="9.109375" style="426"/>
    <col min="15106" max="15106" width="5" style="426" customWidth="1"/>
    <col min="15107" max="15361" width="9.109375" style="426"/>
    <col min="15362" max="15362" width="5" style="426" customWidth="1"/>
    <col min="15363" max="15617" width="9.109375" style="426"/>
    <col min="15618" max="15618" width="5" style="426" customWidth="1"/>
    <col min="15619" max="15873" width="9.109375" style="426"/>
    <col min="15874" max="15874" width="5" style="426" customWidth="1"/>
    <col min="15875" max="16129" width="9.109375" style="426"/>
    <col min="16130" max="16130" width="5" style="426" customWidth="1"/>
    <col min="16131" max="16384" width="9.109375" style="426"/>
  </cols>
  <sheetData>
    <row r="1" spans="1:12" ht="15.75" customHeight="1" thickBot="1" x14ac:dyDescent="0.55000000000000004"/>
    <row r="2" spans="1:12" ht="15" customHeight="1" x14ac:dyDescent="0.25">
      <c r="A2" s="662" t="s">
        <v>482</v>
      </c>
      <c r="B2" s="686">
        <v>43497</v>
      </c>
      <c r="C2" s="676"/>
      <c r="D2" s="679" t="s">
        <v>500</v>
      </c>
      <c r="E2" s="679" t="s">
        <v>523</v>
      </c>
      <c r="F2" s="679" t="s">
        <v>524</v>
      </c>
      <c r="G2" s="679" t="s">
        <v>525</v>
      </c>
      <c r="H2" s="667"/>
      <c r="I2" s="669" t="s">
        <v>19</v>
      </c>
      <c r="J2" s="671" t="s">
        <v>548</v>
      </c>
      <c r="K2" s="671" t="s">
        <v>549</v>
      </c>
      <c r="L2" s="673" t="s">
        <v>533</v>
      </c>
    </row>
    <row r="3" spans="1:12" ht="15.75" customHeight="1" x14ac:dyDescent="0.25">
      <c r="A3" s="663"/>
      <c r="B3" s="687"/>
      <c r="C3" s="678"/>
      <c r="D3" s="680"/>
      <c r="E3" s="680"/>
      <c r="F3" s="680"/>
      <c r="G3" s="680"/>
      <c r="H3" s="668"/>
      <c r="I3" s="670"/>
      <c r="J3" s="672"/>
      <c r="K3" s="672"/>
      <c r="L3" s="674"/>
    </row>
    <row r="4" spans="1:12" ht="15" customHeight="1" x14ac:dyDescent="0.25">
      <c r="A4" s="663"/>
      <c r="B4" s="454" t="s">
        <v>15</v>
      </c>
      <c r="C4" s="445" t="s">
        <v>336</v>
      </c>
      <c r="D4" s="446" t="s">
        <v>17</v>
      </c>
      <c r="E4" s="446" t="s">
        <v>17</v>
      </c>
      <c r="F4" s="446" t="s">
        <v>17</v>
      </c>
      <c r="G4" s="446" t="s">
        <v>17</v>
      </c>
      <c r="H4" s="447"/>
      <c r="I4" s="670"/>
      <c r="J4" s="672"/>
      <c r="K4" s="672"/>
      <c r="L4" s="674"/>
    </row>
    <row r="5" spans="1:12" ht="13.8" x14ac:dyDescent="0.25">
      <c r="A5" s="663"/>
      <c r="B5" s="455">
        <v>301</v>
      </c>
      <c r="C5" s="437" t="s">
        <v>534</v>
      </c>
      <c r="D5" s="449">
        <v>0</v>
      </c>
      <c r="E5" s="449">
        <v>31</v>
      </c>
      <c r="F5" s="449">
        <v>24</v>
      </c>
      <c r="G5" s="449">
        <v>31</v>
      </c>
      <c r="H5" s="450"/>
      <c r="I5" s="459">
        <f>SUM(D5:G5)</f>
        <v>86</v>
      </c>
      <c r="J5" s="460">
        <v>3237</v>
      </c>
      <c r="K5" s="460">
        <v>6474</v>
      </c>
      <c r="L5" s="461">
        <f>AVERAGE(D5:G5)</f>
        <v>21.5</v>
      </c>
    </row>
    <row r="6" spans="1:12" ht="13.8" x14ac:dyDescent="0.25">
      <c r="A6" s="663"/>
      <c r="B6" s="455">
        <v>302</v>
      </c>
      <c r="C6" s="437" t="s">
        <v>535</v>
      </c>
      <c r="D6" s="449">
        <v>0</v>
      </c>
      <c r="E6" s="449">
        <v>28</v>
      </c>
      <c r="F6" s="449">
        <v>31</v>
      </c>
      <c r="G6" s="449">
        <v>18</v>
      </c>
      <c r="H6" s="450"/>
      <c r="I6" s="459">
        <f>SUM(D6:G6)</f>
        <v>77</v>
      </c>
      <c r="J6" s="452">
        <v>2786.5</v>
      </c>
      <c r="K6" s="452">
        <v>5573</v>
      </c>
      <c r="L6" s="461">
        <f t="shared" ref="L6:L8" si="0">AVERAGE(D6:G6)</f>
        <v>19.25</v>
      </c>
    </row>
    <row r="7" spans="1:12" ht="13.8" x14ac:dyDescent="0.25">
      <c r="A7" s="663"/>
      <c r="B7" s="455">
        <v>306</v>
      </c>
      <c r="C7" s="437" t="s">
        <v>536</v>
      </c>
      <c r="D7" s="449">
        <v>0</v>
      </c>
      <c r="E7" s="449">
        <v>23</v>
      </c>
      <c r="F7" s="449">
        <v>13</v>
      </c>
      <c r="G7" s="449">
        <v>16</v>
      </c>
      <c r="H7" s="450"/>
      <c r="I7" s="459">
        <f>SUM(D7:G7)</f>
        <v>52</v>
      </c>
      <c r="J7" s="452">
        <v>2219</v>
      </c>
      <c r="K7" s="452">
        <v>4438</v>
      </c>
      <c r="L7" s="461">
        <f t="shared" si="0"/>
        <v>13</v>
      </c>
    </row>
    <row r="8" spans="1:12" ht="13.8" x14ac:dyDescent="0.25">
      <c r="A8" s="663"/>
      <c r="B8" s="455">
        <v>307</v>
      </c>
      <c r="C8" s="437" t="s">
        <v>537</v>
      </c>
      <c r="D8" s="449">
        <v>0</v>
      </c>
      <c r="E8" s="449">
        <v>32</v>
      </c>
      <c r="F8" s="449">
        <v>17</v>
      </c>
      <c r="G8" s="449">
        <v>35</v>
      </c>
      <c r="H8" s="450"/>
      <c r="I8" s="459">
        <f>SUM(D8:G8)</f>
        <v>84</v>
      </c>
      <c r="J8" s="452">
        <v>3473</v>
      </c>
      <c r="K8" s="452">
        <v>6946</v>
      </c>
      <c r="L8" s="461">
        <f t="shared" si="0"/>
        <v>21</v>
      </c>
    </row>
    <row r="9" spans="1:12" ht="14.4" thickBot="1" x14ac:dyDescent="0.3">
      <c r="A9" s="664"/>
      <c r="B9" s="681" t="s">
        <v>338</v>
      </c>
      <c r="C9" s="666"/>
      <c r="D9" s="465">
        <f>SUM(D5:D8)</f>
        <v>0</v>
      </c>
      <c r="E9" s="465">
        <f>SUM(E5:E8)</f>
        <v>114</v>
      </c>
      <c r="F9" s="465">
        <f>SUM(F5:F8)</f>
        <v>85</v>
      </c>
      <c r="G9" s="465">
        <f>SUM(G5:G8)</f>
        <v>100</v>
      </c>
      <c r="H9" s="466"/>
      <c r="I9" s="442">
        <f>SUM(I5:I8)</f>
        <v>299</v>
      </c>
      <c r="J9" s="443">
        <f>SUM(J5:J8)</f>
        <v>11715.5</v>
      </c>
      <c r="K9" s="443">
        <f>SUM(K5:K8)</f>
        <v>23431</v>
      </c>
      <c r="L9" s="444">
        <f>SUM(L5:L8)</f>
        <v>74.75</v>
      </c>
    </row>
    <row r="10" spans="1:12" s="470" customFormat="1" ht="16.5" customHeight="1" thickBot="1" x14ac:dyDescent="0.55000000000000004">
      <c r="A10" s="471"/>
      <c r="B10" s="472"/>
      <c r="D10" s="473"/>
      <c r="E10" s="473"/>
      <c r="F10" s="473"/>
      <c r="G10" s="473"/>
      <c r="H10" s="473"/>
    </row>
    <row r="11" spans="1:12" ht="15" customHeight="1" x14ac:dyDescent="0.5">
      <c r="B11" s="675">
        <v>43525</v>
      </c>
      <c r="C11" s="676"/>
      <c r="D11" s="679" t="s">
        <v>526</v>
      </c>
      <c r="E11" s="679" t="s">
        <v>527</v>
      </c>
      <c r="F11" s="679" t="s">
        <v>528</v>
      </c>
      <c r="G11" s="679" t="s">
        <v>529</v>
      </c>
      <c r="H11" s="667"/>
      <c r="I11" s="669" t="s">
        <v>19</v>
      </c>
      <c r="J11" s="671" t="s">
        <v>548</v>
      </c>
      <c r="K11" s="671" t="s">
        <v>549</v>
      </c>
      <c r="L11" s="673" t="s">
        <v>533</v>
      </c>
    </row>
    <row r="12" spans="1:12" ht="15.75" customHeight="1" thickBot="1" x14ac:dyDescent="0.55000000000000004">
      <c r="B12" s="677"/>
      <c r="C12" s="678"/>
      <c r="D12" s="680"/>
      <c r="E12" s="680"/>
      <c r="F12" s="680"/>
      <c r="G12" s="680"/>
      <c r="H12" s="668"/>
      <c r="I12" s="670"/>
      <c r="J12" s="672"/>
      <c r="K12" s="672"/>
      <c r="L12" s="674"/>
    </row>
    <row r="13" spans="1:12" ht="15" customHeight="1" x14ac:dyDescent="0.25">
      <c r="A13" s="662" t="s">
        <v>530</v>
      </c>
      <c r="B13" s="448" t="s">
        <v>15</v>
      </c>
      <c r="C13" s="445" t="s">
        <v>336</v>
      </c>
      <c r="D13" s="446" t="s">
        <v>17</v>
      </c>
      <c r="E13" s="446" t="s">
        <v>17</v>
      </c>
      <c r="F13" s="446" t="s">
        <v>17</v>
      </c>
      <c r="G13" s="446" t="s">
        <v>17</v>
      </c>
      <c r="H13" s="467"/>
      <c r="I13" s="670"/>
      <c r="J13" s="672"/>
      <c r="K13" s="672"/>
      <c r="L13" s="674"/>
    </row>
    <row r="14" spans="1:12" ht="13.8" x14ac:dyDescent="0.25">
      <c r="A14" s="663"/>
      <c r="B14" s="439">
        <v>301</v>
      </c>
      <c r="C14" s="437" t="s">
        <v>534</v>
      </c>
      <c r="D14" s="449">
        <v>29</v>
      </c>
      <c r="E14" s="449">
        <v>23</v>
      </c>
      <c r="F14" s="449">
        <v>16</v>
      </c>
      <c r="G14" s="449">
        <v>18</v>
      </c>
      <c r="H14" s="462"/>
      <c r="I14" s="441">
        <f>SUM(D14:G14)</f>
        <v>86</v>
      </c>
      <c r="J14" s="438">
        <v>4292</v>
      </c>
      <c r="K14" s="438">
        <v>8584</v>
      </c>
      <c r="L14" s="440">
        <f>AVERAGE(D14:G14)</f>
        <v>21.5</v>
      </c>
    </row>
    <row r="15" spans="1:12" ht="13.8" x14ac:dyDescent="0.25">
      <c r="A15" s="663"/>
      <c r="B15" s="439">
        <v>302</v>
      </c>
      <c r="C15" s="437" t="s">
        <v>535</v>
      </c>
      <c r="D15" s="449">
        <v>19</v>
      </c>
      <c r="E15" s="449">
        <v>10</v>
      </c>
      <c r="F15" s="449">
        <v>12</v>
      </c>
      <c r="G15" s="449">
        <v>24</v>
      </c>
      <c r="H15" s="462"/>
      <c r="I15" s="441">
        <f>SUM(D15:G15)</f>
        <v>65</v>
      </c>
      <c r="J15" s="438">
        <v>2952.5</v>
      </c>
      <c r="K15" s="438">
        <v>5905</v>
      </c>
      <c r="L15" s="440">
        <f t="shared" ref="L15:L17" si="1">AVERAGE(D15:G15)</f>
        <v>16.25</v>
      </c>
    </row>
    <row r="16" spans="1:12" ht="13.8" x14ac:dyDescent="0.25">
      <c r="A16" s="663"/>
      <c r="B16" s="439">
        <v>306</v>
      </c>
      <c r="C16" s="437" t="s">
        <v>536</v>
      </c>
      <c r="D16" s="449">
        <v>16</v>
      </c>
      <c r="E16" s="449">
        <v>18</v>
      </c>
      <c r="F16" s="449">
        <v>8</v>
      </c>
      <c r="G16" s="449">
        <v>13</v>
      </c>
      <c r="H16" s="462"/>
      <c r="I16" s="441">
        <f>SUM(D16:G16)</f>
        <v>55</v>
      </c>
      <c r="J16" s="438">
        <v>1847.5</v>
      </c>
      <c r="K16" s="438">
        <v>3695</v>
      </c>
      <c r="L16" s="440">
        <f t="shared" si="1"/>
        <v>13.75</v>
      </c>
    </row>
    <row r="17" spans="1:14" ht="13.8" x14ac:dyDescent="0.25">
      <c r="A17" s="663"/>
      <c r="B17" s="439">
        <v>307</v>
      </c>
      <c r="C17" s="437" t="s">
        <v>537</v>
      </c>
      <c r="D17" s="449">
        <v>24</v>
      </c>
      <c r="E17" s="449">
        <v>16</v>
      </c>
      <c r="F17" s="449">
        <v>21</v>
      </c>
      <c r="G17" s="449">
        <v>11</v>
      </c>
      <c r="H17" s="462"/>
      <c r="I17" s="441">
        <f>SUM(D17:G17)</f>
        <v>72</v>
      </c>
      <c r="J17" s="438">
        <v>3199</v>
      </c>
      <c r="K17" s="438">
        <v>6398</v>
      </c>
      <c r="L17" s="440">
        <f t="shared" si="1"/>
        <v>18</v>
      </c>
    </row>
    <row r="18" spans="1:14" ht="14.4" thickBot="1" x14ac:dyDescent="0.3">
      <c r="A18" s="664"/>
      <c r="B18" s="665" t="s">
        <v>338</v>
      </c>
      <c r="C18" s="666"/>
      <c r="D18" s="465">
        <f>SUM(D14:D17)</f>
        <v>88</v>
      </c>
      <c r="E18" s="465">
        <f>SUM(E14:E17)</f>
        <v>67</v>
      </c>
      <c r="F18" s="465">
        <f>SUM(F14:F17)</f>
        <v>57</v>
      </c>
      <c r="G18" s="465">
        <f>SUM(G14:G17)</f>
        <v>66</v>
      </c>
      <c r="H18" s="468"/>
      <c r="I18" s="442">
        <f>SUM(I14:I17)</f>
        <v>278</v>
      </c>
      <c r="J18" s="443">
        <f>SUM(J14:J17)</f>
        <v>12291</v>
      </c>
      <c r="K18" s="443">
        <f>SUM(K14:K17)</f>
        <v>24582</v>
      </c>
      <c r="L18" s="444">
        <f>SUM(L14:L17)</f>
        <v>69.5</v>
      </c>
    </row>
    <row r="19" spans="1:14" ht="17.25" customHeight="1" thickBot="1" x14ac:dyDescent="0.55000000000000004"/>
    <row r="20" spans="1:14" x14ac:dyDescent="0.5">
      <c r="B20" s="675">
        <v>43556</v>
      </c>
      <c r="C20" s="676"/>
      <c r="D20" s="679" t="s">
        <v>538</v>
      </c>
      <c r="E20" s="679" t="s">
        <v>539</v>
      </c>
      <c r="F20" s="679" t="s">
        <v>540</v>
      </c>
      <c r="G20" s="679" t="s">
        <v>541</v>
      </c>
      <c r="H20" s="667"/>
      <c r="I20" s="669" t="s">
        <v>19</v>
      </c>
      <c r="J20" s="671" t="s">
        <v>548</v>
      </c>
      <c r="K20" s="671" t="s">
        <v>549</v>
      </c>
      <c r="L20" s="673" t="s">
        <v>533</v>
      </c>
      <c r="M20" s="598"/>
      <c r="N20" s="598"/>
    </row>
    <row r="21" spans="1:14" ht="28.8" thickBot="1" x14ac:dyDescent="0.55000000000000004">
      <c r="B21" s="677"/>
      <c r="C21" s="678"/>
      <c r="D21" s="680"/>
      <c r="E21" s="680"/>
      <c r="F21" s="680"/>
      <c r="G21" s="680"/>
      <c r="H21" s="668"/>
      <c r="I21" s="670"/>
      <c r="J21" s="672"/>
      <c r="K21" s="672"/>
      <c r="L21" s="674"/>
    </row>
    <row r="22" spans="1:14" ht="13.8" x14ac:dyDescent="0.25">
      <c r="A22" s="662" t="s">
        <v>532</v>
      </c>
      <c r="B22" s="448" t="s">
        <v>15</v>
      </c>
      <c r="C22" s="445" t="s">
        <v>336</v>
      </c>
      <c r="D22" s="446" t="s">
        <v>17</v>
      </c>
      <c r="E22" s="446" t="s">
        <v>17</v>
      </c>
      <c r="F22" s="446" t="s">
        <v>17</v>
      </c>
      <c r="G22" s="446" t="s">
        <v>17</v>
      </c>
      <c r="H22" s="467"/>
      <c r="I22" s="670"/>
      <c r="J22" s="672"/>
      <c r="K22" s="672"/>
      <c r="L22" s="674"/>
    </row>
    <row r="23" spans="1:14" ht="13.8" x14ac:dyDescent="0.25">
      <c r="A23" s="663"/>
      <c r="B23" s="439">
        <v>301</v>
      </c>
      <c r="C23" s="437" t="s">
        <v>534</v>
      </c>
      <c r="D23" s="449">
        <v>16</v>
      </c>
      <c r="E23" s="449">
        <v>20</v>
      </c>
      <c r="F23" s="449">
        <v>17</v>
      </c>
      <c r="G23" s="449">
        <v>17</v>
      </c>
      <c r="H23" s="462"/>
      <c r="I23" s="451">
        <f>SUM(D23:G23)</f>
        <v>70</v>
      </c>
      <c r="J23" s="485">
        <v>3015</v>
      </c>
      <c r="K23" s="485">
        <v>6030</v>
      </c>
      <c r="L23" s="482">
        <f>AVERAGE(D23:G23)</f>
        <v>17.5</v>
      </c>
    </row>
    <row r="24" spans="1:14" ht="13.8" x14ac:dyDescent="0.25">
      <c r="A24" s="663"/>
      <c r="B24" s="439">
        <v>302</v>
      </c>
      <c r="C24" s="437" t="s">
        <v>535</v>
      </c>
      <c r="D24" s="449">
        <v>34</v>
      </c>
      <c r="E24" s="449">
        <v>22</v>
      </c>
      <c r="F24" s="449">
        <v>9</v>
      </c>
      <c r="G24" s="449">
        <v>24</v>
      </c>
      <c r="H24" s="462"/>
      <c r="I24" s="451">
        <f>SUM(D24:G24)</f>
        <v>89</v>
      </c>
      <c r="J24" s="486">
        <v>3805.5</v>
      </c>
      <c r="K24" s="486">
        <v>7611</v>
      </c>
      <c r="L24" s="482">
        <f t="shared" ref="L24:L26" si="2">AVERAGE(D24:G24)</f>
        <v>22.25</v>
      </c>
    </row>
    <row r="25" spans="1:14" ht="13.8" x14ac:dyDescent="0.25">
      <c r="A25" s="663"/>
      <c r="B25" s="439">
        <v>306</v>
      </c>
      <c r="C25" s="437" t="s">
        <v>536</v>
      </c>
      <c r="D25" s="449">
        <v>10</v>
      </c>
      <c r="E25" s="449">
        <v>14</v>
      </c>
      <c r="F25" s="449">
        <v>8</v>
      </c>
      <c r="G25" s="449">
        <v>8</v>
      </c>
      <c r="H25" s="462"/>
      <c r="I25" s="451">
        <f>SUM(D25:G25)</f>
        <v>40</v>
      </c>
      <c r="J25" s="485">
        <v>1820</v>
      </c>
      <c r="K25" s="485">
        <v>3640</v>
      </c>
      <c r="L25" s="482">
        <f t="shared" si="2"/>
        <v>10</v>
      </c>
    </row>
    <row r="26" spans="1:14" ht="13.8" x14ac:dyDescent="0.25">
      <c r="A26" s="663"/>
      <c r="B26" s="439">
        <v>307</v>
      </c>
      <c r="C26" s="437" t="s">
        <v>537</v>
      </c>
      <c r="D26" s="449">
        <v>12</v>
      </c>
      <c r="E26" s="449">
        <v>24</v>
      </c>
      <c r="F26" s="449">
        <v>23</v>
      </c>
      <c r="G26" s="449">
        <v>14</v>
      </c>
      <c r="H26" s="462"/>
      <c r="I26" s="451">
        <f>SUM(D26:G26)</f>
        <v>73</v>
      </c>
      <c r="J26" s="485">
        <v>2493.5</v>
      </c>
      <c r="K26" s="485">
        <v>4987</v>
      </c>
      <c r="L26" s="482">
        <f t="shared" si="2"/>
        <v>18.25</v>
      </c>
    </row>
    <row r="27" spans="1:14" ht="14.4" thickBot="1" x14ac:dyDescent="0.3">
      <c r="A27" s="664"/>
      <c r="B27" s="665" t="s">
        <v>338</v>
      </c>
      <c r="C27" s="666"/>
      <c r="D27" s="465">
        <f>SUM(D23:D26)</f>
        <v>72</v>
      </c>
      <c r="E27" s="465">
        <f>SUM(E23:E26)</f>
        <v>80</v>
      </c>
      <c r="F27" s="465">
        <f>SUM(F23:F26)</f>
        <v>57</v>
      </c>
      <c r="G27" s="465">
        <f>SUM(G23:G26)</f>
        <v>63</v>
      </c>
      <c r="H27" s="468"/>
      <c r="I27" s="442">
        <f>SUM(I23:I26)</f>
        <v>272</v>
      </c>
      <c r="J27" s="491">
        <f>SUM(J23:J26)</f>
        <v>11134</v>
      </c>
      <c r="K27" s="491">
        <f>SUM(K23:K26)</f>
        <v>22268</v>
      </c>
      <c r="L27" s="484">
        <f>SUM(L23:L26)</f>
        <v>68</v>
      </c>
    </row>
    <row r="28" spans="1:14" ht="15" customHeight="1" thickBot="1" x14ac:dyDescent="0.55000000000000004"/>
    <row r="29" spans="1:14" x14ac:dyDescent="0.5">
      <c r="B29" s="675">
        <v>43586</v>
      </c>
      <c r="C29" s="676"/>
      <c r="D29" s="679" t="s">
        <v>553</v>
      </c>
      <c r="E29" s="679" t="s">
        <v>554</v>
      </c>
      <c r="F29" s="679" t="s">
        <v>555</v>
      </c>
      <c r="G29" s="679" t="s">
        <v>556</v>
      </c>
      <c r="H29" s="667" t="s">
        <v>557</v>
      </c>
      <c r="I29" s="669" t="s">
        <v>19</v>
      </c>
      <c r="J29" s="671" t="s">
        <v>548</v>
      </c>
      <c r="K29" s="671" t="s">
        <v>549</v>
      </c>
      <c r="L29" s="673" t="s">
        <v>533</v>
      </c>
    </row>
    <row r="30" spans="1:14" ht="28.8" thickBot="1" x14ac:dyDescent="0.55000000000000004">
      <c r="B30" s="677"/>
      <c r="C30" s="678"/>
      <c r="D30" s="680"/>
      <c r="E30" s="680"/>
      <c r="F30" s="680"/>
      <c r="G30" s="680"/>
      <c r="H30" s="668"/>
      <c r="I30" s="670"/>
      <c r="J30" s="672"/>
      <c r="K30" s="672"/>
      <c r="L30" s="674"/>
    </row>
    <row r="31" spans="1:14" ht="13.8" x14ac:dyDescent="0.25">
      <c r="A31" s="662" t="s">
        <v>550</v>
      </c>
      <c r="B31" s="448" t="s">
        <v>15</v>
      </c>
      <c r="C31" s="445" t="s">
        <v>336</v>
      </c>
      <c r="D31" s="446" t="s">
        <v>17</v>
      </c>
      <c r="E31" s="446" t="s">
        <v>17</v>
      </c>
      <c r="F31" s="446" t="s">
        <v>17</v>
      </c>
      <c r="G31" s="446" t="s">
        <v>17</v>
      </c>
      <c r="H31" s="446" t="s">
        <v>17</v>
      </c>
      <c r="I31" s="670"/>
      <c r="J31" s="672"/>
      <c r="K31" s="672"/>
      <c r="L31" s="674"/>
    </row>
    <row r="32" spans="1:14" ht="13.8" x14ac:dyDescent="0.25">
      <c r="A32" s="663"/>
      <c r="B32" s="439">
        <v>301</v>
      </c>
      <c r="C32" s="437" t="s">
        <v>534</v>
      </c>
      <c r="D32" s="449">
        <v>22</v>
      </c>
      <c r="E32" s="449">
        <v>15</v>
      </c>
      <c r="F32" s="449">
        <v>10</v>
      </c>
      <c r="G32" s="449">
        <v>13</v>
      </c>
      <c r="H32" s="462">
        <v>19</v>
      </c>
      <c r="I32" s="451">
        <f>SUM(D32:H32)</f>
        <v>79</v>
      </c>
      <c r="J32" s="485">
        <v>3060.5</v>
      </c>
      <c r="K32" s="485">
        <v>6121</v>
      </c>
      <c r="L32" s="482">
        <f>AVERAGE(D32:H32)</f>
        <v>15.8</v>
      </c>
    </row>
    <row r="33" spans="1:12" ht="13.8" x14ac:dyDescent="0.25">
      <c r="A33" s="663"/>
      <c r="B33" s="439">
        <v>302</v>
      </c>
      <c r="C33" s="437" t="s">
        <v>535</v>
      </c>
      <c r="D33" s="449">
        <v>17</v>
      </c>
      <c r="E33" s="449">
        <v>13</v>
      </c>
      <c r="F33" s="449">
        <v>7</v>
      </c>
      <c r="G33" s="449">
        <v>4</v>
      </c>
      <c r="H33" s="462">
        <v>25</v>
      </c>
      <c r="I33" s="451">
        <f t="shared" ref="I33:I35" si="3">SUM(D33:H33)</f>
        <v>66</v>
      </c>
      <c r="J33" s="486">
        <v>2652</v>
      </c>
      <c r="K33" s="486">
        <v>5304</v>
      </c>
      <c r="L33" s="482">
        <f t="shared" ref="L33:L35" si="4">AVERAGE(D33:H33)</f>
        <v>13.2</v>
      </c>
    </row>
    <row r="34" spans="1:12" ht="13.8" x14ac:dyDescent="0.25">
      <c r="A34" s="663"/>
      <c r="B34" s="439">
        <v>306</v>
      </c>
      <c r="C34" s="437" t="s">
        <v>536</v>
      </c>
      <c r="D34" s="449">
        <v>8</v>
      </c>
      <c r="E34" s="449">
        <v>5</v>
      </c>
      <c r="F34" s="449">
        <v>3</v>
      </c>
      <c r="G34" s="449">
        <v>7</v>
      </c>
      <c r="H34" s="462">
        <v>8</v>
      </c>
      <c r="I34" s="451">
        <f t="shared" si="3"/>
        <v>31</v>
      </c>
      <c r="J34" s="485">
        <v>1139.5</v>
      </c>
      <c r="K34" s="485">
        <v>2279</v>
      </c>
      <c r="L34" s="482">
        <f t="shared" si="4"/>
        <v>6.2</v>
      </c>
    </row>
    <row r="35" spans="1:12" ht="13.8" x14ac:dyDescent="0.25">
      <c r="A35" s="663"/>
      <c r="B35" s="439">
        <v>307</v>
      </c>
      <c r="C35" s="437" t="s">
        <v>537</v>
      </c>
      <c r="D35" s="449">
        <v>15</v>
      </c>
      <c r="E35" s="449">
        <v>7</v>
      </c>
      <c r="F35" s="449">
        <v>15</v>
      </c>
      <c r="G35" s="449">
        <v>8</v>
      </c>
      <c r="H35" s="462">
        <v>5</v>
      </c>
      <c r="I35" s="451">
        <f t="shared" si="3"/>
        <v>50</v>
      </c>
      <c r="J35" s="485">
        <v>1830</v>
      </c>
      <c r="K35" s="485">
        <v>3660</v>
      </c>
      <c r="L35" s="482">
        <f t="shared" si="4"/>
        <v>10</v>
      </c>
    </row>
    <row r="36" spans="1:12" ht="14.4" thickBot="1" x14ac:dyDescent="0.3">
      <c r="A36" s="664"/>
      <c r="B36" s="665" t="s">
        <v>338</v>
      </c>
      <c r="C36" s="666"/>
      <c r="D36" s="465">
        <f t="shared" ref="D36:L36" si="5">SUM(D32:D35)</f>
        <v>62</v>
      </c>
      <c r="E36" s="465">
        <f t="shared" si="5"/>
        <v>40</v>
      </c>
      <c r="F36" s="465">
        <f t="shared" si="5"/>
        <v>35</v>
      </c>
      <c r="G36" s="465">
        <f t="shared" si="5"/>
        <v>32</v>
      </c>
      <c r="H36" s="468">
        <f t="shared" si="5"/>
        <v>57</v>
      </c>
      <c r="I36" s="442">
        <f t="shared" si="5"/>
        <v>226</v>
      </c>
      <c r="J36" s="491">
        <f t="shared" si="5"/>
        <v>8682</v>
      </c>
      <c r="K36" s="491">
        <f t="shared" si="5"/>
        <v>17364</v>
      </c>
      <c r="L36" s="484">
        <f t="shared" si="5"/>
        <v>45.2</v>
      </c>
    </row>
    <row r="37" spans="1:12" ht="28.8" thickBot="1" x14ac:dyDescent="0.55000000000000004"/>
    <row r="38" spans="1:12" x14ac:dyDescent="0.5">
      <c r="B38" s="675">
        <v>43617</v>
      </c>
      <c r="C38" s="676"/>
      <c r="D38" s="679" t="s">
        <v>568</v>
      </c>
      <c r="E38" s="679" t="s">
        <v>569</v>
      </c>
      <c r="F38" s="679" t="s">
        <v>570</v>
      </c>
      <c r="G38" s="679" t="s">
        <v>571</v>
      </c>
      <c r="H38" s="667"/>
      <c r="I38" s="669" t="s">
        <v>19</v>
      </c>
      <c r="J38" s="671" t="s">
        <v>548</v>
      </c>
      <c r="K38" s="671" t="s">
        <v>549</v>
      </c>
      <c r="L38" s="673" t="s">
        <v>533</v>
      </c>
    </row>
    <row r="39" spans="1:12" ht="28.8" thickBot="1" x14ac:dyDescent="0.55000000000000004">
      <c r="B39" s="677"/>
      <c r="C39" s="678"/>
      <c r="D39" s="680"/>
      <c r="E39" s="680"/>
      <c r="F39" s="680"/>
      <c r="G39" s="680"/>
      <c r="H39" s="668"/>
      <c r="I39" s="670"/>
      <c r="J39" s="672"/>
      <c r="K39" s="672"/>
      <c r="L39" s="674"/>
    </row>
    <row r="40" spans="1:12" ht="13.8" x14ac:dyDescent="0.25">
      <c r="A40" s="662" t="s">
        <v>572</v>
      </c>
      <c r="B40" s="448" t="s">
        <v>15</v>
      </c>
      <c r="C40" s="445" t="s">
        <v>336</v>
      </c>
      <c r="D40" s="446" t="s">
        <v>17</v>
      </c>
      <c r="E40" s="446" t="s">
        <v>17</v>
      </c>
      <c r="F40" s="446" t="s">
        <v>17</v>
      </c>
      <c r="G40" s="446" t="s">
        <v>17</v>
      </c>
      <c r="H40" s="446" t="s">
        <v>17</v>
      </c>
      <c r="I40" s="670"/>
      <c r="J40" s="672"/>
      <c r="K40" s="672"/>
      <c r="L40" s="674"/>
    </row>
    <row r="41" spans="1:12" ht="13.8" x14ac:dyDescent="0.25">
      <c r="A41" s="663"/>
      <c r="B41" s="439">
        <v>301</v>
      </c>
      <c r="C41" s="437" t="s">
        <v>534</v>
      </c>
      <c r="D41" s="449">
        <v>11</v>
      </c>
      <c r="E41" s="449">
        <v>8</v>
      </c>
      <c r="F41" s="449">
        <v>17</v>
      </c>
      <c r="G41" s="449">
        <v>23</v>
      </c>
      <c r="H41" s="462"/>
      <c r="I41" s="451">
        <f>SUM(D41:H41)</f>
        <v>59</v>
      </c>
      <c r="J41" s="485">
        <v>2337.5</v>
      </c>
      <c r="K41" s="485">
        <v>4671</v>
      </c>
      <c r="L41" s="482">
        <f>AVERAGE(D41:G41)</f>
        <v>14.75</v>
      </c>
    </row>
    <row r="42" spans="1:12" ht="13.8" x14ac:dyDescent="0.25">
      <c r="A42" s="663"/>
      <c r="B42" s="439">
        <v>302</v>
      </c>
      <c r="C42" s="437" t="s">
        <v>535</v>
      </c>
      <c r="D42" s="449">
        <v>13</v>
      </c>
      <c r="E42" s="449">
        <v>10</v>
      </c>
      <c r="F42" s="449">
        <v>5</v>
      </c>
      <c r="G42" s="449">
        <v>20</v>
      </c>
      <c r="H42" s="462"/>
      <c r="I42" s="451">
        <f t="shared" ref="I42:I44" si="6">SUM(D42:H42)</f>
        <v>48</v>
      </c>
      <c r="J42" s="486">
        <v>2218</v>
      </c>
      <c r="K42" s="486">
        <v>4432</v>
      </c>
      <c r="L42" s="482">
        <f t="shared" ref="L42:L44" si="7">AVERAGE(D42:G42)</f>
        <v>12</v>
      </c>
    </row>
    <row r="43" spans="1:12" ht="13.8" x14ac:dyDescent="0.25">
      <c r="A43" s="663"/>
      <c r="B43" s="439">
        <v>306</v>
      </c>
      <c r="C43" s="437" t="s">
        <v>536</v>
      </c>
      <c r="D43" s="449">
        <v>19</v>
      </c>
      <c r="E43" s="449">
        <v>10</v>
      </c>
      <c r="F43" s="449">
        <v>4</v>
      </c>
      <c r="G43" s="449">
        <v>24</v>
      </c>
      <c r="H43" s="462"/>
      <c r="I43" s="451">
        <f t="shared" si="6"/>
        <v>57</v>
      </c>
      <c r="J43" s="485">
        <v>2231</v>
      </c>
      <c r="K43" s="485">
        <v>4433</v>
      </c>
      <c r="L43" s="482">
        <f t="shared" si="7"/>
        <v>14.25</v>
      </c>
    </row>
    <row r="44" spans="1:12" ht="13.8" x14ac:dyDescent="0.25">
      <c r="A44" s="663"/>
      <c r="B44" s="439">
        <v>307</v>
      </c>
      <c r="C44" s="437" t="s">
        <v>537</v>
      </c>
      <c r="D44" s="449">
        <v>14</v>
      </c>
      <c r="E44" s="449">
        <v>9</v>
      </c>
      <c r="F44" s="449">
        <v>13</v>
      </c>
      <c r="G44" s="449">
        <v>21</v>
      </c>
      <c r="H44" s="462"/>
      <c r="I44" s="451">
        <f t="shared" si="6"/>
        <v>57</v>
      </c>
      <c r="J44" s="485">
        <v>2429.5</v>
      </c>
      <c r="K44" s="485">
        <v>4853</v>
      </c>
      <c r="L44" s="482">
        <f t="shared" si="7"/>
        <v>14.25</v>
      </c>
    </row>
    <row r="45" spans="1:12" ht="14.4" thickBot="1" x14ac:dyDescent="0.3">
      <c r="A45" s="664"/>
      <c r="B45" s="665" t="s">
        <v>338</v>
      </c>
      <c r="C45" s="666"/>
      <c r="D45" s="465">
        <f t="shared" ref="D45:L45" si="8">SUM(D41:D44)</f>
        <v>57</v>
      </c>
      <c r="E45" s="465">
        <f t="shared" si="8"/>
        <v>37</v>
      </c>
      <c r="F45" s="465">
        <f t="shared" si="8"/>
        <v>39</v>
      </c>
      <c r="G45" s="465">
        <f t="shared" si="8"/>
        <v>88</v>
      </c>
      <c r="H45" s="468">
        <f t="shared" si="8"/>
        <v>0</v>
      </c>
      <c r="I45" s="442">
        <f t="shared" si="8"/>
        <v>221</v>
      </c>
      <c r="J45" s="491">
        <f t="shared" si="8"/>
        <v>9216</v>
      </c>
      <c r="K45" s="491">
        <f t="shared" si="8"/>
        <v>18389</v>
      </c>
      <c r="L45" s="484">
        <f t="shared" si="8"/>
        <v>55.25</v>
      </c>
    </row>
    <row r="46" spans="1:12" ht="28.8" thickBot="1" x14ac:dyDescent="0.55000000000000004"/>
    <row r="47" spans="1:12" x14ac:dyDescent="0.5">
      <c r="B47" s="729">
        <v>43647</v>
      </c>
      <c r="C47" s="730"/>
      <c r="D47" s="679" t="s">
        <v>574</v>
      </c>
      <c r="E47" s="679" t="s">
        <v>575</v>
      </c>
      <c r="F47" s="679" t="s">
        <v>576</v>
      </c>
      <c r="G47" s="679" t="s">
        <v>577</v>
      </c>
      <c r="H47" s="667" t="s">
        <v>578</v>
      </c>
      <c r="I47" s="669" t="s">
        <v>19</v>
      </c>
      <c r="J47" s="671" t="s">
        <v>548</v>
      </c>
      <c r="K47" s="671" t="s">
        <v>549</v>
      </c>
      <c r="L47" s="673" t="s">
        <v>533</v>
      </c>
    </row>
    <row r="48" spans="1:12" ht="28.8" thickBot="1" x14ac:dyDescent="0.55000000000000004">
      <c r="B48" s="731"/>
      <c r="C48" s="732"/>
      <c r="D48" s="680"/>
      <c r="E48" s="680"/>
      <c r="F48" s="680"/>
      <c r="G48" s="680"/>
      <c r="H48" s="668"/>
      <c r="I48" s="670"/>
      <c r="J48" s="672"/>
      <c r="K48" s="672"/>
      <c r="L48" s="674"/>
    </row>
    <row r="49" spans="1:12" ht="13.8" x14ac:dyDescent="0.25">
      <c r="A49" s="662" t="s">
        <v>573</v>
      </c>
      <c r="B49" s="448" t="s">
        <v>15</v>
      </c>
      <c r="C49" s="445" t="s">
        <v>336</v>
      </c>
      <c r="D49" s="446" t="s">
        <v>17</v>
      </c>
      <c r="E49" s="446" t="s">
        <v>17</v>
      </c>
      <c r="F49" s="446" t="s">
        <v>17</v>
      </c>
      <c r="G49" s="446" t="s">
        <v>17</v>
      </c>
      <c r="H49" s="446" t="s">
        <v>17</v>
      </c>
      <c r="I49" s="670"/>
      <c r="J49" s="672"/>
      <c r="K49" s="672"/>
      <c r="L49" s="674"/>
    </row>
    <row r="50" spans="1:12" ht="13.8" x14ac:dyDescent="0.25">
      <c r="A50" s="663"/>
      <c r="B50" s="439">
        <v>301</v>
      </c>
      <c r="C50" s="437" t="s">
        <v>534</v>
      </c>
      <c r="D50" s="449">
        <v>20</v>
      </c>
      <c r="E50" s="449">
        <v>14</v>
      </c>
      <c r="F50" s="449">
        <v>18</v>
      </c>
      <c r="G50" s="449">
        <v>13</v>
      </c>
      <c r="H50" s="462"/>
      <c r="I50" s="451">
        <f>SUM(D50:H50)</f>
        <v>65</v>
      </c>
      <c r="J50" s="485">
        <v>3317</v>
      </c>
      <c r="K50" s="485">
        <v>6605</v>
      </c>
      <c r="L50" s="482">
        <f>AVERAGE(D50:G50)</f>
        <v>16.25</v>
      </c>
    </row>
    <row r="51" spans="1:12" ht="13.8" x14ac:dyDescent="0.25">
      <c r="A51" s="663"/>
      <c r="B51" s="439">
        <v>302</v>
      </c>
      <c r="C51" s="437" t="s">
        <v>535</v>
      </c>
      <c r="D51" s="449">
        <v>26</v>
      </c>
      <c r="E51" s="449">
        <v>18</v>
      </c>
      <c r="F51" s="449">
        <v>13</v>
      </c>
      <c r="G51" s="449">
        <v>14</v>
      </c>
      <c r="H51" s="462"/>
      <c r="I51" s="451">
        <f t="shared" ref="I51:I53" si="9">SUM(D51:H51)</f>
        <v>71</v>
      </c>
      <c r="J51" s="486">
        <v>2745.5</v>
      </c>
      <c r="K51" s="486">
        <v>5489</v>
      </c>
      <c r="L51" s="482">
        <f t="shared" ref="L51:L53" si="10">AVERAGE(D51:G51)</f>
        <v>17.75</v>
      </c>
    </row>
    <row r="52" spans="1:12" ht="13.8" x14ac:dyDescent="0.25">
      <c r="A52" s="663"/>
      <c r="B52" s="439">
        <v>306</v>
      </c>
      <c r="C52" s="437" t="s">
        <v>536</v>
      </c>
      <c r="D52" s="449">
        <v>16</v>
      </c>
      <c r="E52" s="449">
        <v>16</v>
      </c>
      <c r="F52" s="449">
        <v>6</v>
      </c>
      <c r="G52" s="449">
        <v>12</v>
      </c>
      <c r="H52" s="462"/>
      <c r="I52" s="451">
        <f t="shared" si="9"/>
        <v>50</v>
      </c>
      <c r="J52" s="485">
        <v>1887</v>
      </c>
      <c r="K52" s="485">
        <v>3770</v>
      </c>
      <c r="L52" s="482">
        <f t="shared" si="10"/>
        <v>12.5</v>
      </c>
    </row>
    <row r="53" spans="1:12" ht="13.8" x14ac:dyDescent="0.25">
      <c r="A53" s="663"/>
      <c r="B53" s="439">
        <v>307</v>
      </c>
      <c r="C53" s="437" t="s">
        <v>537</v>
      </c>
      <c r="D53" s="449">
        <v>17</v>
      </c>
      <c r="E53" s="449">
        <v>18</v>
      </c>
      <c r="F53" s="449">
        <v>20</v>
      </c>
      <c r="G53" s="449">
        <v>14</v>
      </c>
      <c r="H53" s="462"/>
      <c r="I53" s="451">
        <f t="shared" si="9"/>
        <v>69</v>
      </c>
      <c r="J53" s="485">
        <v>2755</v>
      </c>
      <c r="K53" s="485">
        <v>5501</v>
      </c>
      <c r="L53" s="482">
        <f t="shared" si="10"/>
        <v>17.25</v>
      </c>
    </row>
    <row r="54" spans="1:12" ht="14.4" thickBot="1" x14ac:dyDescent="0.3">
      <c r="A54" s="664"/>
      <c r="B54" s="665" t="s">
        <v>338</v>
      </c>
      <c r="C54" s="666"/>
      <c r="D54" s="465">
        <f t="shared" ref="D54:L54" si="11">SUM(D50:D53)</f>
        <v>79</v>
      </c>
      <c r="E54" s="465">
        <f t="shared" si="11"/>
        <v>66</v>
      </c>
      <c r="F54" s="465">
        <f t="shared" si="11"/>
        <v>57</v>
      </c>
      <c r="G54" s="465">
        <f t="shared" si="11"/>
        <v>53</v>
      </c>
      <c r="H54" s="468">
        <f t="shared" si="11"/>
        <v>0</v>
      </c>
      <c r="I54" s="442">
        <f t="shared" si="11"/>
        <v>255</v>
      </c>
      <c r="J54" s="491">
        <f t="shared" si="11"/>
        <v>10704.5</v>
      </c>
      <c r="K54" s="491">
        <f t="shared" si="11"/>
        <v>21365</v>
      </c>
      <c r="L54" s="484">
        <f t="shared" si="11"/>
        <v>63.75</v>
      </c>
    </row>
  </sheetData>
  <mergeCells count="73">
    <mergeCell ref="A49:A54"/>
    <mergeCell ref="B54:C54"/>
    <mergeCell ref="H47:H48"/>
    <mergeCell ref="I47:I49"/>
    <mergeCell ref="J47:J49"/>
    <mergeCell ref="K47:K49"/>
    <mergeCell ref="L47:L49"/>
    <mergeCell ref="B47:C48"/>
    <mergeCell ref="D47:D48"/>
    <mergeCell ref="E47:E48"/>
    <mergeCell ref="F47:F48"/>
    <mergeCell ref="G47:G48"/>
    <mergeCell ref="A40:A45"/>
    <mergeCell ref="B45:C45"/>
    <mergeCell ref="H38:H39"/>
    <mergeCell ref="I38:I40"/>
    <mergeCell ref="J38:J40"/>
    <mergeCell ref="K38:K40"/>
    <mergeCell ref="L38:L40"/>
    <mergeCell ref="B38:C39"/>
    <mergeCell ref="D38:D39"/>
    <mergeCell ref="E38:E39"/>
    <mergeCell ref="F38:F39"/>
    <mergeCell ref="G38:G39"/>
    <mergeCell ref="A31:A36"/>
    <mergeCell ref="B36:C36"/>
    <mergeCell ref="H29:H30"/>
    <mergeCell ref="I29:I31"/>
    <mergeCell ref="J29:J31"/>
    <mergeCell ref="K29:K31"/>
    <mergeCell ref="L29:L31"/>
    <mergeCell ref="B29:C30"/>
    <mergeCell ref="D29:D30"/>
    <mergeCell ref="E29:E30"/>
    <mergeCell ref="F29:F30"/>
    <mergeCell ref="G29:G30"/>
    <mergeCell ref="M20:N20"/>
    <mergeCell ref="A22:A27"/>
    <mergeCell ref="B27:C27"/>
    <mergeCell ref="B20:C21"/>
    <mergeCell ref="D20:D21"/>
    <mergeCell ref="E20:E21"/>
    <mergeCell ref="F20:F21"/>
    <mergeCell ref="G20:G21"/>
    <mergeCell ref="H20:H21"/>
    <mergeCell ref="I20:I22"/>
    <mergeCell ref="J20:J22"/>
    <mergeCell ref="K11:K13"/>
    <mergeCell ref="K20:K22"/>
    <mergeCell ref="L20:L22"/>
    <mergeCell ref="L11:L13"/>
    <mergeCell ref="A13:A18"/>
    <mergeCell ref="B18:C18"/>
    <mergeCell ref="B11:C12"/>
    <mergeCell ref="D11:D12"/>
    <mergeCell ref="E11:E12"/>
    <mergeCell ref="F11:F12"/>
    <mergeCell ref="G11:G12"/>
    <mergeCell ref="H11:H12"/>
    <mergeCell ref="I11:I13"/>
    <mergeCell ref="J11:J13"/>
    <mergeCell ref="H2:H3"/>
    <mergeCell ref="I2:I4"/>
    <mergeCell ref="J2:J4"/>
    <mergeCell ref="K2:K4"/>
    <mergeCell ref="L2:L4"/>
    <mergeCell ref="F2:F3"/>
    <mergeCell ref="G2:G3"/>
    <mergeCell ref="B9:C9"/>
    <mergeCell ref="A2:A9"/>
    <mergeCell ref="B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FFC000"/>
  </sheetPr>
  <dimension ref="A1:BK178"/>
  <sheetViews>
    <sheetView topLeftCell="A151" workbookViewId="0">
      <pane xSplit="7" topLeftCell="H1" activePane="topRight" state="frozen"/>
      <selection pane="topRight" activeCell="F164" sqref="F164"/>
    </sheetView>
  </sheetViews>
  <sheetFormatPr defaultColWidth="9.109375" defaultRowHeight="14.4" x14ac:dyDescent="0.3"/>
  <cols>
    <col min="1" max="1" width="5.33203125" style="175" customWidth="1"/>
    <col min="2" max="2" width="8.109375" style="175" customWidth="1"/>
    <col min="3" max="3" width="8.5546875" style="222" customWidth="1"/>
    <col min="4" max="4" width="12.109375" style="175" customWidth="1"/>
    <col min="5" max="5" width="9.5546875" style="175" customWidth="1"/>
    <col min="6" max="6" width="9.109375" style="222" customWidth="1"/>
    <col min="7" max="7" width="10.88671875" style="175" customWidth="1"/>
    <col min="8" max="8" width="11.44140625" style="175" customWidth="1"/>
    <col min="9" max="9" width="11" style="175" customWidth="1"/>
    <col min="10" max="10" width="9.109375" style="175" customWidth="1"/>
    <col min="11" max="11" width="10.44140625" style="175" customWidth="1"/>
    <col min="12" max="12" width="11.44140625" style="175" customWidth="1"/>
    <col min="13" max="13" width="11.33203125" style="175" customWidth="1"/>
    <col min="14" max="14" width="10.88671875" style="175" customWidth="1"/>
    <col min="15" max="15" width="10.33203125" style="175" customWidth="1"/>
    <col min="16" max="16" width="10.109375" style="175" customWidth="1"/>
    <col min="17" max="17" width="9.5546875" style="175" customWidth="1"/>
    <col min="18" max="18" width="10" style="175" customWidth="1"/>
    <col min="19" max="19" width="9.88671875" style="175" customWidth="1"/>
    <col min="20" max="20" width="9.5546875" style="175" customWidth="1"/>
    <col min="21" max="21" width="11" style="175" customWidth="1"/>
    <col min="22" max="22" width="9.5546875" style="175" customWidth="1"/>
    <col min="23" max="23" width="12.44140625" style="175" customWidth="1"/>
    <col min="24" max="24" width="11.88671875" style="175" customWidth="1"/>
    <col min="25" max="26" width="10.88671875" style="175" customWidth="1"/>
    <col min="27" max="27" width="11" style="175" customWidth="1"/>
    <col min="28" max="28" width="10.109375" style="175" customWidth="1"/>
    <col min="29" max="29" width="10" style="175" customWidth="1"/>
    <col min="30" max="30" width="10.6640625" style="175" customWidth="1"/>
    <col min="31" max="31" width="10.44140625" style="175" customWidth="1"/>
    <col min="32" max="32" width="10.109375" style="175" customWidth="1"/>
    <col min="33" max="33" width="10.44140625" style="175" customWidth="1"/>
    <col min="34" max="34" width="12.109375" style="175" customWidth="1"/>
    <col min="35" max="35" width="10.88671875" style="175" customWidth="1"/>
    <col min="36" max="36" width="10.109375" style="175" customWidth="1"/>
    <col min="37" max="37" width="10.44140625" style="175" customWidth="1"/>
    <col min="38" max="38" width="9.5546875" style="175" customWidth="1"/>
    <col min="39" max="39" width="10.88671875" style="175" customWidth="1"/>
    <col min="40" max="40" width="9.5546875" style="175" customWidth="1"/>
    <col min="41" max="41" width="10.88671875" style="175" customWidth="1"/>
    <col min="42" max="42" width="11.44140625" style="175" customWidth="1"/>
    <col min="43" max="43" width="10.6640625" style="175" customWidth="1"/>
    <col min="44" max="44" width="11.33203125" style="175" customWidth="1"/>
    <col min="45" max="45" width="11.5546875" style="175" customWidth="1"/>
    <col min="46" max="46" width="13.33203125" style="175" customWidth="1"/>
    <col min="47" max="47" width="3.33203125" style="175" customWidth="1"/>
    <col min="48" max="49" width="12.5546875" style="175" customWidth="1"/>
    <col min="50" max="50" width="3.33203125" style="175" customWidth="1"/>
    <col min="51" max="51" width="11" style="175" customWidth="1"/>
    <col min="52" max="52" width="10" style="175" customWidth="1"/>
    <col min="53" max="53" width="9" style="175" customWidth="1"/>
    <col min="54" max="54" width="8.44140625" style="175" customWidth="1"/>
    <col min="55" max="55" width="8.5546875" style="175" customWidth="1"/>
    <col min="56" max="56" width="10" style="175" customWidth="1"/>
    <col min="57" max="57" width="10.6640625" style="175" customWidth="1"/>
    <col min="58" max="58" width="9" style="175" customWidth="1"/>
    <col min="59" max="59" width="8.5546875" style="175" customWidth="1"/>
    <col min="60" max="60" width="8.44140625" style="175" customWidth="1"/>
    <col min="61" max="61" width="10.33203125" style="175" customWidth="1"/>
    <col min="62" max="62" width="11.6640625" style="175" customWidth="1"/>
    <col min="63" max="63" width="16.5546875" style="175"/>
    <col min="64" max="16384" width="9.109375" style="112"/>
  </cols>
  <sheetData>
    <row r="1" spans="1:63" ht="15" thickBot="1" x14ac:dyDescent="0.35">
      <c r="B1" s="176" t="s">
        <v>273</v>
      </c>
      <c r="C1" s="177"/>
      <c r="D1" s="176"/>
      <c r="E1" s="176"/>
      <c r="F1" s="177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8"/>
      <c r="U1" s="179" t="s">
        <v>274</v>
      </c>
      <c r="W1" s="733" t="s">
        <v>275</v>
      </c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180" t="s">
        <v>276</v>
      </c>
      <c r="AV1" s="181"/>
      <c r="AW1" s="181"/>
      <c r="AY1" s="182" t="s">
        <v>277</v>
      </c>
      <c r="AZ1" s="183"/>
      <c r="BA1" s="183"/>
      <c r="BB1" s="183"/>
      <c r="BC1" s="183"/>
      <c r="BD1" s="183"/>
      <c r="BE1" s="183"/>
      <c r="BF1" s="183"/>
      <c r="BG1" s="183"/>
      <c r="BH1" s="183"/>
      <c r="BI1" s="184" t="s">
        <v>276</v>
      </c>
      <c r="BJ1" s="181"/>
    </row>
    <row r="2" spans="1:63" ht="15" thickBot="1" x14ac:dyDescent="0.35">
      <c r="B2" s="734"/>
      <c r="C2" s="734"/>
      <c r="D2" s="185"/>
      <c r="E2" s="185"/>
      <c r="F2" s="186"/>
      <c r="T2" s="175" t="s">
        <v>278</v>
      </c>
      <c r="U2" s="175">
        <v>43408</v>
      </c>
      <c r="W2" s="187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8"/>
      <c r="AV2" s="181"/>
      <c r="AW2" s="181"/>
      <c r="AY2" s="189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1"/>
    </row>
    <row r="3" spans="1:63" ht="15" thickBot="1" x14ac:dyDescent="0.35">
      <c r="B3" s="185"/>
      <c r="C3" s="186"/>
      <c r="D3" s="185"/>
      <c r="E3" s="185"/>
      <c r="F3" s="186"/>
      <c r="H3" s="192" t="s">
        <v>279</v>
      </c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4"/>
      <c r="W3" s="195" t="s">
        <v>280</v>
      </c>
      <c r="X3" s="196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8"/>
      <c r="AP3" s="198"/>
      <c r="AQ3" s="198"/>
      <c r="AR3" s="197"/>
      <c r="AS3" s="197"/>
      <c r="AT3" s="198"/>
      <c r="AV3" s="199"/>
      <c r="AW3" s="198"/>
      <c r="AY3" s="195" t="s">
        <v>281</v>
      </c>
      <c r="AZ3" s="200"/>
      <c r="BA3" s="200"/>
      <c r="BB3" s="200"/>
      <c r="BC3" s="200"/>
      <c r="BD3" s="200"/>
      <c r="BE3" s="200"/>
      <c r="BF3" s="200"/>
      <c r="BG3" s="200"/>
      <c r="BH3" s="201"/>
      <c r="BI3" s="201"/>
      <c r="BJ3" s="202"/>
    </row>
    <row r="4" spans="1:63" ht="27" thickBot="1" x14ac:dyDescent="0.35">
      <c r="A4" s="203"/>
      <c r="B4" s="185"/>
      <c r="C4" s="186"/>
      <c r="D4" s="185"/>
      <c r="E4" s="185"/>
      <c r="F4" s="186"/>
      <c r="G4" s="185"/>
      <c r="H4" s="204" t="s">
        <v>282</v>
      </c>
      <c r="I4" s="205" t="s">
        <v>283</v>
      </c>
      <c r="J4" s="205" t="s">
        <v>284</v>
      </c>
      <c r="K4" s="205" t="s">
        <v>285</v>
      </c>
      <c r="L4" s="205" t="s">
        <v>286</v>
      </c>
      <c r="M4" s="205" t="s">
        <v>287</v>
      </c>
      <c r="N4" s="205" t="s">
        <v>288</v>
      </c>
      <c r="O4" s="205" t="s">
        <v>289</v>
      </c>
      <c r="P4" s="205" t="s">
        <v>290</v>
      </c>
      <c r="Q4" s="205" t="s">
        <v>291</v>
      </c>
      <c r="R4" s="205" t="s">
        <v>292</v>
      </c>
      <c r="S4" s="205" t="s">
        <v>395</v>
      </c>
      <c r="T4" s="206" t="s">
        <v>294</v>
      </c>
      <c r="U4" s="207" t="s">
        <v>295</v>
      </c>
      <c r="W4" s="208" t="s">
        <v>282</v>
      </c>
      <c r="X4" s="209" t="s">
        <v>282</v>
      </c>
      <c r="Y4" s="209" t="s">
        <v>283</v>
      </c>
      <c r="Z4" s="209" t="s">
        <v>283</v>
      </c>
      <c r="AA4" s="209" t="s">
        <v>284</v>
      </c>
      <c r="AB4" s="209" t="s">
        <v>284</v>
      </c>
      <c r="AC4" s="209" t="s">
        <v>285</v>
      </c>
      <c r="AD4" s="209" t="s">
        <v>285</v>
      </c>
      <c r="AE4" s="209" t="s">
        <v>286</v>
      </c>
      <c r="AF4" s="209" t="s">
        <v>286</v>
      </c>
      <c r="AG4" s="209" t="s">
        <v>287</v>
      </c>
      <c r="AH4" s="209" t="s">
        <v>287</v>
      </c>
      <c r="AI4" s="209" t="s">
        <v>288</v>
      </c>
      <c r="AJ4" s="209" t="s">
        <v>288</v>
      </c>
      <c r="AK4" s="209" t="s">
        <v>289</v>
      </c>
      <c r="AL4" s="209" t="s">
        <v>289</v>
      </c>
      <c r="AM4" s="209" t="s">
        <v>290</v>
      </c>
      <c r="AN4" s="209" t="s">
        <v>290</v>
      </c>
      <c r="AO4" s="209" t="s">
        <v>291</v>
      </c>
      <c r="AP4" s="209" t="s">
        <v>291</v>
      </c>
      <c r="AQ4" s="209" t="s">
        <v>292</v>
      </c>
      <c r="AR4" s="209" t="s">
        <v>292</v>
      </c>
      <c r="AS4" s="209" t="s">
        <v>395</v>
      </c>
      <c r="AT4" s="210" t="s">
        <v>395</v>
      </c>
      <c r="AV4" s="211" t="s">
        <v>296</v>
      </c>
      <c r="AW4" s="207" t="s">
        <v>296</v>
      </c>
      <c r="AY4" s="208" t="s">
        <v>282</v>
      </c>
      <c r="AZ4" s="209" t="s">
        <v>283</v>
      </c>
      <c r="BA4" s="209" t="s">
        <v>284</v>
      </c>
      <c r="BB4" s="209" t="s">
        <v>285</v>
      </c>
      <c r="BC4" s="209" t="s">
        <v>286</v>
      </c>
      <c r="BD4" s="209" t="s">
        <v>287</v>
      </c>
      <c r="BE4" s="209" t="s">
        <v>288</v>
      </c>
      <c r="BF4" s="209" t="s">
        <v>289</v>
      </c>
      <c r="BG4" s="209" t="s">
        <v>290</v>
      </c>
      <c r="BH4" s="209" t="s">
        <v>291</v>
      </c>
      <c r="BI4" s="209" t="s">
        <v>292</v>
      </c>
      <c r="BJ4" s="210" t="s">
        <v>293</v>
      </c>
    </row>
    <row r="5" spans="1:63" ht="27" thickBot="1" x14ac:dyDescent="0.35">
      <c r="A5" s="186"/>
      <c r="B5" s="212" t="s">
        <v>297</v>
      </c>
      <c r="C5" s="213" t="s">
        <v>29</v>
      </c>
      <c r="D5" s="213" t="s">
        <v>298</v>
      </c>
      <c r="E5" s="214" t="s">
        <v>270</v>
      </c>
      <c r="F5" s="214" t="s">
        <v>299</v>
      </c>
      <c r="G5" s="213" t="s">
        <v>32</v>
      </c>
      <c r="H5" s="206" t="s">
        <v>300</v>
      </c>
      <c r="I5" s="206" t="s">
        <v>300</v>
      </c>
      <c r="J5" s="206" t="s">
        <v>300</v>
      </c>
      <c r="K5" s="206" t="s">
        <v>300</v>
      </c>
      <c r="L5" s="206" t="s">
        <v>300</v>
      </c>
      <c r="M5" s="206" t="s">
        <v>300</v>
      </c>
      <c r="N5" s="206" t="s">
        <v>300</v>
      </c>
      <c r="O5" s="206" t="s">
        <v>300</v>
      </c>
      <c r="P5" s="206" t="s">
        <v>300</v>
      </c>
      <c r="Q5" s="206" t="s">
        <v>300</v>
      </c>
      <c r="R5" s="206" t="s">
        <v>300</v>
      </c>
      <c r="S5" s="215" t="s">
        <v>300</v>
      </c>
      <c r="W5" s="216" t="s">
        <v>301</v>
      </c>
      <c r="X5" s="217" t="s">
        <v>302</v>
      </c>
      <c r="Y5" s="218" t="s">
        <v>301</v>
      </c>
      <c r="Z5" s="217" t="s">
        <v>302</v>
      </c>
      <c r="AA5" s="218" t="s">
        <v>301</v>
      </c>
      <c r="AB5" s="217" t="s">
        <v>302</v>
      </c>
      <c r="AC5" s="218" t="s">
        <v>301</v>
      </c>
      <c r="AD5" s="217" t="s">
        <v>302</v>
      </c>
      <c r="AE5" s="218" t="s">
        <v>301</v>
      </c>
      <c r="AF5" s="217" t="s">
        <v>302</v>
      </c>
      <c r="AG5" s="218" t="s">
        <v>301</v>
      </c>
      <c r="AH5" s="217" t="s">
        <v>302</v>
      </c>
      <c r="AI5" s="218" t="s">
        <v>301</v>
      </c>
      <c r="AJ5" s="217" t="s">
        <v>302</v>
      </c>
      <c r="AK5" s="218" t="s">
        <v>301</v>
      </c>
      <c r="AL5" s="217" t="s">
        <v>302</v>
      </c>
      <c r="AM5" s="218" t="s">
        <v>301</v>
      </c>
      <c r="AN5" s="217" t="s">
        <v>302</v>
      </c>
      <c r="AO5" s="218" t="s">
        <v>301</v>
      </c>
      <c r="AP5" s="217" t="s">
        <v>302</v>
      </c>
      <c r="AQ5" s="218" t="s">
        <v>301</v>
      </c>
      <c r="AR5" s="217" t="s">
        <v>302</v>
      </c>
      <c r="AS5" s="218" t="s">
        <v>301</v>
      </c>
      <c r="AT5" s="219" t="s">
        <v>302</v>
      </c>
      <c r="AV5" s="216" t="s">
        <v>301</v>
      </c>
      <c r="AW5" s="219" t="s">
        <v>302</v>
      </c>
      <c r="AY5" s="220" t="s">
        <v>303</v>
      </c>
      <c r="AZ5" s="206" t="s">
        <v>303</v>
      </c>
      <c r="BA5" s="206" t="s">
        <v>303</v>
      </c>
      <c r="BB5" s="206" t="s">
        <v>303</v>
      </c>
      <c r="BC5" s="206" t="s">
        <v>303</v>
      </c>
      <c r="BD5" s="206" t="s">
        <v>303</v>
      </c>
      <c r="BE5" s="206" t="s">
        <v>303</v>
      </c>
      <c r="BF5" s="206" t="s">
        <v>303</v>
      </c>
      <c r="BG5" s="206" t="s">
        <v>303</v>
      </c>
      <c r="BH5" s="206" t="s">
        <v>303</v>
      </c>
      <c r="BI5" s="221" t="s">
        <v>303</v>
      </c>
      <c r="BJ5" s="215" t="s">
        <v>303</v>
      </c>
    </row>
    <row r="6" spans="1:63" ht="15" thickBot="1" x14ac:dyDescent="0.35"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V6" s="181"/>
      <c r="AW6" s="181"/>
      <c r="AX6" s="223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</row>
    <row r="7" spans="1:63" ht="15" thickBot="1" x14ac:dyDescent="0.35">
      <c r="A7" s="224"/>
      <c r="B7" s="225"/>
      <c r="C7" s="226"/>
      <c r="D7" s="227"/>
      <c r="E7" s="227"/>
      <c r="F7" s="228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30"/>
      <c r="U7" s="230"/>
      <c r="V7" s="231"/>
      <c r="W7" s="232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4"/>
      <c r="AT7" s="235"/>
      <c r="AU7" s="236"/>
      <c r="AV7" s="232"/>
      <c r="AW7" s="237"/>
      <c r="AX7" s="236"/>
      <c r="AY7" s="238"/>
      <c r="AZ7" s="239"/>
      <c r="BA7" s="240"/>
      <c r="BB7" s="240"/>
      <c r="BC7" s="240"/>
      <c r="BD7" s="240"/>
      <c r="BE7" s="240"/>
      <c r="BF7" s="240"/>
      <c r="BG7" s="240"/>
      <c r="BH7" s="240"/>
      <c r="BI7" s="241"/>
      <c r="BJ7" s="242"/>
    </row>
    <row r="8" spans="1:63" s="344" customFormat="1" x14ac:dyDescent="0.3">
      <c r="A8" s="381">
        <v>1</v>
      </c>
      <c r="B8" s="382">
        <v>6953156282308</v>
      </c>
      <c r="C8" s="382">
        <v>734835</v>
      </c>
      <c r="D8" s="382" t="s">
        <v>35</v>
      </c>
      <c r="E8" s="382" t="s">
        <v>36</v>
      </c>
      <c r="F8" s="382">
        <v>149</v>
      </c>
      <c r="G8" s="382">
        <v>69.5</v>
      </c>
      <c r="H8" s="383">
        <f t="shared" ref="H8:H71" si="0">IF(AY8-W8&lt;1,"-",AY8-W8)</f>
        <v>4</v>
      </c>
      <c r="I8" s="383">
        <f t="shared" ref="I8:I71" si="1">IF(AZ8-Y8&lt;1,"-",AZ8-Y8)</f>
        <v>2</v>
      </c>
      <c r="J8" s="383">
        <f t="shared" ref="J8:J71" si="2">IF(BA8-AA8&lt;1,"-",BA8-AA8)</f>
        <v>4</v>
      </c>
      <c r="K8" s="383">
        <f t="shared" ref="K8:K71" si="3">IF(BB8-AC8&lt;1,"-",BB8-AC8)</f>
        <v>3</v>
      </c>
      <c r="L8" s="383">
        <f t="shared" ref="L8:L71" si="4">IF(BC8-AE8&lt;1,"-",BC8-AE8)</f>
        <v>4</v>
      </c>
      <c r="M8" s="383" t="str">
        <f t="shared" ref="M8:M71" si="5">IF(BD8-AG8&lt;1,"-",BD8-AG8)</f>
        <v>-</v>
      </c>
      <c r="N8" s="383">
        <f t="shared" ref="N8:N71" si="6">IF(BE8-AI8&lt;1,"-",BE8-AI8)</f>
        <v>1</v>
      </c>
      <c r="O8" s="383">
        <f t="shared" ref="O8:O71" si="7">IF(BF8-AK8&lt;1,"-",BF8-AK8)</f>
        <v>3</v>
      </c>
      <c r="P8" s="383">
        <f t="shared" ref="P8:P71" si="8">IF(BG8-AM8&lt;1,"-",BG8-AM8)</f>
        <v>6</v>
      </c>
      <c r="Q8" s="383">
        <f t="shared" ref="Q8:Q71" si="9">IF(BH8-AO8&lt;1,"-",BH8-AO8)</f>
        <v>1</v>
      </c>
      <c r="R8" s="383">
        <f t="shared" ref="R8:R71" si="10">IF(BI8-AQ8&lt;1,"-",BI8-AQ8)</f>
        <v>1</v>
      </c>
      <c r="S8" s="383">
        <f t="shared" ref="S8:S71" si="11">IF(BJ8-AS8&lt;1,"-",BJ8-AS8)</f>
        <v>1</v>
      </c>
      <c r="T8" s="384">
        <f>SUM(H8:S8)</f>
        <v>30</v>
      </c>
      <c r="U8" s="385">
        <v>0</v>
      </c>
      <c r="V8" s="386"/>
      <c r="W8" s="387">
        <v>0</v>
      </c>
      <c r="X8" s="387">
        <v>0</v>
      </c>
      <c r="Y8" s="387">
        <v>0</v>
      </c>
      <c r="Z8" s="387">
        <v>0</v>
      </c>
      <c r="AA8" s="387">
        <v>0</v>
      </c>
      <c r="AB8" s="387">
        <v>0</v>
      </c>
      <c r="AC8" s="387">
        <v>3</v>
      </c>
      <c r="AD8" s="387">
        <v>1</v>
      </c>
      <c r="AE8" s="387">
        <v>0</v>
      </c>
      <c r="AF8" s="387">
        <v>0</v>
      </c>
      <c r="AG8" s="387">
        <v>6</v>
      </c>
      <c r="AH8" s="387">
        <v>0</v>
      </c>
      <c r="AI8" s="387">
        <v>1</v>
      </c>
      <c r="AJ8" s="387">
        <v>1</v>
      </c>
      <c r="AK8" s="387">
        <v>1</v>
      </c>
      <c r="AL8" s="387">
        <v>0</v>
      </c>
      <c r="AM8" s="387">
        <v>0</v>
      </c>
      <c r="AN8" s="387">
        <v>0</v>
      </c>
      <c r="AO8" s="387">
        <v>0</v>
      </c>
      <c r="AP8" s="387">
        <v>0</v>
      </c>
      <c r="AQ8" s="387">
        <v>0</v>
      </c>
      <c r="AR8" s="387">
        <v>0</v>
      </c>
      <c r="AS8" s="387">
        <v>0</v>
      </c>
      <c r="AT8" s="387">
        <v>0</v>
      </c>
      <c r="AU8" s="388"/>
      <c r="AV8" s="389">
        <f>SUM(AS8,AQ8,AO8,AM8,AK8,AI8,AG8,AE8,AC8,AA8,Y8,W8)</f>
        <v>11</v>
      </c>
      <c r="AW8" s="389">
        <f>SUM(AT8,AR8,AP8,AN8,AL8,AJ8,AH8,AF8,AD8,AB8,Z8,X8)</f>
        <v>2</v>
      </c>
      <c r="AX8" s="388">
        <v>0</v>
      </c>
      <c r="AY8" s="387">
        <v>4</v>
      </c>
      <c r="AZ8" s="387">
        <v>2</v>
      </c>
      <c r="BA8" s="387">
        <v>4</v>
      </c>
      <c r="BB8" s="387">
        <v>6</v>
      </c>
      <c r="BC8" s="387">
        <v>4</v>
      </c>
      <c r="BD8" s="387">
        <v>6</v>
      </c>
      <c r="BE8" s="387">
        <v>2</v>
      </c>
      <c r="BF8" s="387">
        <v>4</v>
      </c>
      <c r="BG8" s="387">
        <v>6</v>
      </c>
      <c r="BH8" s="387">
        <v>1</v>
      </c>
      <c r="BI8" s="387">
        <v>1</v>
      </c>
      <c r="BJ8" s="387">
        <v>1</v>
      </c>
      <c r="BK8" s="390"/>
    </row>
    <row r="9" spans="1:63" s="344" customFormat="1" x14ac:dyDescent="0.3">
      <c r="A9" s="381">
        <v>2</v>
      </c>
      <c r="B9" s="382">
        <v>6953156281479</v>
      </c>
      <c r="C9" s="382">
        <v>734836</v>
      </c>
      <c r="D9" s="382" t="s">
        <v>37</v>
      </c>
      <c r="E9" s="382" t="s">
        <v>38</v>
      </c>
      <c r="F9" s="382">
        <v>149</v>
      </c>
      <c r="G9" s="382">
        <v>69.5</v>
      </c>
      <c r="H9" s="383">
        <f t="shared" si="0"/>
        <v>4</v>
      </c>
      <c r="I9" s="383" t="str">
        <f t="shared" si="1"/>
        <v>-</v>
      </c>
      <c r="J9" s="383">
        <f t="shared" si="2"/>
        <v>2</v>
      </c>
      <c r="K9" s="383">
        <f t="shared" si="3"/>
        <v>1</v>
      </c>
      <c r="L9" s="383">
        <f t="shared" si="4"/>
        <v>1</v>
      </c>
      <c r="M9" s="383">
        <f t="shared" si="5"/>
        <v>3</v>
      </c>
      <c r="N9" s="383">
        <f t="shared" si="6"/>
        <v>1</v>
      </c>
      <c r="O9" s="383">
        <f t="shared" si="7"/>
        <v>1</v>
      </c>
      <c r="P9" s="383">
        <f t="shared" si="8"/>
        <v>2</v>
      </c>
      <c r="Q9" s="383">
        <f t="shared" si="9"/>
        <v>1</v>
      </c>
      <c r="R9" s="383">
        <f t="shared" si="10"/>
        <v>1</v>
      </c>
      <c r="S9" s="383">
        <f t="shared" si="11"/>
        <v>1</v>
      </c>
      <c r="T9" s="384">
        <f t="shared" ref="T9:T72" si="12">SUM(H9:S9)</f>
        <v>18</v>
      </c>
      <c r="U9" s="385">
        <v>4</v>
      </c>
      <c r="V9" s="386"/>
      <c r="W9" s="382">
        <v>0</v>
      </c>
      <c r="X9" s="382">
        <v>0</v>
      </c>
      <c r="Y9" s="382">
        <v>3</v>
      </c>
      <c r="Z9" s="382">
        <v>1</v>
      </c>
      <c r="AA9" s="382">
        <v>2</v>
      </c>
      <c r="AB9" s="382">
        <v>0</v>
      </c>
      <c r="AC9" s="382">
        <v>5</v>
      </c>
      <c r="AD9" s="382">
        <v>0</v>
      </c>
      <c r="AE9" s="382">
        <v>3</v>
      </c>
      <c r="AF9" s="382">
        <v>0</v>
      </c>
      <c r="AG9" s="382">
        <v>3</v>
      </c>
      <c r="AH9" s="382">
        <v>0</v>
      </c>
      <c r="AI9" s="382">
        <v>1</v>
      </c>
      <c r="AJ9" s="382">
        <v>0</v>
      </c>
      <c r="AK9" s="382">
        <v>3</v>
      </c>
      <c r="AL9" s="382">
        <v>0</v>
      </c>
      <c r="AM9" s="382">
        <v>4</v>
      </c>
      <c r="AN9" s="382">
        <v>0</v>
      </c>
      <c r="AO9" s="382">
        <v>0</v>
      </c>
      <c r="AP9" s="382">
        <v>0</v>
      </c>
      <c r="AQ9" s="382">
        <v>0</v>
      </c>
      <c r="AR9" s="382">
        <v>0</v>
      </c>
      <c r="AS9" s="382">
        <v>0</v>
      </c>
      <c r="AT9" s="382">
        <v>1</v>
      </c>
      <c r="AU9" s="388"/>
      <c r="AV9" s="388">
        <f t="shared" ref="AV9:AW72" si="13">SUM(AS9,AQ9,AO9,AM9,AK9,AI9,AG9,AE9,AC9,AA9,Y9,W9)</f>
        <v>24</v>
      </c>
      <c r="AW9" s="388">
        <f t="shared" si="13"/>
        <v>2</v>
      </c>
      <c r="AX9" s="388">
        <v>0</v>
      </c>
      <c r="AY9" s="382">
        <v>4</v>
      </c>
      <c r="AZ9" s="382">
        <v>2</v>
      </c>
      <c r="BA9" s="382">
        <v>4</v>
      </c>
      <c r="BB9" s="382">
        <v>6</v>
      </c>
      <c r="BC9" s="382">
        <v>4</v>
      </c>
      <c r="BD9" s="382">
        <v>6</v>
      </c>
      <c r="BE9" s="382">
        <v>2</v>
      </c>
      <c r="BF9" s="382">
        <v>4</v>
      </c>
      <c r="BG9" s="382">
        <v>6</v>
      </c>
      <c r="BH9" s="382">
        <v>1</v>
      </c>
      <c r="BI9" s="382">
        <v>1</v>
      </c>
      <c r="BJ9" s="382">
        <v>1</v>
      </c>
      <c r="BK9" s="390"/>
    </row>
    <row r="10" spans="1:63" s="344" customFormat="1" x14ac:dyDescent="0.3">
      <c r="A10" s="381">
        <v>3</v>
      </c>
      <c r="B10" s="382">
        <v>6953156282964</v>
      </c>
      <c r="C10" s="382">
        <v>734837</v>
      </c>
      <c r="D10" s="382" t="s">
        <v>39</v>
      </c>
      <c r="E10" s="382" t="s">
        <v>40</v>
      </c>
      <c r="F10" s="382">
        <v>49</v>
      </c>
      <c r="G10" s="382">
        <v>24.5</v>
      </c>
      <c r="H10" s="383">
        <f t="shared" si="0"/>
        <v>9</v>
      </c>
      <c r="I10" s="383" t="str">
        <f t="shared" si="1"/>
        <v>-</v>
      </c>
      <c r="J10" s="383">
        <f t="shared" si="2"/>
        <v>6</v>
      </c>
      <c r="K10" s="383">
        <f t="shared" si="3"/>
        <v>9</v>
      </c>
      <c r="L10" s="383">
        <f t="shared" si="4"/>
        <v>15</v>
      </c>
      <c r="M10" s="383">
        <f t="shared" si="5"/>
        <v>13</v>
      </c>
      <c r="N10" s="383">
        <f t="shared" si="6"/>
        <v>5</v>
      </c>
      <c r="O10" s="383">
        <f t="shared" si="7"/>
        <v>4</v>
      </c>
      <c r="P10" s="383">
        <f t="shared" si="8"/>
        <v>19</v>
      </c>
      <c r="Q10" s="383">
        <f t="shared" si="9"/>
        <v>5</v>
      </c>
      <c r="R10" s="383">
        <f t="shared" si="10"/>
        <v>3</v>
      </c>
      <c r="S10" s="383">
        <f t="shared" si="11"/>
        <v>5</v>
      </c>
      <c r="T10" s="384">
        <f t="shared" si="12"/>
        <v>93</v>
      </c>
      <c r="U10" s="385">
        <v>54</v>
      </c>
      <c r="V10" s="386"/>
      <c r="W10" s="382">
        <v>6</v>
      </c>
      <c r="X10" s="382">
        <v>1</v>
      </c>
      <c r="Y10" s="382">
        <v>12</v>
      </c>
      <c r="Z10" s="382">
        <v>0</v>
      </c>
      <c r="AA10" s="382">
        <v>9</v>
      </c>
      <c r="AB10" s="382">
        <v>3</v>
      </c>
      <c r="AC10" s="382">
        <v>27</v>
      </c>
      <c r="AD10" s="382">
        <v>1</v>
      </c>
      <c r="AE10" s="382">
        <v>5</v>
      </c>
      <c r="AF10" s="382">
        <v>0</v>
      </c>
      <c r="AG10" s="382">
        <v>23</v>
      </c>
      <c r="AH10" s="382">
        <v>4</v>
      </c>
      <c r="AI10" s="382">
        <v>7</v>
      </c>
      <c r="AJ10" s="382">
        <v>0</v>
      </c>
      <c r="AK10" s="382">
        <v>8</v>
      </c>
      <c r="AL10" s="382">
        <v>0</v>
      </c>
      <c r="AM10" s="382">
        <v>5</v>
      </c>
      <c r="AN10" s="382">
        <v>3</v>
      </c>
      <c r="AO10" s="382">
        <v>1</v>
      </c>
      <c r="AP10" s="382">
        <v>1</v>
      </c>
      <c r="AQ10" s="382">
        <v>3</v>
      </c>
      <c r="AR10" s="382">
        <v>1</v>
      </c>
      <c r="AS10" s="382">
        <v>1</v>
      </c>
      <c r="AT10" s="382">
        <v>1</v>
      </c>
      <c r="AU10" s="388"/>
      <c r="AV10" s="388">
        <f t="shared" si="13"/>
        <v>107</v>
      </c>
      <c r="AW10" s="388">
        <f t="shared" si="13"/>
        <v>15</v>
      </c>
      <c r="AX10" s="388">
        <v>0</v>
      </c>
      <c r="AY10" s="382">
        <v>15</v>
      </c>
      <c r="AZ10" s="382">
        <v>12</v>
      </c>
      <c r="BA10" s="382">
        <v>15</v>
      </c>
      <c r="BB10" s="382">
        <v>36</v>
      </c>
      <c r="BC10" s="382">
        <v>20</v>
      </c>
      <c r="BD10" s="382">
        <v>36</v>
      </c>
      <c r="BE10" s="382">
        <v>12</v>
      </c>
      <c r="BF10" s="382">
        <v>12</v>
      </c>
      <c r="BG10" s="382">
        <v>24</v>
      </c>
      <c r="BH10" s="382">
        <v>6</v>
      </c>
      <c r="BI10" s="382">
        <v>6</v>
      </c>
      <c r="BJ10" s="382">
        <v>6</v>
      </c>
      <c r="BK10" s="390"/>
    </row>
    <row r="11" spans="1:63" s="344" customFormat="1" x14ac:dyDescent="0.3">
      <c r="A11" s="381">
        <v>4</v>
      </c>
      <c r="B11" s="382">
        <v>6953156282971</v>
      </c>
      <c r="C11" s="382">
        <v>734838</v>
      </c>
      <c r="D11" s="382" t="s">
        <v>41</v>
      </c>
      <c r="E11" s="382" t="s">
        <v>42</v>
      </c>
      <c r="F11" s="382">
        <v>49</v>
      </c>
      <c r="G11" s="382">
        <v>24.5</v>
      </c>
      <c r="H11" s="383" t="str">
        <f t="shared" si="0"/>
        <v>-</v>
      </c>
      <c r="I11" s="383">
        <f t="shared" si="1"/>
        <v>2</v>
      </c>
      <c r="J11" s="383">
        <f t="shared" si="2"/>
        <v>11</v>
      </c>
      <c r="K11" s="383">
        <f t="shared" si="3"/>
        <v>18</v>
      </c>
      <c r="L11" s="383">
        <f t="shared" si="4"/>
        <v>14</v>
      </c>
      <c r="M11" s="383">
        <f t="shared" si="5"/>
        <v>9</v>
      </c>
      <c r="N11" s="383" t="str">
        <f t="shared" si="6"/>
        <v>-</v>
      </c>
      <c r="O11" s="383">
        <f t="shared" si="7"/>
        <v>6</v>
      </c>
      <c r="P11" s="383">
        <f t="shared" si="8"/>
        <v>13</v>
      </c>
      <c r="Q11" s="383" t="str">
        <f t="shared" si="9"/>
        <v>-</v>
      </c>
      <c r="R11" s="383">
        <f t="shared" si="10"/>
        <v>5</v>
      </c>
      <c r="S11" s="383">
        <f t="shared" si="11"/>
        <v>6</v>
      </c>
      <c r="T11" s="384">
        <f t="shared" si="12"/>
        <v>84</v>
      </c>
      <c r="U11" s="385">
        <v>45</v>
      </c>
      <c r="V11" s="386"/>
      <c r="W11" s="382">
        <v>16</v>
      </c>
      <c r="X11" s="382">
        <v>0</v>
      </c>
      <c r="Y11" s="382">
        <v>10</v>
      </c>
      <c r="Z11" s="382">
        <v>0</v>
      </c>
      <c r="AA11" s="382">
        <v>4</v>
      </c>
      <c r="AB11" s="382">
        <v>0</v>
      </c>
      <c r="AC11" s="382">
        <v>18</v>
      </c>
      <c r="AD11" s="382">
        <v>2</v>
      </c>
      <c r="AE11" s="382">
        <v>6</v>
      </c>
      <c r="AF11" s="382">
        <v>2</v>
      </c>
      <c r="AG11" s="382">
        <v>27</v>
      </c>
      <c r="AH11" s="382">
        <v>4</v>
      </c>
      <c r="AI11" s="382">
        <v>13</v>
      </c>
      <c r="AJ11" s="382">
        <v>0</v>
      </c>
      <c r="AK11" s="382">
        <v>6</v>
      </c>
      <c r="AL11" s="382">
        <v>0</v>
      </c>
      <c r="AM11" s="382">
        <v>11</v>
      </c>
      <c r="AN11" s="382">
        <v>2</v>
      </c>
      <c r="AO11" s="382">
        <v>6</v>
      </c>
      <c r="AP11" s="382">
        <v>0</v>
      </c>
      <c r="AQ11" s="382">
        <v>1</v>
      </c>
      <c r="AR11" s="382">
        <v>1</v>
      </c>
      <c r="AS11" s="382">
        <v>0</v>
      </c>
      <c r="AT11" s="382">
        <v>0</v>
      </c>
      <c r="AU11" s="388"/>
      <c r="AV11" s="388">
        <f t="shared" si="13"/>
        <v>118</v>
      </c>
      <c r="AW11" s="388">
        <f t="shared" si="13"/>
        <v>11</v>
      </c>
      <c r="AX11" s="388">
        <v>0</v>
      </c>
      <c r="AY11" s="382">
        <v>15</v>
      </c>
      <c r="AZ11" s="382">
        <v>12</v>
      </c>
      <c r="BA11" s="382">
        <v>15</v>
      </c>
      <c r="BB11" s="382">
        <v>36</v>
      </c>
      <c r="BC11" s="382">
        <v>20</v>
      </c>
      <c r="BD11" s="382">
        <v>36</v>
      </c>
      <c r="BE11" s="382">
        <v>12</v>
      </c>
      <c r="BF11" s="382">
        <v>12</v>
      </c>
      <c r="BG11" s="382">
        <v>24</v>
      </c>
      <c r="BH11" s="382">
        <v>6</v>
      </c>
      <c r="BI11" s="382">
        <v>6</v>
      </c>
      <c r="BJ11" s="382">
        <v>6</v>
      </c>
      <c r="BK11" s="390"/>
    </row>
    <row r="12" spans="1:63" s="344" customFormat="1" x14ac:dyDescent="0.3">
      <c r="A12" s="381">
        <v>5</v>
      </c>
      <c r="B12" s="382">
        <v>6953156278806</v>
      </c>
      <c r="C12" s="382">
        <v>734839</v>
      </c>
      <c r="D12" s="382" t="s">
        <v>43</v>
      </c>
      <c r="E12" s="382" t="s">
        <v>44</v>
      </c>
      <c r="F12" s="382">
        <v>269</v>
      </c>
      <c r="G12" s="382">
        <v>129.5</v>
      </c>
      <c r="H12" s="383" t="str">
        <f t="shared" si="0"/>
        <v>-</v>
      </c>
      <c r="I12" s="383" t="str">
        <f t="shared" si="1"/>
        <v>-</v>
      </c>
      <c r="J12" s="383" t="str">
        <f t="shared" si="2"/>
        <v>-</v>
      </c>
      <c r="K12" s="383" t="str">
        <f t="shared" si="3"/>
        <v>-</v>
      </c>
      <c r="L12" s="383" t="str">
        <f t="shared" si="4"/>
        <v>-</v>
      </c>
      <c r="M12" s="383" t="str">
        <f t="shared" si="5"/>
        <v>-</v>
      </c>
      <c r="N12" s="383" t="str">
        <f t="shared" si="6"/>
        <v>-</v>
      </c>
      <c r="O12" s="383" t="str">
        <f t="shared" si="7"/>
        <v>-</v>
      </c>
      <c r="P12" s="383" t="str">
        <f t="shared" si="8"/>
        <v>-</v>
      </c>
      <c r="Q12" s="383" t="str">
        <f t="shared" si="9"/>
        <v>-</v>
      </c>
      <c r="R12" s="383" t="str">
        <f t="shared" si="10"/>
        <v>-</v>
      </c>
      <c r="S12" s="383" t="str">
        <f t="shared" si="11"/>
        <v>-</v>
      </c>
      <c r="T12" s="384">
        <f t="shared" si="12"/>
        <v>0</v>
      </c>
      <c r="U12" s="385">
        <v>0</v>
      </c>
      <c r="V12" s="386"/>
      <c r="W12" s="382">
        <v>0</v>
      </c>
      <c r="X12" s="382">
        <v>0</v>
      </c>
      <c r="Y12" s="382">
        <v>0</v>
      </c>
      <c r="Z12" s="382">
        <v>0</v>
      </c>
      <c r="AA12" s="382">
        <v>0</v>
      </c>
      <c r="AB12" s="382">
        <v>0</v>
      </c>
      <c r="AC12" s="382">
        <v>0</v>
      </c>
      <c r="AD12" s="382">
        <v>0</v>
      </c>
      <c r="AE12" s="382">
        <v>0</v>
      </c>
      <c r="AF12" s="382">
        <v>0</v>
      </c>
      <c r="AG12" s="382">
        <v>0</v>
      </c>
      <c r="AH12" s="382">
        <v>0</v>
      </c>
      <c r="AI12" s="382">
        <v>0</v>
      </c>
      <c r="AJ12" s="382">
        <v>0</v>
      </c>
      <c r="AK12" s="382">
        <v>0</v>
      </c>
      <c r="AL12" s="382">
        <v>0</v>
      </c>
      <c r="AM12" s="382">
        <v>0</v>
      </c>
      <c r="AN12" s="382">
        <v>0</v>
      </c>
      <c r="AO12" s="382">
        <v>0</v>
      </c>
      <c r="AP12" s="382">
        <v>0</v>
      </c>
      <c r="AQ12" s="382">
        <v>0</v>
      </c>
      <c r="AR12" s="382">
        <v>0</v>
      </c>
      <c r="AS12" s="382">
        <v>0</v>
      </c>
      <c r="AT12" s="382">
        <v>0</v>
      </c>
      <c r="AU12" s="388"/>
      <c r="AV12" s="388">
        <f t="shared" si="13"/>
        <v>0</v>
      </c>
      <c r="AW12" s="388">
        <f t="shared" si="13"/>
        <v>0</v>
      </c>
      <c r="AX12" s="388">
        <v>0</v>
      </c>
      <c r="AY12" s="382">
        <v>0</v>
      </c>
      <c r="AZ12" s="382">
        <v>0</v>
      </c>
      <c r="BA12" s="382">
        <v>0</v>
      </c>
      <c r="BB12" s="382">
        <v>0</v>
      </c>
      <c r="BC12" s="382">
        <v>0</v>
      </c>
      <c r="BD12" s="382">
        <v>0</v>
      </c>
      <c r="BE12" s="382">
        <v>0</v>
      </c>
      <c r="BF12" s="382">
        <v>0</v>
      </c>
      <c r="BG12" s="382">
        <v>0</v>
      </c>
      <c r="BH12" s="382">
        <v>0</v>
      </c>
      <c r="BI12" s="382">
        <v>0</v>
      </c>
      <c r="BJ12" s="382">
        <v>0</v>
      </c>
      <c r="BK12" s="390"/>
    </row>
    <row r="13" spans="1:63" s="344" customFormat="1" x14ac:dyDescent="0.3">
      <c r="A13" s="381">
        <v>6</v>
      </c>
      <c r="B13" s="382">
        <v>6953156278813</v>
      </c>
      <c r="C13" s="382">
        <v>734840</v>
      </c>
      <c r="D13" s="382" t="s">
        <v>45</v>
      </c>
      <c r="E13" s="382" t="s">
        <v>46</v>
      </c>
      <c r="F13" s="382">
        <v>269</v>
      </c>
      <c r="G13" s="382">
        <v>129.5</v>
      </c>
      <c r="H13" s="383" t="str">
        <f t="shared" si="0"/>
        <v>-</v>
      </c>
      <c r="I13" s="383" t="str">
        <f t="shared" si="1"/>
        <v>-</v>
      </c>
      <c r="J13" s="383" t="str">
        <f t="shared" si="2"/>
        <v>-</v>
      </c>
      <c r="K13" s="383" t="str">
        <f t="shared" si="3"/>
        <v>-</v>
      </c>
      <c r="L13" s="383" t="str">
        <f t="shared" si="4"/>
        <v>-</v>
      </c>
      <c r="M13" s="383" t="str">
        <f t="shared" si="5"/>
        <v>-</v>
      </c>
      <c r="N13" s="383" t="str">
        <f t="shared" si="6"/>
        <v>-</v>
      </c>
      <c r="O13" s="383" t="str">
        <f t="shared" si="7"/>
        <v>-</v>
      </c>
      <c r="P13" s="383" t="str">
        <f t="shared" si="8"/>
        <v>-</v>
      </c>
      <c r="Q13" s="383" t="str">
        <f t="shared" si="9"/>
        <v>-</v>
      </c>
      <c r="R13" s="383" t="str">
        <f t="shared" si="10"/>
        <v>-</v>
      </c>
      <c r="S13" s="383" t="str">
        <f t="shared" si="11"/>
        <v>-</v>
      </c>
      <c r="T13" s="384">
        <f t="shared" si="12"/>
        <v>0</v>
      </c>
      <c r="U13" s="385">
        <v>0</v>
      </c>
      <c r="V13" s="386"/>
      <c r="W13" s="382">
        <v>0</v>
      </c>
      <c r="X13" s="382">
        <v>0</v>
      </c>
      <c r="Y13" s="382">
        <v>0</v>
      </c>
      <c r="Z13" s="382">
        <v>0</v>
      </c>
      <c r="AA13" s="382">
        <v>0</v>
      </c>
      <c r="AB13" s="382">
        <v>0</v>
      </c>
      <c r="AC13" s="382">
        <v>0</v>
      </c>
      <c r="AD13" s="382">
        <v>0</v>
      </c>
      <c r="AE13" s="382">
        <v>0</v>
      </c>
      <c r="AF13" s="382">
        <v>0</v>
      </c>
      <c r="AG13" s="382">
        <v>0</v>
      </c>
      <c r="AH13" s="382">
        <v>0</v>
      </c>
      <c r="AI13" s="382">
        <v>0</v>
      </c>
      <c r="AJ13" s="382">
        <v>0</v>
      </c>
      <c r="AK13" s="382">
        <v>0</v>
      </c>
      <c r="AL13" s="382">
        <v>0</v>
      </c>
      <c r="AM13" s="382">
        <v>0</v>
      </c>
      <c r="AN13" s="382">
        <v>0</v>
      </c>
      <c r="AO13" s="382">
        <v>0</v>
      </c>
      <c r="AP13" s="382">
        <v>0</v>
      </c>
      <c r="AQ13" s="382">
        <v>0</v>
      </c>
      <c r="AR13" s="382">
        <v>0</v>
      </c>
      <c r="AS13" s="382">
        <v>0</v>
      </c>
      <c r="AT13" s="382">
        <v>0</v>
      </c>
      <c r="AU13" s="388"/>
      <c r="AV13" s="388">
        <f t="shared" si="13"/>
        <v>0</v>
      </c>
      <c r="AW13" s="388">
        <f t="shared" si="13"/>
        <v>0</v>
      </c>
      <c r="AX13" s="388">
        <v>0</v>
      </c>
      <c r="AY13" s="382">
        <v>0</v>
      </c>
      <c r="AZ13" s="382">
        <v>0</v>
      </c>
      <c r="BA13" s="382">
        <v>0</v>
      </c>
      <c r="BB13" s="382">
        <v>0</v>
      </c>
      <c r="BC13" s="382">
        <v>0</v>
      </c>
      <c r="BD13" s="382">
        <v>0</v>
      </c>
      <c r="BE13" s="382">
        <v>0</v>
      </c>
      <c r="BF13" s="382">
        <v>0</v>
      </c>
      <c r="BG13" s="382">
        <v>0</v>
      </c>
      <c r="BH13" s="382">
        <v>0</v>
      </c>
      <c r="BI13" s="382">
        <v>0</v>
      </c>
      <c r="BJ13" s="382">
        <v>0</v>
      </c>
      <c r="BK13" s="390"/>
    </row>
    <row r="14" spans="1:63" s="344" customFormat="1" x14ac:dyDescent="0.3">
      <c r="A14" s="381">
        <v>7</v>
      </c>
      <c r="B14" s="382">
        <v>6953156280540</v>
      </c>
      <c r="C14" s="382">
        <v>734841</v>
      </c>
      <c r="D14" s="382" t="s">
        <v>47</v>
      </c>
      <c r="E14" s="382" t="s">
        <v>48</v>
      </c>
      <c r="F14" s="382">
        <v>59</v>
      </c>
      <c r="G14" s="382">
        <v>29.5</v>
      </c>
      <c r="H14" s="383" t="str">
        <f t="shared" si="0"/>
        <v>-</v>
      </c>
      <c r="I14" s="383" t="str">
        <f t="shared" si="1"/>
        <v>-</v>
      </c>
      <c r="J14" s="383" t="str">
        <f t="shared" si="2"/>
        <v>-</v>
      </c>
      <c r="K14" s="383" t="str">
        <f t="shared" si="3"/>
        <v>-</v>
      </c>
      <c r="L14" s="383" t="str">
        <f t="shared" si="4"/>
        <v>-</v>
      </c>
      <c r="M14" s="383" t="str">
        <f t="shared" si="5"/>
        <v>-</v>
      </c>
      <c r="N14" s="383" t="str">
        <f t="shared" si="6"/>
        <v>-</v>
      </c>
      <c r="O14" s="383" t="str">
        <f t="shared" si="7"/>
        <v>-</v>
      </c>
      <c r="P14" s="383" t="str">
        <f t="shared" si="8"/>
        <v>-</v>
      </c>
      <c r="Q14" s="383" t="str">
        <f t="shared" si="9"/>
        <v>-</v>
      </c>
      <c r="R14" s="383" t="str">
        <f t="shared" si="10"/>
        <v>-</v>
      </c>
      <c r="S14" s="383" t="str">
        <f t="shared" si="11"/>
        <v>-</v>
      </c>
      <c r="T14" s="384">
        <f t="shared" si="12"/>
        <v>0</v>
      </c>
      <c r="U14" s="385">
        <v>0</v>
      </c>
      <c r="V14" s="386"/>
      <c r="W14" s="382">
        <v>0</v>
      </c>
      <c r="X14" s="382">
        <v>0</v>
      </c>
      <c r="Y14" s="382">
        <v>0</v>
      </c>
      <c r="Z14" s="382">
        <v>0</v>
      </c>
      <c r="AA14" s="382">
        <v>0</v>
      </c>
      <c r="AB14" s="382">
        <v>0</v>
      </c>
      <c r="AC14" s="382">
        <v>0</v>
      </c>
      <c r="AD14" s="382">
        <v>0</v>
      </c>
      <c r="AE14" s="382">
        <v>0</v>
      </c>
      <c r="AF14" s="382">
        <v>0</v>
      </c>
      <c r="AG14" s="382">
        <v>0</v>
      </c>
      <c r="AH14" s="382">
        <v>0</v>
      </c>
      <c r="AI14" s="382">
        <v>0</v>
      </c>
      <c r="AJ14" s="382">
        <v>0</v>
      </c>
      <c r="AK14" s="382">
        <v>0</v>
      </c>
      <c r="AL14" s="382">
        <v>0</v>
      </c>
      <c r="AM14" s="382">
        <v>0</v>
      </c>
      <c r="AN14" s="382">
        <v>0</v>
      </c>
      <c r="AO14" s="382">
        <v>0</v>
      </c>
      <c r="AP14" s="382">
        <v>0</v>
      </c>
      <c r="AQ14" s="382">
        <v>0</v>
      </c>
      <c r="AR14" s="382">
        <v>0</v>
      </c>
      <c r="AS14" s="382">
        <v>0</v>
      </c>
      <c r="AT14" s="382">
        <v>0</v>
      </c>
      <c r="AU14" s="388"/>
      <c r="AV14" s="388">
        <f t="shared" si="13"/>
        <v>0</v>
      </c>
      <c r="AW14" s="388">
        <f t="shared" si="13"/>
        <v>0</v>
      </c>
      <c r="AX14" s="388">
        <v>0</v>
      </c>
      <c r="AY14" s="382">
        <v>0</v>
      </c>
      <c r="AZ14" s="382">
        <v>0</v>
      </c>
      <c r="BA14" s="382">
        <v>0</v>
      </c>
      <c r="BB14" s="382">
        <v>0</v>
      </c>
      <c r="BC14" s="382">
        <v>0</v>
      </c>
      <c r="BD14" s="382">
        <v>0</v>
      </c>
      <c r="BE14" s="382">
        <v>0</v>
      </c>
      <c r="BF14" s="382">
        <v>0</v>
      </c>
      <c r="BG14" s="382">
        <v>0</v>
      </c>
      <c r="BH14" s="382">
        <v>0</v>
      </c>
      <c r="BI14" s="382">
        <v>0</v>
      </c>
      <c r="BJ14" s="382">
        <v>0</v>
      </c>
      <c r="BK14" s="390"/>
    </row>
    <row r="15" spans="1:63" s="344" customFormat="1" x14ac:dyDescent="0.3">
      <c r="A15" s="381">
        <v>8</v>
      </c>
      <c r="B15" s="382">
        <v>6953156280557</v>
      </c>
      <c r="C15" s="382">
        <v>734843</v>
      </c>
      <c r="D15" s="382" t="s">
        <v>49</v>
      </c>
      <c r="E15" s="382" t="s">
        <v>50</v>
      </c>
      <c r="F15" s="382">
        <v>59</v>
      </c>
      <c r="G15" s="382">
        <v>29.5</v>
      </c>
      <c r="H15" s="383" t="str">
        <f t="shared" si="0"/>
        <v>-</v>
      </c>
      <c r="I15" s="383" t="str">
        <f t="shared" si="1"/>
        <v>-</v>
      </c>
      <c r="J15" s="383" t="str">
        <f t="shared" si="2"/>
        <v>-</v>
      </c>
      <c r="K15" s="383" t="str">
        <f t="shared" si="3"/>
        <v>-</v>
      </c>
      <c r="L15" s="383" t="str">
        <f t="shared" si="4"/>
        <v>-</v>
      </c>
      <c r="M15" s="383" t="str">
        <f t="shared" si="5"/>
        <v>-</v>
      </c>
      <c r="N15" s="383" t="str">
        <f t="shared" si="6"/>
        <v>-</v>
      </c>
      <c r="O15" s="383" t="str">
        <f t="shared" si="7"/>
        <v>-</v>
      </c>
      <c r="P15" s="383" t="str">
        <f t="shared" si="8"/>
        <v>-</v>
      </c>
      <c r="Q15" s="383" t="str">
        <f t="shared" si="9"/>
        <v>-</v>
      </c>
      <c r="R15" s="383" t="str">
        <f t="shared" si="10"/>
        <v>-</v>
      </c>
      <c r="S15" s="383" t="str">
        <f t="shared" si="11"/>
        <v>-</v>
      </c>
      <c r="T15" s="384">
        <f t="shared" si="12"/>
        <v>0</v>
      </c>
      <c r="U15" s="385">
        <v>0</v>
      </c>
      <c r="V15" s="386"/>
      <c r="W15" s="382">
        <v>0</v>
      </c>
      <c r="X15" s="382">
        <v>0</v>
      </c>
      <c r="Y15" s="382">
        <v>0</v>
      </c>
      <c r="Z15" s="382">
        <v>0</v>
      </c>
      <c r="AA15" s="382">
        <v>0</v>
      </c>
      <c r="AB15" s="382">
        <v>0</v>
      </c>
      <c r="AC15" s="382">
        <v>0</v>
      </c>
      <c r="AD15" s="382">
        <v>0</v>
      </c>
      <c r="AE15" s="382">
        <v>0</v>
      </c>
      <c r="AF15" s="382">
        <v>0</v>
      </c>
      <c r="AG15" s="382">
        <v>0</v>
      </c>
      <c r="AH15" s="382">
        <v>0</v>
      </c>
      <c r="AI15" s="382">
        <v>0</v>
      </c>
      <c r="AJ15" s="382">
        <v>0</v>
      </c>
      <c r="AK15" s="382">
        <v>0</v>
      </c>
      <c r="AL15" s="382">
        <v>0</v>
      </c>
      <c r="AM15" s="382">
        <v>0</v>
      </c>
      <c r="AN15" s="382">
        <v>0</v>
      </c>
      <c r="AO15" s="382">
        <v>0</v>
      </c>
      <c r="AP15" s="382">
        <v>0</v>
      </c>
      <c r="AQ15" s="382">
        <v>0</v>
      </c>
      <c r="AR15" s="382">
        <v>0</v>
      </c>
      <c r="AS15" s="382">
        <v>0</v>
      </c>
      <c r="AT15" s="382">
        <v>0</v>
      </c>
      <c r="AU15" s="388"/>
      <c r="AV15" s="388">
        <f t="shared" si="13"/>
        <v>0</v>
      </c>
      <c r="AW15" s="388">
        <f t="shared" si="13"/>
        <v>0</v>
      </c>
      <c r="AX15" s="388">
        <v>0</v>
      </c>
      <c r="AY15" s="382">
        <v>0</v>
      </c>
      <c r="AZ15" s="382">
        <v>0</v>
      </c>
      <c r="BA15" s="382">
        <v>0</v>
      </c>
      <c r="BB15" s="382">
        <v>0</v>
      </c>
      <c r="BC15" s="382">
        <v>0</v>
      </c>
      <c r="BD15" s="382">
        <v>0</v>
      </c>
      <c r="BE15" s="382">
        <v>0</v>
      </c>
      <c r="BF15" s="382">
        <v>0</v>
      </c>
      <c r="BG15" s="382">
        <v>0</v>
      </c>
      <c r="BH15" s="382">
        <v>0</v>
      </c>
      <c r="BI15" s="382">
        <v>0</v>
      </c>
      <c r="BJ15" s="382">
        <v>0</v>
      </c>
      <c r="BK15" s="390"/>
    </row>
    <row r="16" spans="1:63" s="344" customFormat="1" x14ac:dyDescent="0.3">
      <c r="A16" s="381">
        <v>9</v>
      </c>
      <c r="B16" s="382">
        <v>6953156280564</v>
      </c>
      <c r="C16" s="382">
        <v>734845</v>
      </c>
      <c r="D16" s="382" t="s">
        <v>51</v>
      </c>
      <c r="E16" s="382" t="s">
        <v>52</v>
      </c>
      <c r="F16" s="382">
        <v>59</v>
      </c>
      <c r="G16" s="382">
        <v>29.5</v>
      </c>
      <c r="H16" s="383" t="str">
        <f t="shared" si="0"/>
        <v>-</v>
      </c>
      <c r="I16" s="383" t="str">
        <f t="shared" si="1"/>
        <v>-</v>
      </c>
      <c r="J16" s="383" t="str">
        <f t="shared" si="2"/>
        <v>-</v>
      </c>
      <c r="K16" s="383" t="str">
        <f t="shared" si="3"/>
        <v>-</v>
      </c>
      <c r="L16" s="383" t="str">
        <f t="shared" si="4"/>
        <v>-</v>
      </c>
      <c r="M16" s="383" t="str">
        <f t="shared" si="5"/>
        <v>-</v>
      </c>
      <c r="N16" s="383" t="str">
        <f t="shared" si="6"/>
        <v>-</v>
      </c>
      <c r="O16" s="383" t="str">
        <f t="shared" si="7"/>
        <v>-</v>
      </c>
      <c r="P16" s="383" t="str">
        <f t="shared" si="8"/>
        <v>-</v>
      </c>
      <c r="Q16" s="383" t="str">
        <f t="shared" si="9"/>
        <v>-</v>
      </c>
      <c r="R16" s="383" t="str">
        <f t="shared" si="10"/>
        <v>-</v>
      </c>
      <c r="S16" s="383" t="str">
        <f t="shared" si="11"/>
        <v>-</v>
      </c>
      <c r="T16" s="384">
        <f t="shared" si="12"/>
        <v>0</v>
      </c>
      <c r="U16" s="385">
        <v>0</v>
      </c>
      <c r="V16" s="386"/>
      <c r="W16" s="382">
        <v>0</v>
      </c>
      <c r="X16" s="382">
        <v>0</v>
      </c>
      <c r="Y16" s="382">
        <v>0</v>
      </c>
      <c r="Z16" s="382">
        <v>0</v>
      </c>
      <c r="AA16" s="382">
        <v>0</v>
      </c>
      <c r="AB16" s="382">
        <v>0</v>
      </c>
      <c r="AC16" s="382">
        <v>0</v>
      </c>
      <c r="AD16" s="382">
        <v>0</v>
      </c>
      <c r="AE16" s="382">
        <v>0</v>
      </c>
      <c r="AF16" s="382">
        <v>0</v>
      </c>
      <c r="AG16" s="382">
        <v>0</v>
      </c>
      <c r="AH16" s="382">
        <v>0</v>
      </c>
      <c r="AI16" s="382">
        <v>0</v>
      </c>
      <c r="AJ16" s="382">
        <v>0</v>
      </c>
      <c r="AK16" s="382">
        <v>0</v>
      </c>
      <c r="AL16" s="382">
        <v>0</v>
      </c>
      <c r="AM16" s="382">
        <v>0</v>
      </c>
      <c r="AN16" s="382">
        <v>0</v>
      </c>
      <c r="AO16" s="382">
        <v>0</v>
      </c>
      <c r="AP16" s="382">
        <v>0</v>
      </c>
      <c r="AQ16" s="382">
        <v>0</v>
      </c>
      <c r="AR16" s="382">
        <v>0</v>
      </c>
      <c r="AS16" s="382">
        <v>0</v>
      </c>
      <c r="AT16" s="382">
        <v>0</v>
      </c>
      <c r="AU16" s="388"/>
      <c r="AV16" s="388">
        <f t="shared" si="13"/>
        <v>0</v>
      </c>
      <c r="AW16" s="388">
        <f t="shared" si="13"/>
        <v>0</v>
      </c>
      <c r="AX16" s="388">
        <v>0</v>
      </c>
      <c r="AY16" s="382">
        <v>0</v>
      </c>
      <c r="AZ16" s="382">
        <v>0</v>
      </c>
      <c r="BA16" s="382">
        <v>0</v>
      </c>
      <c r="BB16" s="382">
        <v>0</v>
      </c>
      <c r="BC16" s="382">
        <v>0</v>
      </c>
      <c r="BD16" s="382">
        <v>0</v>
      </c>
      <c r="BE16" s="382">
        <v>0</v>
      </c>
      <c r="BF16" s="382">
        <v>0</v>
      </c>
      <c r="BG16" s="382">
        <v>0</v>
      </c>
      <c r="BH16" s="382">
        <v>0</v>
      </c>
      <c r="BI16" s="382">
        <v>0</v>
      </c>
      <c r="BJ16" s="382">
        <v>0</v>
      </c>
      <c r="BK16" s="390"/>
    </row>
    <row r="17" spans="1:63" s="344" customFormat="1" x14ac:dyDescent="0.3">
      <c r="A17" s="381">
        <v>10</v>
      </c>
      <c r="B17" s="382">
        <v>6953156280571</v>
      </c>
      <c r="C17" s="382">
        <v>734848</v>
      </c>
      <c r="D17" s="382" t="s">
        <v>53</v>
      </c>
      <c r="E17" s="382" t="s">
        <v>54</v>
      </c>
      <c r="F17" s="382">
        <v>59</v>
      </c>
      <c r="G17" s="382">
        <v>29.5</v>
      </c>
      <c r="H17" s="383" t="str">
        <f t="shared" si="0"/>
        <v>-</v>
      </c>
      <c r="I17" s="383" t="str">
        <f t="shared" si="1"/>
        <v>-</v>
      </c>
      <c r="J17" s="383" t="str">
        <f t="shared" si="2"/>
        <v>-</v>
      </c>
      <c r="K17" s="383" t="str">
        <f t="shared" si="3"/>
        <v>-</v>
      </c>
      <c r="L17" s="383" t="str">
        <f t="shared" si="4"/>
        <v>-</v>
      </c>
      <c r="M17" s="383" t="str">
        <f t="shared" si="5"/>
        <v>-</v>
      </c>
      <c r="N17" s="383" t="str">
        <f t="shared" si="6"/>
        <v>-</v>
      </c>
      <c r="O17" s="383" t="str">
        <f t="shared" si="7"/>
        <v>-</v>
      </c>
      <c r="P17" s="383" t="str">
        <f t="shared" si="8"/>
        <v>-</v>
      </c>
      <c r="Q17" s="383" t="str">
        <f t="shared" si="9"/>
        <v>-</v>
      </c>
      <c r="R17" s="383" t="str">
        <f t="shared" si="10"/>
        <v>-</v>
      </c>
      <c r="S17" s="383" t="str">
        <f t="shared" si="11"/>
        <v>-</v>
      </c>
      <c r="T17" s="384">
        <f t="shared" si="12"/>
        <v>0</v>
      </c>
      <c r="U17" s="385">
        <v>0</v>
      </c>
      <c r="V17" s="386"/>
      <c r="W17" s="382">
        <v>0</v>
      </c>
      <c r="X17" s="382">
        <v>0</v>
      </c>
      <c r="Y17" s="382">
        <v>0</v>
      </c>
      <c r="Z17" s="382">
        <v>0</v>
      </c>
      <c r="AA17" s="382">
        <v>0</v>
      </c>
      <c r="AB17" s="382">
        <v>0</v>
      </c>
      <c r="AC17" s="382">
        <v>0</v>
      </c>
      <c r="AD17" s="382">
        <v>0</v>
      </c>
      <c r="AE17" s="382">
        <v>0</v>
      </c>
      <c r="AF17" s="382">
        <v>0</v>
      </c>
      <c r="AG17" s="382">
        <v>0</v>
      </c>
      <c r="AH17" s="382">
        <v>0</v>
      </c>
      <c r="AI17" s="382">
        <v>0</v>
      </c>
      <c r="AJ17" s="382">
        <v>0</v>
      </c>
      <c r="AK17" s="382">
        <v>0</v>
      </c>
      <c r="AL17" s="382">
        <v>0</v>
      </c>
      <c r="AM17" s="382">
        <v>0</v>
      </c>
      <c r="AN17" s="382">
        <v>0</v>
      </c>
      <c r="AO17" s="382">
        <v>0</v>
      </c>
      <c r="AP17" s="382">
        <v>0</v>
      </c>
      <c r="AQ17" s="382">
        <v>0</v>
      </c>
      <c r="AR17" s="382">
        <v>0</v>
      </c>
      <c r="AS17" s="382">
        <v>0</v>
      </c>
      <c r="AT17" s="382">
        <v>0</v>
      </c>
      <c r="AU17" s="388"/>
      <c r="AV17" s="388">
        <f t="shared" si="13"/>
        <v>0</v>
      </c>
      <c r="AW17" s="388">
        <f t="shared" si="13"/>
        <v>0</v>
      </c>
      <c r="AX17" s="388">
        <v>0</v>
      </c>
      <c r="AY17" s="382">
        <v>0</v>
      </c>
      <c r="AZ17" s="382">
        <v>0</v>
      </c>
      <c r="BA17" s="382">
        <v>0</v>
      </c>
      <c r="BB17" s="382">
        <v>0</v>
      </c>
      <c r="BC17" s="382">
        <v>0</v>
      </c>
      <c r="BD17" s="382">
        <v>0</v>
      </c>
      <c r="BE17" s="382">
        <v>0</v>
      </c>
      <c r="BF17" s="382">
        <v>0</v>
      </c>
      <c r="BG17" s="382">
        <v>0</v>
      </c>
      <c r="BH17" s="382">
        <v>0</v>
      </c>
      <c r="BI17" s="382">
        <v>0</v>
      </c>
      <c r="BJ17" s="382">
        <v>0</v>
      </c>
      <c r="BK17" s="390"/>
    </row>
    <row r="18" spans="1:63" s="344" customFormat="1" x14ac:dyDescent="0.3">
      <c r="A18" s="381">
        <v>11</v>
      </c>
      <c r="B18" s="382">
        <v>6953156278554</v>
      </c>
      <c r="C18" s="382">
        <v>734864</v>
      </c>
      <c r="D18" s="382" t="s">
        <v>55</v>
      </c>
      <c r="E18" s="382" t="s">
        <v>56</v>
      </c>
      <c r="F18" s="382">
        <v>49</v>
      </c>
      <c r="G18" s="382">
        <v>24.5</v>
      </c>
      <c r="H18" s="383" t="str">
        <f t="shared" si="0"/>
        <v>-</v>
      </c>
      <c r="I18" s="383" t="str">
        <f t="shared" si="1"/>
        <v>-</v>
      </c>
      <c r="J18" s="383" t="str">
        <f t="shared" si="2"/>
        <v>-</v>
      </c>
      <c r="K18" s="383">
        <f t="shared" si="3"/>
        <v>5</v>
      </c>
      <c r="L18" s="383">
        <f t="shared" si="4"/>
        <v>4</v>
      </c>
      <c r="M18" s="383">
        <f t="shared" si="5"/>
        <v>2</v>
      </c>
      <c r="N18" s="383" t="str">
        <f t="shared" si="6"/>
        <v>-</v>
      </c>
      <c r="O18" s="383">
        <f t="shared" si="7"/>
        <v>4</v>
      </c>
      <c r="P18" s="383">
        <f t="shared" si="8"/>
        <v>1</v>
      </c>
      <c r="Q18" s="383" t="str">
        <f t="shared" si="9"/>
        <v>-</v>
      </c>
      <c r="R18" s="383" t="str">
        <f t="shared" si="10"/>
        <v>-</v>
      </c>
      <c r="S18" s="383" t="str">
        <f t="shared" si="11"/>
        <v>-</v>
      </c>
      <c r="T18" s="384">
        <f t="shared" si="12"/>
        <v>16</v>
      </c>
      <c r="U18" s="385">
        <v>0</v>
      </c>
      <c r="V18" s="386"/>
      <c r="W18" s="382">
        <v>0</v>
      </c>
      <c r="X18" s="382">
        <v>0</v>
      </c>
      <c r="Y18" s="382">
        <v>0</v>
      </c>
      <c r="Z18" s="382">
        <v>0</v>
      </c>
      <c r="AA18" s="382">
        <v>0</v>
      </c>
      <c r="AB18" s="382">
        <v>0</v>
      </c>
      <c r="AC18" s="382">
        <v>1</v>
      </c>
      <c r="AD18" s="382">
        <v>0</v>
      </c>
      <c r="AE18" s="382">
        <v>0</v>
      </c>
      <c r="AF18" s="382">
        <v>0</v>
      </c>
      <c r="AG18" s="382">
        <v>4</v>
      </c>
      <c r="AH18" s="382">
        <v>0</v>
      </c>
      <c r="AI18" s="382">
        <v>0</v>
      </c>
      <c r="AJ18" s="382">
        <v>0</v>
      </c>
      <c r="AK18" s="382">
        <v>0</v>
      </c>
      <c r="AL18" s="382">
        <v>0</v>
      </c>
      <c r="AM18" s="382">
        <v>5</v>
      </c>
      <c r="AN18" s="382">
        <v>0</v>
      </c>
      <c r="AO18" s="382">
        <v>0</v>
      </c>
      <c r="AP18" s="382">
        <v>0</v>
      </c>
      <c r="AQ18" s="382">
        <v>0</v>
      </c>
      <c r="AR18" s="382">
        <v>0</v>
      </c>
      <c r="AS18" s="382">
        <v>0</v>
      </c>
      <c r="AT18" s="382">
        <v>0</v>
      </c>
      <c r="AU18" s="388"/>
      <c r="AV18" s="388">
        <f t="shared" si="13"/>
        <v>10</v>
      </c>
      <c r="AW18" s="388">
        <f t="shared" si="13"/>
        <v>0</v>
      </c>
      <c r="AX18" s="388">
        <v>0</v>
      </c>
      <c r="AY18" s="382">
        <v>0</v>
      </c>
      <c r="AZ18" s="382">
        <v>0</v>
      </c>
      <c r="BA18" s="382">
        <v>0</v>
      </c>
      <c r="BB18" s="382">
        <v>6</v>
      </c>
      <c r="BC18" s="382">
        <v>4</v>
      </c>
      <c r="BD18" s="382">
        <v>6</v>
      </c>
      <c r="BE18" s="382">
        <v>0</v>
      </c>
      <c r="BF18" s="382">
        <v>4</v>
      </c>
      <c r="BG18" s="382">
        <v>6</v>
      </c>
      <c r="BH18" s="382">
        <v>0</v>
      </c>
      <c r="BI18" s="382">
        <v>0</v>
      </c>
      <c r="BJ18" s="382">
        <v>0</v>
      </c>
      <c r="BK18" s="390"/>
    </row>
    <row r="19" spans="1:63" s="344" customFormat="1" x14ac:dyDescent="0.3">
      <c r="A19" s="381">
        <v>12</v>
      </c>
      <c r="B19" s="382">
        <v>6953156278547</v>
      </c>
      <c r="C19" s="382">
        <v>734865</v>
      </c>
      <c r="D19" s="382" t="s">
        <v>57</v>
      </c>
      <c r="E19" s="382" t="s">
        <v>58</v>
      </c>
      <c r="F19" s="382">
        <v>49</v>
      </c>
      <c r="G19" s="382">
        <v>24.5</v>
      </c>
      <c r="H19" s="383" t="str">
        <f t="shared" si="0"/>
        <v>-</v>
      </c>
      <c r="I19" s="383" t="str">
        <f t="shared" si="1"/>
        <v>-</v>
      </c>
      <c r="J19" s="383" t="str">
        <f t="shared" si="2"/>
        <v>-</v>
      </c>
      <c r="K19" s="383">
        <f t="shared" si="3"/>
        <v>2</v>
      </c>
      <c r="L19" s="383">
        <f t="shared" si="4"/>
        <v>4</v>
      </c>
      <c r="M19" s="383" t="str">
        <f t="shared" si="5"/>
        <v>-</v>
      </c>
      <c r="N19" s="383" t="str">
        <f t="shared" si="6"/>
        <v>-</v>
      </c>
      <c r="O19" s="383">
        <f t="shared" si="7"/>
        <v>4</v>
      </c>
      <c r="P19" s="383">
        <f t="shared" si="8"/>
        <v>1</v>
      </c>
      <c r="Q19" s="383" t="str">
        <f t="shared" si="9"/>
        <v>-</v>
      </c>
      <c r="R19" s="383" t="str">
        <f t="shared" si="10"/>
        <v>-</v>
      </c>
      <c r="S19" s="383" t="str">
        <f t="shared" si="11"/>
        <v>-</v>
      </c>
      <c r="T19" s="384">
        <f t="shared" si="12"/>
        <v>11</v>
      </c>
      <c r="U19" s="385">
        <v>1</v>
      </c>
      <c r="V19" s="386"/>
      <c r="W19" s="382">
        <v>0</v>
      </c>
      <c r="X19" s="382">
        <v>0</v>
      </c>
      <c r="Y19" s="382">
        <v>0</v>
      </c>
      <c r="Z19" s="382">
        <v>0</v>
      </c>
      <c r="AA19" s="382">
        <v>0</v>
      </c>
      <c r="AB19" s="382">
        <v>0</v>
      </c>
      <c r="AC19" s="382">
        <v>4</v>
      </c>
      <c r="AD19" s="382">
        <v>0</v>
      </c>
      <c r="AE19" s="382">
        <v>0</v>
      </c>
      <c r="AF19" s="382">
        <v>0</v>
      </c>
      <c r="AG19" s="382">
        <v>6</v>
      </c>
      <c r="AH19" s="382">
        <v>1</v>
      </c>
      <c r="AI19" s="382">
        <v>0</v>
      </c>
      <c r="AJ19" s="382">
        <v>0</v>
      </c>
      <c r="AK19" s="382">
        <v>0</v>
      </c>
      <c r="AL19" s="382">
        <v>0</v>
      </c>
      <c r="AM19" s="382">
        <v>5</v>
      </c>
      <c r="AN19" s="382">
        <v>0</v>
      </c>
      <c r="AO19" s="382">
        <v>0</v>
      </c>
      <c r="AP19" s="382">
        <v>0</v>
      </c>
      <c r="AQ19" s="382">
        <v>0</v>
      </c>
      <c r="AR19" s="382">
        <v>0</v>
      </c>
      <c r="AS19" s="382">
        <v>0</v>
      </c>
      <c r="AT19" s="382">
        <v>0</v>
      </c>
      <c r="AU19" s="388"/>
      <c r="AV19" s="388">
        <f t="shared" si="13"/>
        <v>15</v>
      </c>
      <c r="AW19" s="388">
        <f t="shared" si="13"/>
        <v>1</v>
      </c>
      <c r="AX19" s="388">
        <v>0</v>
      </c>
      <c r="AY19" s="382">
        <v>0</v>
      </c>
      <c r="AZ19" s="382">
        <v>0</v>
      </c>
      <c r="BA19" s="382">
        <v>0</v>
      </c>
      <c r="BB19" s="382">
        <v>6</v>
      </c>
      <c r="BC19" s="382">
        <v>4</v>
      </c>
      <c r="BD19" s="382">
        <v>6</v>
      </c>
      <c r="BE19" s="382">
        <v>0</v>
      </c>
      <c r="BF19" s="382">
        <v>4</v>
      </c>
      <c r="BG19" s="382">
        <v>6</v>
      </c>
      <c r="BH19" s="382">
        <v>0</v>
      </c>
      <c r="BI19" s="382">
        <v>0</v>
      </c>
      <c r="BJ19" s="382">
        <v>0</v>
      </c>
      <c r="BK19" s="390"/>
    </row>
    <row r="20" spans="1:63" s="344" customFormat="1" x14ac:dyDescent="0.3">
      <c r="A20" s="381">
        <v>13</v>
      </c>
      <c r="B20" s="382">
        <v>6953156278561</v>
      </c>
      <c r="C20" s="382">
        <v>734866</v>
      </c>
      <c r="D20" s="382" t="s">
        <v>59</v>
      </c>
      <c r="E20" s="382" t="s">
        <v>60</v>
      </c>
      <c r="F20" s="382">
        <v>49</v>
      </c>
      <c r="G20" s="382">
        <v>24.5</v>
      </c>
      <c r="H20" s="383" t="str">
        <f t="shared" si="0"/>
        <v>-</v>
      </c>
      <c r="I20" s="383" t="str">
        <f t="shared" si="1"/>
        <v>-</v>
      </c>
      <c r="J20" s="383" t="str">
        <f t="shared" si="2"/>
        <v>-</v>
      </c>
      <c r="K20" s="383">
        <f t="shared" si="3"/>
        <v>4</v>
      </c>
      <c r="L20" s="383">
        <f t="shared" si="4"/>
        <v>4</v>
      </c>
      <c r="M20" s="383" t="str">
        <f t="shared" si="5"/>
        <v>-</v>
      </c>
      <c r="N20" s="383" t="str">
        <f t="shared" si="6"/>
        <v>-</v>
      </c>
      <c r="O20" s="383">
        <f t="shared" si="7"/>
        <v>4</v>
      </c>
      <c r="P20" s="383">
        <f t="shared" si="8"/>
        <v>6</v>
      </c>
      <c r="Q20" s="383" t="str">
        <f t="shared" si="9"/>
        <v>-</v>
      </c>
      <c r="R20" s="383" t="str">
        <f t="shared" si="10"/>
        <v>-</v>
      </c>
      <c r="S20" s="383" t="str">
        <f t="shared" si="11"/>
        <v>-</v>
      </c>
      <c r="T20" s="384">
        <f t="shared" si="12"/>
        <v>18</v>
      </c>
      <c r="U20" s="385">
        <v>2</v>
      </c>
      <c r="V20" s="386"/>
      <c r="W20" s="382">
        <v>0</v>
      </c>
      <c r="X20" s="382">
        <v>0</v>
      </c>
      <c r="Y20" s="382">
        <v>0</v>
      </c>
      <c r="Z20" s="382">
        <v>0</v>
      </c>
      <c r="AA20" s="382">
        <v>0</v>
      </c>
      <c r="AB20" s="382">
        <v>0</v>
      </c>
      <c r="AC20" s="382">
        <v>2</v>
      </c>
      <c r="AD20" s="382">
        <v>1</v>
      </c>
      <c r="AE20" s="382">
        <v>0</v>
      </c>
      <c r="AF20" s="382">
        <v>0</v>
      </c>
      <c r="AG20" s="382">
        <v>7</v>
      </c>
      <c r="AH20" s="382">
        <v>0</v>
      </c>
      <c r="AI20" s="382">
        <v>0</v>
      </c>
      <c r="AJ20" s="382">
        <v>0</v>
      </c>
      <c r="AK20" s="382">
        <v>0</v>
      </c>
      <c r="AL20" s="382">
        <v>0</v>
      </c>
      <c r="AM20" s="382">
        <v>0</v>
      </c>
      <c r="AN20" s="382">
        <v>0</v>
      </c>
      <c r="AO20" s="382">
        <v>0</v>
      </c>
      <c r="AP20" s="382">
        <v>0</v>
      </c>
      <c r="AQ20" s="382">
        <v>0</v>
      </c>
      <c r="AR20" s="382">
        <v>0</v>
      </c>
      <c r="AS20" s="382">
        <v>0</v>
      </c>
      <c r="AT20" s="382">
        <v>0</v>
      </c>
      <c r="AU20" s="388"/>
      <c r="AV20" s="388">
        <f t="shared" si="13"/>
        <v>9</v>
      </c>
      <c r="AW20" s="388">
        <f t="shared" si="13"/>
        <v>1</v>
      </c>
      <c r="AX20" s="388">
        <v>0</v>
      </c>
      <c r="AY20" s="382">
        <v>0</v>
      </c>
      <c r="AZ20" s="382">
        <v>0</v>
      </c>
      <c r="BA20" s="382">
        <v>0</v>
      </c>
      <c r="BB20" s="382">
        <v>6</v>
      </c>
      <c r="BC20" s="382">
        <v>4</v>
      </c>
      <c r="BD20" s="382">
        <v>6</v>
      </c>
      <c r="BE20" s="382">
        <v>0</v>
      </c>
      <c r="BF20" s="382">
        <v>4</v>
      </c>
      <c r="BG20" s="382">
        <v>6</v>
      </c>
      <c r="BH20" s="382">
        <v>0</v>
      </c>
      <c r="BI20" s="382">
        <v>0</v>
      </c>
      <c r="BJ20" s="382">
        <v>0</v>
      </c>
      <c r="BK20" s="390"/>
    </row>
    <row r="21" spans="1:63" s="344" customFormat="1" x14ac:dyDescent="0.3">
      <c r="A21" s="381">
        <v>14</v>
      </c>
      <c r="B21" s="382">
        <v>6953156273887</v>
      </c>
      <c r="C21" s="382">
        <v>734867</v>
      </c>
      <c r="D21" s="382" t="s">
        <v>61</v>
      </c>
      <c r="E21" s="382" t="s">
        <v>62</v>
      </c>
      <c r="F21" s="382">
        <v>219</v>
      </c>
      <c r="G21" s="382">
        <v>104.5</v>
      </c>
      <c r="H21" s="383">
        <f t="shared" si="0"/>
        <v>2</v>
      </c>
      <c r="I21" s="383">
        <f t="shared" si="1"/>
        <v>2</v>
      </c>
      <c r="J21" s="383">
        <f t="shared" si="2"/>
        <v>3</v>
      </c>
      <c r="K21" s="383" t="str">
        <f t="shared" si="3"/>
        <v>-</v>
      </c>
      <c r="L21" s="383">
        <f t="shared" si="4"/>
        <v>3</v>
      </c>
      <c r="M21" s="383" t="str">
        <f t="shared" si="5"/>
        <v>-</v>
      </c>
      <c r="N21" s="383">
        <f t="shared" si="6"/>
        <v>1</v>
      </c>
      <c r="O21" s="383" t="str">
        <f t="shared" si="7"/>
        <v>-</v>
      </c>
      <c r="P21" s="383">
        <f t="shared" si="8"/>
        <v>4</v>
      </c>
      <c r="Q21" s="383">
        <f t="shared" si="9"/>
        <v>1</v>
      </c>
      <c r="R21" s="383" t="str">
        <f t="shared" si="10"/>
        <v>-</v>
      </c>
      <c r="S21" s="383" t="str">
        <f t="shared" si="11"/>
        <v>-</v>
      </c>
      <c r="T21" s="384">
        <f t="shared" si="12"/>
        <v>16</v>
      </c>
      <c r="U21" s="385">
        <v>2</v>
      </c>
      <c r="V21" s="386"/>
      <c r="W21" s="382">
        <v>2</v>
      </c>
      <c r="X21" s="382">
        <v>0</v>
      </c>
      <c r="Y21" s="382">
        <v>0</v>
      </c>
      <c r="Z21" s="382">
        <v>0</v>
      </c>
      <c r="AA21" s="382">
        <v>1</v>
      </c>
      <c r="AB21" s="382">
        <v>0</v>
      </c>
      <c r="AC21" s="382">
        <v>7</v>
      </c>
      <c r="AD21" s="382">
        <v>0</v>
      </c>
      <c r="AE21" s="382">
        <v>1</v>
      </c>
      <c r="AF21" s="382">
        <v>0</v>
      </c>
      <c r="AG21" s="382">
        <v>13</v>
      </c>
      <c r="AH21" s="382">
        <v>0</v>
      </c>
      <c r="AI21" s="382">
        <v>1</v>
      </c>
      <c r="AJ21" s="382">
        <v>0</v>
      </c>
      <c r="AK21" s="382">
        <v>4</v>
      </c>
      <c r="AL21" s="382">
        <v>0</v>
      </c>
      <c r="AM21" s="382">
        <v>2</v>
      </c>
      <c r="AN21" s="382">
        <v>0</v>
      </c>
      <c r="AO21" s="382">
        <v>0</v>
      </c>
      <c r="AP21" s="382">
        <v>0</v>
      </c>
      <c r="AQ21" s="382">
        <v>1</v>
      </c>
      <c r="AR21" s="382">
        <v>0</v>
      </c>
      <c r="AS21" s="382">
        <v>1</v>
      </c>
      <c r="AT21" s="382">
        <v>0</v>
      </c>
      <c r="AU21" s="388"/>
      <c r="AV21" s="388">
        <f t="shared" si="13"/>
        <v>33</v>
      </c>
      <c r="AW21" s="388">
        <f t="shared" si="13"/>
        <v>0</v>
      </c>
      <c r="AX21" s="388">
        <v>0</v>
      </c>
      <c r="AY21" s="382">
        <v>4</v>
      </c>
      <c r="AZ21" s="382">
        <v>2</v>
      </c>
      <c r="BA21" s="382">
        <v>4</v>
      </c>
      <c r="BB21" s="382">
        <v>6</v>
      </c>
      <c r="BC21" s="382">
        <v>4</v>
      </c>
      <c r="BD21" s="382">
        <v>6</v>
      </c>
      <c r="BE21" s="382">
        <v>2</v>
      </c>
      <c r="BF21" s="382">
        <v>4</v>
      </c>
      <c r="BG21" s="382">
        <v>6</v>
      </c>
      <c r="BH21" s="382">
        <v>1</v>
      </c>
      <c r="BI21" s="382">
        <v>1</v>
      </c>
      <c r="BJ21" s="382">
        <v>1</v>
      </c>
      <c r="BK21" s="390"/>
    </row>
    <row r="22" spans="1:63" s="344" customFormat="1" x14ac:dyDescent="0.3">
      <c r="A22" s="381">
        <v>15</v>
      </c>
      <c r="B22" s="382">
        <v>6953156273894</v>
      </c>
      <c r="C22" s="382">
        <v>734868</v>
      </c>
      <c r="D22" s="382" t="s">
        <v>63</v>
      </c>
      <c r="E22" s="382" t="s">
        <v>64</v>
      </c>
      <c r="F22" s="382">
        <v>219</v>
      </c>
      <c r="G22" s="382">
        <v>104.5</v>
      </c>
      <c r="H22" s="383">
        <f t="shared" si="0"/>
        <v>4</v>
      </c>
      <c r="I22" s="383">
        <f t="shared" si="1"/>
        <v>1</v>
      </c>
      <c r="J22" s="383">
        <f t="shared" si="2"/>
        <v>3</v>
      </c>
      <c r="K22" s="383">
        <f t="shared" si="3"/>
        <v>1</v>
      </c>
      <c r="L22" s="383">
        <f t="shared" si="4"/>
        <v>1</v>
      </c>
      <c r="M22" s="383" t="str">
        <f t="shared" si="5"/>
        <v>-</v>
      </c>
      <c r="N22" s="383">
        <f t="shared" si="6"/>
        <v>1</v>
      </c>
      <c r="O22" s="383">
        <f t="shared" si="7"/>
        <v>3</v>
      </c>
      <c r="P22" s="383">
        <f t="shared" si="8"/>
        <v>3</v>
      </c>
      <c r="Q22" s="383" t="str">
        <f t="shared" si="9"/>
        <v>-</v>
      </c>
      <c r="R22" s="383" t="str">
        <f t="shared" si="10"/>
        <v>-</v>
      </c>
      <c r="S22" s="383">
        <f t="shared" si="11"/>
        <v>1</v>
      </c>
      <c r="T22" s="384">
        <f t="shared" si="12"/>
        <v>18</v>
      </c>
      <c r="U22" s="385">
        <v>0</v>
      </c>
      <c r="V22" s="386"/>
      <c r="W22" s="382">
        <v>0</v>
      </c>
      <c r="X22" s="382">
        <v>0</v>
      </c>
      <c r="Y22" s="382">
        <v>1</v>
      </c>
      <c r="Z22" s="382">
        <v>0</v>
      </c>
      <c r="AA22" s="382">
        <v>1</v>
      </c>
      <c r="AB22" s="382">
        <v>0</v>
      </c>
      <c r="AC22" s="382">
        <v>5</v>
      </c>
      <c r="AD22" s="382">
        <v>0</v>
      </c>
      <c r="AE22" s="382">
        <v>3</v>
      </c>
      <c r="AF22" s="382">
        <v>0</v>
      </c>
      <c r="AG22" s="382">
        <v>10</v>
      </c>
      <c r="AH22" s="382">
        <v>0</v>
      </c>
      <c r="AI22" s="382">
        <v>1</v>
      </c>
      <c r="AJ22" s="382">
        <v>0</v>
      </c>
      <c r="AK22" s="382">
        <v>1</v>
      </c>
      <c r="AL22" s="382">
        <v>1</v>
      </c>
      <c r="AM22" s="382">
        <v>3</v>
      </c>
      <c r="AN22" s="382">
        <v>0</v>
      </c>
      <c r="AO22" s="382">
        <v>1</v>
      </c>
      <c r="AP22" s="382">
        <v>0</v>
      </c>
      <c r="AQ22" s="382">
        <v>1</v>
      </c>
      <c r="AR22" s="382">
        <v>0</v>
      </c>
      <c r="AS22" s="382">
        <v>0</v>
      </c>
      <c r="AT22" s="382">
        <v>0</v>
      </c>
      <c r="AU22" s="388"/>
      <c r="AV22" s="388">
        <f t="shared" si="13"/>
        <v>27</v>
      </c>
      <c r="AW22" s="388">
        <f t="shared" si="13"/>
        <v>1</v>
      </c>
      <c r="AX22" s="388">
        <v>0</v>
      </c>
      <c r="AY22" s="382">
        <v>4</v>
      </c>
      <c r="AZ22" s="382">
        <v>2</v>
      </c>
      <c r="BA22" s="382">
        <v>4</v>
      </c>
      <c r="BB22" s="382">
        <v>6</v>
      </c>
      <c r="BC22" s="382">
        <v>4</v>
      </c>
      <c r="BD22" s="382">
        <v>6</v>
      </c>
      <c r="BE22" s="382">
        <v>2</v>
      </c>
      <c r="BF22" s="382">
        <v>4</v>
      </c>
      <c r="BG22" s="382">
        <v>6</v>
      </c>
      <c r="BH22" s="382">
        <v>1</v>
      </c>
      <c r="BI22" s="382">
        <v>1</v>
      </c>
      <c r="BJ22" s="382">
        <v>1</v>
      </c>
      <c r="BK22" s="390"/>
    </row>
    <row r="23" spans="1:63" s="344" customFormat="1" x14ac:dyDescent="0.3">
      <c r="A23" s="381">
        <v>16</v>
      </c>
      <c r="B23" s="382">
        <v>6953156264519</v>
      </c>
      <c r="C23" s="382">
        <v>734869</v>
      </c>
      <c r="D23" s="382" t="s">
        <v>65</v>
      </c>
      <c r="E23" s="382" t="s">
        <v>66</v>
      </c>
      <c r="F23" s="382">
        <v>209</v>
      </c>
      <c r="G23" s="382">
        <v>99.5</v>
      </c>
      <c r="H23" s="383">
        <f t="shared" si="0"/>
        <v>4</v>
      </c>
      <c r="I23" s="383">
        <f t="shared" si="1"/>
        <v>2</v>
      </c>
      <c r="J23" s="383">
        <f t="shared" si="2"/>
        <v>4</v>
      </c>
      <c r="K23" s="383">
        <f t="shared" si="3"/>
        <v>5</v>
      </c>
      <c r="L23" s="383">
        <f t="shared" si="4"/>
        <v>4</v>
      </c>
      <c r="M23" s="383">
        <f t="shared" si="5"/>
        <v>5</v>
      </c>
      <c r="N23" s="383">
        <f t="shared" si="6"/>
        <v>2</v>
      </c>
      <c r="O23" s="383">
        <f t="shared" si="7"/>
        <v>4</v>
      </c>
      <c r="P23" s="383">
        <f t="shared" si="8"/>
        <v>6</v>
      </c>
      <c r="Q23" s="383">
        <f t="shared" si="9"/>
        <v>1</v>
      </c>
      <c r="R23" s="383">
        <f t="shared" si="10"/>
        <v>1</v>
      </c>
      <c r="S23" s="383">
        <f t="shared" si="11"/>
        <v>1</v>
      </c>
      <c r="T23" s="384">
        <f t="shared" si="12"/>
        <v>39</v>
      </c>
      <c r="U23" s="385">
        <v>0</v>
      </c>
      <c r="V23" s="386"/>
      <c r="W23" s="382">
        <v>0</v>
      </c>
      <c r="X23" s="382">
        <v>0</v>
      </c>
      <c r="Y23" s="382">
        <v>0</v>
      </c>
      <c r="Z23" s="382">
        <v>0</v>
      </c>
      <c r="AA23" s="382">
        <v>0</v>
      </c>
      <c r="AB23" s="382">
        <v>0</v>
      </c>
      <c r="AC23" s="382">
        <v>1</v>
      </c>
      <c r="AD23" s="382">
        <v>0</v>
      </c>
      <c r="AE23" s="382">
        <v>0</v>
      </c>
      <c r="AF23" s="382">
        <v>0</v>
      </c>
      <c r="AG23" s="382">
        <v>1</v>
      </c>
      <c r="AH23" s="382">
        <v>0</v>
      </c>
      <c r="AI23" s="382">
        <v>0</v>
      </c>
      <c r="AJ23" s="382">
        <v>0</v>
      </c>
      <c r="AK23" s="382">
        <v>0</v>
      </c>
      <c r="AL23" s="382">
        <v>0</v>
      </c>
      <c r="AM23" s="382">
        <v>0</v>
      </c>
      <c r="AN23" s="382">
        <v>0</v>
      </c>
      <c r="AO23" s="382">
        <v>0</v>
      </c>
      <c r="AP23" s="382">
        <v>0</v>
      </c>
      <c r="AQ23" s="382">
        <v>0</v>
      </c>
      <c r="AR23" s="382">
        <v>0</v>
      </c>
      <c r="AS23" s="382">
        <v>0</v>
      </c>
      <c r="AT23" s="382">
        <v>0</v>
      </c>
      <c r="AU23" s="388"/>
      <c r="AV23" s="388">
        <f t="shared" si="13"/>
        <v>2</v>
      </c>
      <c r="AW23" s="388">
        <f t="shared" si="13"/>
        <v>0</v>
      </c>
      <c r="AX23" s="388">
        <v>0</v>
      </c>
      <c r="AY23" s="382">
        <v>4</v>
      </c>
      <c r="AZ23" s="382">
        <v>2</v>
      </c>
      <c r="BA23" s="382">
        <v>4</v>
      </c>
      <c r="BB23" s="382">
        <v>6</v>
      </c>
      <c r="BC23" s="382">
        <v>4</v>
      </c>
      <c r="BD23" s="382">
        <v>6</v>
      </c>
      <c r="BE23" s="382">
        <v>2</v>
      </c>
      <c r="BF23" s="382">
        <v>4</v>
      </c>
      <c r="BG23" s="382">
        <v>6</v>
      </c>
      <c r="BH23" s="382">
        <v>1</v>
      </c>
      <c r="BI23" s="382">
        <v>1</v>
      </c>
      <c r="BJ23" s="382">
        <v>1</v>
      </c>
      <c r="BK23" s="390"/>
    </row>
    <row r="24" spans="1:63" s="344" customFormat="1" x14ac:dyDescent="0.3">
      <c r="A24" s="381">
        <v>17</v>
      </c>
      <c r="B24" s="382">
        <v>6953156264502</v>
      </c>
      <c r="C24" s="382">
        <v>734870</v>
      </c>
      <c r="D24" s="382" t="s">
        <v>67</v>
      </c>
      <c r="E24" s="382" t="s">
        <v>68</v>
      </c>
      <c r="F24" s="382">
        <v>209</v>
      </c>
      <c r="G24" s="382">
        <v>99.5</v>
      </c>
      <c r="H24" s="383">
        <f t="shared" si="0"/>
        <v>4</v>
      </c>
      <c r="I24" s="383">
        <f t="shared" si="1"/>
        <v>2</v>
      </c>
      <c r="J24" s="383">
        <f t="shared" si="2"/>
        <v>4</v>
      </c>
      <c r="K24" s="383">
        <f t="shared" si="3"/>
        <v>4</v>
      </c>
      <c r="L24" s="383">
        <f t="shared" si="4"/>
        <v>4</v>
      </c>
      <c r="M24" s="383">
        <f t="shared" si="5"/>
        <v>6</v>
      </c>
      <c r="N24" s="383">
        <f t="shared" si="6"/>
        <v>2</v>
      </c>
      <c r="O24" s="383">
        <f t="shared" si="7"/>
        <v>4</v>
      </c>
      <c r="P24" s="383">
        <f t="shared" si="8"/>
        <v>5</v>
      </c>
      <c r="Q24" s="383">
        <f t="shared" si="9"/>
        <v>1</v>
      </c>
      <c r="R24" s="383">
        <f t="shared" si="10"/>
        <v>1</v>
      </c>
      <c r="S24" s="383">
        <f t="shared" si="11"/>
        <v>1</v>
      </c>
      <c r="T24" s="384">
        <f t="shared" si="12"/>
        <v>38</v>
      </c>
      <c r="U24" s="385">
        <v>0</v>
      </c>
      <c r="V24" s="386"/>
      <c r="W24" s="382">
        <v>0</v>
      </c>
      <c r="X24" s="382">
        <v>0</v>
      </c>
      <c r="Y24" s="382">
        <v>0</v>
      </c>
      <c r="Z24" s="382">
        <v>0</v>
      </c>
      <c r="AA24" s="382">
        <v>0</v>
      </c>
      <c r="AB24" s="382">
        <v>0</v>
      </c>
      <c r="AC24" s="382">
        <v>2</v>
      </c>
      <c r="AD24" s="382">
        <v>0</v>
      </c>
      <c r="AE24" s="382">
        <v>0</v>
      </c>
      <c r="AF24" s="382">
        <v>0</v>
      </c>
      <c r="AG24" s="382">
        <v>0</v>
      </c>
      <c r="AH24" s="382">
        <v>0</v>
      </c>
      <c r="AI24" s="382">
        <v>0</v>
      </c>
      <c r="AJ24" s="382">
        <v>0</v>
      </c>
      <c r="AK24" s="382">
        <v>0</v>
      </c>
      <c r="AL24" s="382">
        <v>0</v>
      </c>
      <c r="AM24" s="382">
        <v>1</v>
      </c>
      <c r="AN24" s="382">
        <v>0</v>
      </c>
      <c r="AO24" s="382">
        <v>0</v>
      </c>
      <c r="AP24" s="382">
        <v>0</v>
      </c>
      <c r="AQ24" s="382">
        <v>0</v>
      </c>
      <c r="AR24" s="382">
        <v>0</v>
      </c>
      <c r="AS24" s="382">
        <v>0</v>
      </c>
      <c r="AT24" s="382">
        <v>0</v>
      </c>
      <c r="AU24" s="388"/>
      <c r="AV24" s="388">
        <f t="shared" si="13"/>
        <v>3</v>
      </c>
      <c r="AW24" s="388">
        <f t="shared" si="13"/>
        <v>0</v>
      </c>
      <c r="AX24" s="388">
        <v>0</v>
      </c>
      <c r="AY24" s="382">
        <v>4</v>
      </c>
      <c r="AZ24" s="382">
        <v>2</v>
      </c>
      <c r="BA24" s="382">
        <v>4</v>
      </c>
      <c r="BB24" s="382">
        <v>6</v>
      </c>
      <c r="BC24" s="382">
        <v>4</v>
      </c>
      <c r="BD24" s="382">
        <v>6</v>
      </c>
      <c r="BE24" s="382">
        <v>2</v>
      </c>
      <c r="BF24" s="382">
        <v>4</v>
      </c>
      <c r="BG24" s="382">
        <v>6</v>
      </c>
      <c r="BH24" s="382">
        <v>1</v>
      </c>
      <c r="BI24" s="382">
        <v>1</v>
      </c>
      <c r="BJ24" s="382">
        <v>1</v>
      </c>
      <c r="BK24" s="390"/>
    </row>
    <row r="25" spans="1:63" s="344" customFormat="1" x14ac:dyDescent="0.3">
      <c r="A25" s="381">
        <v>18</v>
      </c>
      <c r="B25" s="382">
        <v>6953156271685</v>
      </c>
      <c r="C25" s="382">
        <v>734871</v>
      </c>
      <c r="D25" s="382" t="s">
        <v>69</v>
      </c>
      <c r="E25" s="382" t="s">
        <v>70</v>
      </c>
      <c r="F25" s="382">
        <v>169</v>
      </c>
      <c r="G25" s="382">
        <v>79.5</v>
      </c>
      <c r="H25" s="383">
        <f t="shared" si="0"/>
        <v>4</v>
      </c>
      <c r="I25" s="383">
        <f t="shared" si="1"/>
        <v>2</v>
      </c>
      <c r="J25" s="383">
        <f t="shared" si="2"/>
        <v>3</v>
      </c>
      <c r="K25" s="383">
        <f t="shared" si="3"/>
        <v>6</v>
      </c>
      <c r="L25" s="383">
        <f t="shared" si="4"/>
        <v>4</v>
      </c>
      <c r="M25" s="383">
        <f t="shared" si="5"/>
        <v>5</v>
      </c>
      <c r="N25" s="383">
        <f t="shared" si="6"/>
        <v>2</v>
      </c>
      <c r="O25" s="383">
        <f t="shared" si="7"/>
        <v>4</v>
      </c>
      <c r="P25" s="383">
        <f t="shared" si="8"/>
        <v>6</v>
      </c>
      <c r="Q25" s="383">
        <f t="shared" si="9"/>
        <v>1</v>
      </c>
      <c r="R25" s="383">
        <f t="shared" si="10"/>
        <v>1</v>
      </c>
      <c r="S25" s="383">
        <f t="shared" si="11"/>
        <v>1</v>
      </c>
      <c r="T25" s="384">
        <f t="shared" si="12"/>
        <v>39</v>
      </c>
      <c r="U25" s="385">
        <v>1</v>
      </c>
      <c r="V25" s="386"/>
      <c r="W25" s="382">
        <v>0</v>
      </c>
      <c r="X25" s="382">
        <v>0</v>
      </c>
      <c r="Y25" s="382">
        <v>0</v>
      </c>
      <c r="Z25" s="382">
        <v>0</v>
      </c>
      <c r="AA25" s="382">
        <v>1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 s="382">
        <v>1</v>
      </c>
      <c r="AH25" s="382">
        <v>0</v>
      </c>
      <c r="AI25" s="382">
        <v>0</v>
      </c>
      <c r="AJ25" s="382">
        <v>0</v>
      </c>
      <c r="AK25" s="382">
        <v>0</v>
      </c>
      <c r="AL25" s="382">
        <v>0</v>
      </c>
      <c r="AM25" s="382">
        <v>0</v>
      </c>
      <c r="AN25" s="382">
        <v>0</v>
      </c>
      <c r="AO25" s="382">
        <v>0</v>
      </c>
      <c r="AP25" s="382">
        <v>0</v>
      </c>
      <c r="AQ25" s="382">
        <v>0</v>
      </c>
      <c r="AR25" s="382">
        <v>0</v>
      </c>
      <c r="AS25" s="382">
        <v>0</v>
      </c>
      <c r="AT25" s="382">
        <v>0</v>
      </c>
      <c r="AU25" s="388"/>
      <c r="AV25" s="388">
        <f t="shared" si="13"/>
        <v>2</v>
      </c>
      <c r="AW25" s="388">
        <f t="shared" si="13"/>
        <v>0</v>
      </c>
      <c r="AX25" s="388">
        <v>0</v>
      </c>
      <c r="AY25" s="382">
        <v>4</v>
      </c>
      <c r="AZ25" s="382">
        <v>2</v>
      </c>
      <c r="BA25" s="382">
        <v>4</v>
      </c>
      <c r="BB25" s="382">
        <v>6</v>
      </c>
      <c r="BC25" s="382">
        <v>4</v>
      </c>
      <c r="BD25" s="382">
        <v>6</v>
      </c>
      <c r="BE25" s="382">
        <v>2</v>
      </c>
      <c r="BF25" s="382">
        <v>4</v>
      </c>
      <c r="BG25" s="382">
        <v>6</v>
      </c>
      <c r="BH25" s="382">
        <v>1</v>
      </c>
      <c r="BI25" s="382">
        <v>1</v>
      </c>
      <c r="BJ25" s="382">
        <v>1</v>
      </c>
      <c r="BK25" s="390"/>
    </row>
    <row r="26" spans="1:63" s="344" customFormat="1" x14ac:dyDescent="0.3">
      <c r="A26" s="381">
        <v>19</v>
      </c>
      <c r="B26" s="382">
        <v>6953156271692</v>
      </c>
      <c r="C26" s="382">
        <v>734872</v>
      </c>
      <c r="D26" s="382" t="s">
        <v>71</v>
      </c>
      <c r="E26" s="382" t="s">
        <v>72</v>
      </c>
      <c r="F26" s="382">
        <v>169</v>
      </c>
      <c r="G26" s="382">
        <v>79.5</v>
      </c>
      <c r="H26" s="383">
        <f t="shared" si="0"/>
        <v>4</v>
      </c>
      <c r="I26" s="383">
        <f t="shared" si="1"/>
        <v>2</v>
      </c>
      <c r="J26" s="383">
        <f t="shared" si="2"/>
        <v>1</v>
      </c>
      <c r="K26" s="383">
        <f t="shared" si="3"/>
        <v>4</v>
      </c>
      <c r="L26" s="383">
        <f t="shared" si="4"/>
        <v>4</v>
      </c>
      <c r="M26" s="383">
        <f t="shared" si="5"/>
        <v>6</v>
      </c>
      <c r="N26" s="383">
        <f t="shared" si="6"/>
        <v>2</v>
      </c>
      <c r="O26" s="383">
        <f t="shared" si="7"/>
        <v>2</v>
      </c>
      <c r="P26" s="383">
        <f t="shared" si="8"/>
        <v>6</v>
      </c>
      <c r="Q26" s="383">
        <f t="shared" si="9"/>
        <v>1</v>
      </c>
      <c r="R26" s="383">
        <f t="shared" si="10"/>
        <v>1</v>
      </c>
      <c r="S26" s="383">
        <f t="shared" si="11"/>
        <v>1</v>
      </c>
      <c r="T26" s="384">
        <f t="shared" si="12"/>
        <v>34</v>
      </c>
      <c r="U26" s="385">
        <v>0</v>
      </c>
      <c r="V26" s="386"/>
      <c r="W26" s="382">
        <v>0</v>
      </c>
      <c r="X26" s="382">
        <v>0</v>
      </c>
      <c r="Y26" s="382">
        <v>0</v>
      </c>
      <c r="Z26" s="382">
        <v>0</v>
      </c>
      <c r="AA26" s="382">
        <v>3</v>
      </c>
      <c r="AB26" s="382">
        <v>0</v>
      </c>
      <c r="AC26" s="382">
        <v>2</v>
      </c>
      <c r="AD26" s="382">
        <v>0</v>
      </c>
      <c r="AE26" s="382">
        <v>0</v>
      </c>
      <c r="AF26" s="382">
        <v>0</v>
      </c>
      <c r="AG26" s="382">
        <v>0</v>
      </c>
      <c r="AH26" s="382">
        <v>0</v>
      </c>
      <c r="AI26" s="382">
        <v>0</v>
      </c>
      <c r="AJ26" s="382">
        <v>0</v>
      </c>
      <c r="AK26" s="382">
        <v>2</v>
      </c>
      <c r="AL26" s="382">
        <v>0</v>
      </c>
      <c r="AM26" s="382">
        <v>0</v>
      </c>
      <c r="AN26" s="382">
        <v>0</v>
      </c>
      <c r="AO26" s="382">
        <v>0</v>
      </c>
      <c r="AP26" s="382">
        <v>0</v>
      </c>
      <c r="AQ26" s="382">
        <v>0</v>
      </c>
      <c r="AR26" s="382">
        <v>0</v>
      </c>
      <c r="AS26" s="382">
        <v>0</v>
      </c>
      <c r="AT26" s="382">
        <v>0</v>
      </c>
      <c r="AU26" s="388"/>
      <c r="AV26" s="388">
        <f t="shared" si="13"/>
        <v>7</v>
      </c>
      <c r="AW26" s="388">
        <f t="shared" si="13"/>
        <v>0</v>
      </c>
      <c r="AX26" s="388">
        <v>0</v>
      </c>
      <c r="AY26" s="382">
        <v>4</v>
      </c>
      <c r="AZ26" s="382">
        <v>2</v>
      </c>
      <c r="BA26" s="382">
        <v>4</v>
      </c>
      <c r="BB26" s="382">
        <v>6</v>
      </c>
      <c r="BC26" s="382">
        <v>4</v>
      </c>
      <c r="BD26" s="382">
        <v>6</v>
      </c>
      <c r="BE26" s="382">
        <v>2</v>
      </c>
      <c r="BF26" s="382">
        <v>4</v>
      </c>
      <c r="BG26" s="382">
        <v>6</v>
      </c>
      <c r="BH26" s="382">
        <v>1</v>
      </c>
      <c r="BI26" s="382">
        <v>1</v>
      </c>
      <c r="BJ26" s="382">
        <v>1</v>
      </c>
      <c r="BK26" s="390"/>
    </row>
    <row r="27" spans="1:63" s="344" customFormat="1" x14ac:dyDescent="0.3">
      <c r="A27" s="381">
        <v>20</v>
      </c>
      <c r="B27" s="382">
        <v>6953156277953</v>
      </c>
      <c r="C27" s="382">
        <v>734873</v>
      </c>
      <c r="D27" s="382" t="s">
        <v>73</v>
      </c>
      <c r="E27" s="382" t="s">
        <v>74</v>
      </c>
      <c r="F27" s="382">
        <v>99</v>
      </c>
      <c r="G27" s="382">
        <v>44.5</v>
      </c>
      <c r="H27" s="383">
        <f t="shared" si="0"/>
        <v>4</v>
      </c>
      <c r="I27" s="383">
        <f t="shared" si="1"/>
        <v>2</v>
      </c>
      <c r="J27" s="383">
        <f t="shared" si="2"/>
        <v>4</v>
      </c>
      <c r="K27" s="383" t="str">
        <f t="shared" si="3"/>
        <v>-</v>
      </c>
      <c r="L27" s="383">
        <f t="shared" si="4"/>
        <v>4</v>
      </c>
      <c r="M27" s="383">
        <f t="shared" si="5"/>
        <v>1</v>
      </c>
      <c r="N27" s="383">
        <f t="shared" si="6"/>
        <v>1</v>
      </c>
      <c r="O27" s="383">
        <f t="shared" si="7"/>
        <v>3</v>
      </c>
      <c r="P27" s="383">
        <f t="shared" si="8"/>
        <v>6</v>
      </c>
      <c r="Q27" s="383">
        <f t="shared" si="9"/>
        <v>1</v>
      </c>
      <c r="R27" s="383">
        <f t="shared" si="10"/>
        <v>1</v>
      </c>
      <c r="S27" s="383">
        <f t="shared" si="11"/>
        <v>1</v>
      </c>
      <c r="T27" s="384">
        <f t="shared" si="12"/>
        <v>28</v>
      </c>
      <c r="U27" s="385">
        <v>2</v>
      </c>
      <c r="V27" s="386"/>
      <c r="W27" s="382">
        <v>0</v>
      </c>
      <c r="X27" s="382">
        <v>0</v>
      </c>
      <c r="Y27" s="382">
        <v>0</v>
      </c>
      <c r="Z27" s="382">
        <v>0</v>
      </c>
      <c r="AA27" s="382">
        <v>0</v>
      </c>
      <c r="AB27" s="382">
        <v>0</v>
      </c>
      <c r="AC27" s="382">
        <v>8</v>
      </c>
      <c r="AD27" s="382">
        <v>0</v>
      </c>
      <c r="AE27" s="382">
        <v>0</v>
      </c>
      <c r="AF27" s="382">
        <v>0</v>
      </c>
      <c r="AG27" s="382">
        <v>5</v>
      </c>
      <c r="AH27" s="382">
        <v>0</v>
      </c>
      <c r="AI27" s="382">
        <v>1</v>
      </c>
      <c r="AJ27" s="382">
        <v>0</v>
      </c>
      <c r="AK27" s="382">
        <v>1</v>
      </c>
      <c r="AL27" s="382">
        <v>0</v>
      </c>
      <c r="AM27" s="382">
        <v>0</v>
      </c>
      <c r="AN27" s="382">
        <v>0</v>
      </c>
      <c r="AO27" s="382">
        <v>0</v>
      </c>
      <c r="AP27" s="382">
        <v>0</v>
      </c>
      <c r="AQ27" s="382">
        <v>0</v>
      </c>
      <c r="AR27" s="382">
        <v>0</v>
      </c>
      <c r="AS27" s="382">
        <v>0</v>
      </c>
      <c r="AT27" s="382">
        <v>0</v>
      </c>
      <c r="AU27" s="388"/>
      <c r="AV27" s="388">
        <f t="shared" si="13"/>
        <v>15</v>
      </c>
      <c r="AW27" s="388">
        <f t="shared" si="13"/>
        <v>0</v>
      </c>
      <c r="AX27" s="388">
        <v>0</v>
      </c>
      <c r="AY27" s="382">
        <v>4</v>
      </c>
      <c r="AZ27" s="382">
        <v>2</v>
      </c>
      <c r="BA27" s="382">
        <v>4</v>
      </c>
      <c r="BB27" s="382">
        <v>6</v>
      </c>
      <c r="BC27" s="382">
        <v>4</v>
      </c>
      <c r="BD27" s="382">
        <v>6</v>
      </c>
      <c r="BE27" s="382">
        <v>2</v>
      </c>
      <c r="BF27" s="382">
        <v>4</v>
      </c>
      <c r="BG27" s="382">
        <v>6</v>
      </c>
      <c r="BH27" s="382">
        <v>1</v>
      </c>
      <c r="BI27" s="382">
        <v>1</v>
      </c>
      <c r="BJ27" s="382">
        <v>1</v>
      </c>
      <c r="BK27" s="390"/>
    </row>
    <row r="28" spans="1:63" s="344" customFormat="1" x14ac:dyDescent="0.3">
      <c r="A28" s="381">
        <v>21</v>
      </c>
      <c r="B28" s="382">
        <v>6953156277960</v>
      </c>
      <c r="C28" s="382">
        <v>734874</v>
      </c>
      <c r="D28" s="382" t="s">
        <v>75</v>
      </c>
      <c r="E28" s="382" t="s">
        <v>76</v>
      </c>
      <c r="F28" s="382">
        <v>99</v>
      </c>
      <c r="G28" s="382">
        <v>44.5</v>
      </c>
      <c r="H28" s="383">
        <f t="shared" si="0"/>
        <v>4</v>
      </c>
      <c r="I28" s="383">
        <f t="shared" si="1"/>
        <v>2</v>
      </c>
      <c r="J28" s="383">
        <f t="shared" si="2"/>
        <v>4</v>
      </c>
      <c r="K28" s="383">
        <f t="shared" si="3"/>
        <v>1</v>
      </c>
      <c r="L28" s="383">
        <f t="shared" si="4"/>
        <v>4</v>
      </c>
      <c r="M28" s="383" t="str">
        <f t="shared" si="5"/>
        <v>-</v>
      </c>
      <c r="N28" s="383">
        <f t="shared" si="6"/>
        <v>2</v>
      </c>
      <c r="O28" s="383">
        <f t="shared" si="7"/>
        <v>1</v>
      </c>
      <c r="P28" s="383">
        <f t="shared" si="8"/>
        <v>6</v>
      </c>
      <c r="Q28" s="383">
        <f t="shared" si="9"/>
        <v>1</v>
      </c>
      <c r="R28" s="383">
        <f t="shared" si="10"/>
        <v>1</v>
      </c>
      <c r="S28" s="383">
        <f t="shared" si="11"/>
        <v>1</v>
      </c>
      <c r="T28" s="384">
        <f t="shared" si="12"/>
        <v>27</v>
      </c>
      <c r="U28" s="385">
        <v>0</v>
      </c>
      <c r="V28" s="386"/>
      <c r="W28" s="382">
        <v>0</v>
      </c>
      <c r="X28" s="382">
        <v>0</v>
      </c>
      <c r="Y28" s="382">
        <v>0</v>
      </c>
      <c r="Z28" s="382">
        <v>0</v>
      </c>
      <c r="AA28" s="382">
        <v>0</v>
      </c>
      <c r="AB28" s="382">
        <v>0</v>
      </c>
      <c r="AC28" s="382">
        <v>5</v>
      </c>
      <c r="AD28" s="382">
        <v>0</v>
      </c>
      <c r="AE28" s="382">
        <v>0</v>
      </c>
      <c r="AF28" s="382">
        <v>0</v>
      </c>
      <c r="AG28" s="382">
        <v>6</v>
      </c>
      <c r="AH28" s="382">
        <v>0</v>
      </c>
      <c r="AI28" s="382">
        <v>0</v>
      </c>
      <c r="AJ28" s="382">
        <v>0</v>
      </c>
      <c r="AK28" s="382">
        <v>3</v>
      </c>
      <c r="AL28" s="382">
        <v>0</v>
      </c>
      <c r="AM28" s="382">
        <v>0</v>
      </c>
      <c r="AN28" s="382">
        <v>0</v>
      </c>
      <c r="AO28" s="382">
        <v>0</v>
      </c>
      <c r="AP28" s="382">
        <v>0</v>
      </c>
      <c r="AQ28" s="382">
        <v>0</v>
      </c>
      <c r="AR28" s="382">
        <v>0</v>
      </c>
      <c r="AS28" s="382">
        <v>0</v>
      </c>
      <c r="AT28" s="382">
        <v>0</v>
      </c>
      <c r="AU28" s="388"/>
      <c r="AV28" s="388">
        <f t="shared" si="13"/>
        <v>14</v>
      </c>
      <c r="AW28" s="388">
        <f t="shared" si="13"/>
        <v>0</v>
      </c>
      <c r="AX28" s="388">
        <v>0</v>
      </c>
      <c r="AY28" s="382">
        <v>4</v>
      </c>
      <c r="AZ28" s="382">
        <v>2</v>
      </c>
      <c r="BA28" s="382">
        <v>4</v>
      </c>
      <c r="BB28" s="382">
        <v>6</v>
      </c>
      <c r="BC28" s="382">
        <v>4</v>
      </c>
      <c r="BD28" s="382">
        <v>6</v>
      </c>
      <c r="BE28" s="382">
        <v>2</v>
      </c>
      <c r="BF28" s="382">
        <v>4</v>
      </c>
      <c r="BG28" s="382">
        <v>6</v>
      </c>
      <c r="BH28" s="382">
        <v>1</v>
      </c>
      <c r="BI28" s="382">
        <v>1</v>
      </c>
      <c r="BJ28" s="382">
        <v>1</v>
      </c>
      <c r="BK28" s="390"/>
    </row>
    <row r="29" spans="1:63" s="344" customFormat="1" x14ac:dyDescent="0.3">
      <c r="A29" s="381">
        <v>22</v>
      </c>
      <c r="B29" s="382">
        <v>6953156277977</v>
      </c>
      <c r="C29" s="382">
        <v>734875</v>
      </c>
      <c r="D29" s="382" t="s">
        <v>77</v>
      </c>
      <c r="E29" s="382" t="s">
        <v>78</v>
      </c>
      <c r="F29" s="382">
        <v>99</v>
      </c>
      <c r="G29" s="382">
        <v>44.5</v>
      </c>
      <c r="H29" s="383" t="str">
        <f t="shared" si="0"/>
        <v>-</v>
      </c>
      <c r="I29" s="383" t="str">
        <f t="shared" si="1"/>
        <v>-</v>
      </c>
      <c r="J29" s="383" t="str">
        <f t="shared" si="2"/>
        <v>-</v>
      </c>
      <c r="K29" s="383" t="str">
        <f t="shared" si="3"/>
        <v>-</v>
      </c>
      <c r="L29" s="383" t="str">
        <f t="shared" si="4"/>
        <v>-</v>
      </c>
      <c r="M29" s="383" t="str">
        <f t="shared" si="5"/>
        <v>-</v>
      </c>
      <c r="N29" s="383" t="str">
        <f t="shared" si="6"/>
        <v>-</v>
      </c>
      <c r="O29" s="383" t="str">
        <f t="shared" si="7"/>
        <v>-</v>
      </c>
      <c r="P29" s="383" t="str">
        <f t="shared" si="8"/>
        <v>-</v>
      </c>
      <c r="Q29" s="383" t="str">
        <f t="shared" si="9"/>
        <v>-</v>
      </c>
      <c r="R29" s="383" t="str">
        <f t="shared" si="10"/>
        <v>-</v>
      </c>
      <c r="S29" s="383" t="str">
        <f t="shared" si="11"/>
        <v>-</v>
      </c>
      <c r="T29" s="384">
        <f t="shared" si="12"/>
        <v>0</v>
      </c>
      <c r="U29" s="385">
        <v>0</v>
      </c>
      <c r="V29" s="386"/>
      <c r="W29" s="382">
        <v>0</v>
      </c>
      <c r="X29" s="382">
        <v>0</v>
      </c>
      <c r="Y29" s="382">
        <v>0</v>
      </c>
      <c r="Z29" s="382">
        <v>0</v>
      </c>
      <c r="AA29" s="382">
        <v>0</v>
      </c>
      <c r="AB29" s="382">
        <v>0</v>
      </c>
      <c r="AC29" s="382">
        <v>0</v>
      </c>
      <c r="AD29" s="382">
        <v>0</v>
      </c>
      <c r="AE29" s="382">
        <v>0</v>
      </c>
      <c r="AF29" s="382">
        <v>0</v>
      </c>
      <c r="AG29" s="382">
        <v>0</v>
      </c>
      <c r="AH29" s="382">
        <v>0</v>
      </c>
      <c r="AI29" s="382">
        <v>0</v>
      </c>
      <c r="AJ29" s="382">
        <v>0</v>
      </c>
      <c r="AK29" s="382">
        <v>0</v>
      </c>
      <c r="AL29" s="382">
        <v>0</v>
      </c>
      <c r="AM29" s="382">
        <v>0</v>
      </c>
      <c r="AN29" s="382">
        <v>0</v>
      </c>
      <c r="AO29" s="382">
        <v>0</v>
      </c>
      <c r="AP29" s="382">
        <v>0</v>
      </c>
      <c r="AQ29" s="382">
        <v>0</v>
      </c>
      <c r="AR29" s="382">
        <v>0</v>
      </c>
      <c r="AS29" s="382">
        <v>0</v>
      </c>
      <c r="AT29" s="382">
        <v>0</v>
      </c>
      <c r="AU29" s="388"/>
      <c r="AV29" s="388">
        <f t="shared" si="13"/>
        <v>0</v>
      </c>
      <c r="AW29" s="388">
        <f t="shared" si="13"/>
        <v>0</v>
      </c>
      <c r="AX29" s="388">
        <v>0</v>
      </c>
      <c r="AY29" s="382">
        <v>0</v>
      </c>
      <c r="AZ29" s="382">
        <v>0</v>
      </c>
      <c r="BA29" s="382">
        <v>0</v>
      </c>
      <c r="BB29" s="382">
        <v>0</v>
      </c>
      <c r="BC29" s="382">
        <v>0</v>
      </c>
      <c r="BD29" s="382">
        <v>0</v>
      </c>
      <c r="BE29" s="382">
        <v>0</v>
      </c>
      <c r="BF29" s="382">
        <v>0</v>
      </c>
      <c r="BG29" s="382">
        <v>0</v>
      </c>
      <c r="BH29" s="382">
        <v>0</v>
      </c>
      <c r="BI29" s="382">
        <v>0</v>
      </c>
      <c r="BJ29" s="382">
        <v>0</v>
      </c>
      <c r="BK29" s="390"/>
    </row>
    <row r="30" spans="1:63" s="344" customFormat="1" x14ac:dyDescent="0.3">
      <c r="A30" s="381">
        <v>23</v>
      </c>
      <c r="B30" s="382">
        <v>6953156272965</v>
      </c>
      <c r="C30" s="382">
        <v>734876</v>
      </c>
      <c r="D30" s="382" t="s">
        <v>79</v>
      </c>
      <c r="E30" s="382" t="s">
        <v>80</v>
      </c>
      <c r="F30" s="382">
        <v>119</v>
      </c>
      <c r="G30" s="382">
        <v>54.5</v>
      </c>
      <c r="H30" s="383">
        <f t="shared" si="0"/>
        <v>4</v>
      </c>
      <c r="I30" s="383">
        <f t="shared" si="1"/>
        <v>1</v>
      </c>
      <c r="J30" s="383">
        <f t="shared" si="2"/>
        <v>4</v>
      </c>
      <c r="K30" s="383">
        <f t="shared" si="3"/>
        <v>4</v>
      </c>
      <c r="L30" s="383">
        <f t="shared" si="4"/>
        <v>2</v>
      </c>
      <c r="M30" s="383">
        <f t="shared" si="5"/>
        <v>5</v>
      </c>
      <c r="N30" s="383">
        <f t="shared" si="6"/>
        <v>2</v>
      </c>
      <c r="O30" s="383">
        <f t="shared" si="7"/>
        <v>4</v>
      </c>
      <c r="P30" s="383">
        <f t="shared" si="8"/>
        <v>6</v>
      </c>
      <c r="Q30" s="383">
        <f t="shared" si="9"/>
        <v>1</v>
      </c>
      <c r="R30" s="383">
        <f t="shared" si="10"/>
        <v>1</v>
      </c>
      <c r="S30" s="383">
        <f t="shared" si="11"/>
        <v>1</v>
      </c>
      <c r="T30" s="384">
        <f t="shared" si="12"/>
        <v>35</v>
      </c>
      <c r="U30" s="385">
        <v>2</v>
      </c>
      <c r="V30" s="386"/>
      <c r="W30" s="382">
        <v>0</v>
      </c>
      <c r="X30" s="382">
        <v>0</v>
      </c>
      <c r="Y30" s="382">
        <v>1</v>
      </c>
      <c r="Z30" s="382">
        <v>0</v>
      </c>
      <c r="AA30" s="382">
        <v>0</v>
      </c>
      <c r="AB30" s="382">
        <v>0</v>
      </c>
      <c r="AC30" s="382">
        <v>2</v>
      </c>
      <c r="AD30" s="382">
        <v>0</v>
      </c>
      <c r="AE30" s="382">
        <v>2</v>
      </c>
      <c r="AF30" s="382">
        <v>0</v>
      </c>
      <c r="AG30" s="382">
        <v>1</v>
      </c>
      <c r="AH30" s="382">
        <v>0</v>
      </c>
      <c r="AI30" s="382">
        <v>0</v>
      </c>
      <c r="AJ30" s="382">
        <v>0</v>
      </c>
      <c r="AK30" s="382">
        <v>0</v>
      </c>
      <c r="AL30" s="382">
        <v>0</v>
      </c>
      <c r="AM30" s="382">
        <v>0</v>
      </c>
      <c r="AN30" s="382">
        <v>0</v>
      </c>
      <c r="AO30" s="382">
        <v>0</v>
      </c>
      <c r="AP30" s="382">
        <v>0</v>
      </c>
      <c r="AQ30" s="382">
        <v>0</v>
      </c>
      <c r="AR30" s="382">
        <v>0</v>
      </c>
      <c r="AS30" s="382">
        <v>0</v>
      </c>
      <c r="AT30" s="382">
        <v>0</v>
      </c>
      <c r="AU30" s="388"/>
      <c r="AV30" s="388">
        <f t="shared" si="13"/>
        <v>6</v>
      </c>
      <c r="AW30" s="388">
        <f t="shared" si="13"/>
        <v>0</v>
      </c>
      <c r="AX30" s="388">
        <v>0</v>
      </c>
      <c r="AY30" s="382">
        <v>4</v>
      </c>
      <c r="AZ30" s="382">
        <v>2</v>
      </c>
      <c r="BA30" s="382">
        <v>4</v>
      </c>
      <c r="BB30" s="382">
        <v>6</v>
      </c>
      <c r="BC30" s="382">
        <v>4</v>
      </c>
      <c r="BD30" s="382">
        <v>6</v>
      </c>
      <c r="BE30" s="382">
        <v>2</v>
      </c>
      <c r="BF30" s="382">
        <v>4</v>
      </c>
      <c r="BG30" s="382">
        <v>6</v>
      </c>
      <c r="BH30" s="382">
        <v>1</v>
      </c>
      <c r="BI30" s="382">
        <v>1</v>
      </c>
      <c r="BJ30" s="382">
        <v>1</v>
      </c>
      <c r="BK30" s="390"/>
    </row>
    <row r="31" spans="1:63" s="344" customFormat="1" x14ac:dyDescent="0.3">
      <c r="A31" s="381">
        <v>24</v>
      </c>
      <c r="B31" s="382">
        <v>6953156272972</v>
      </c>
      <c r="C31" s="382">
        <v>734877</v>
      </c>
      <c r="D31" s="382" t="s">
        <v>81</v>
      </c>
      <c r="E31" s="382" t="s">
        <v>82</v>
      </c>
      <c r="F31" s="382">
        <v>119</v>
      </c>
      <c r="G31" s="382">
        <v>54.5</v>
      </c>
      <c r="H31" s="383" t="str">
        <f t="shared" si="0"/>
        <v>-</v>
      </c>
      <c r="I31" s="383" t="str">
        <f t="shared" si="1"/>
        <v>-</v>
      </c>
      <c r="J31" s="383" t="str">
        <f t="shared" si="2"/>
        <v>-</v>
      </c>
      <c r="K31" s="383" t="str">
        <f t="shared" si="3"/>
        <v>-</v>
      </c>
      <c r="L31" s="383">
        <f t="shared" si="4"/>
        <v>4</v>
      </c>
      <c r="M31" s="383">
        <f t="shared" si="5"/>
        <v>5</v>
      </c>
      <c r="N31" s="383" t="str">
        <f t="shared" si="6"/>
        <v>-</v>
      </c>
      <c r="O31" s="383">
        <f t="shared" si="7"/>
        <v>3</v>
      </c>
      <c r="P31" s="383">
        <f t="shared" si="8"/>
        <v>6</v>
      </c>
      <c r="Q31" s="383" t="str">
        <f t="shared" si="9"/>
        <v>-</v>
      </c>
      <c r="R31" s="383" t="str">
        <f t="shared" si="10"/>
        <v>-</v>
      </c>
      <c r="S31" s="383" t="str">
        <f t="shared" si="11"/>
        <v>-</v>
      </c>
      <c r="T31" s="384">
        <f t="shared" si="12"/>
        <v>18</v>
      </c>
      <c r="U31" s="385">
        <v>0</v>
      </c>
      <c r="V31" s="386"/>
      <c r="W31" s="382">
        <v>0</v>
      </c>
      <c r="X31" s="382">
        <v>0</v>
      </c>
      <c r="Y31" s="382">
        <v>0</v>
      </c>
      <c r="Z31" s="382">
        <v>0</v>
      </c>
      <c r="AA31" s="382">
        <v>0</v>
      </c>
      <c r="AB31" s="382">
        <v>0</v>
      </c>
      <c r="AC31" s="382">
        <v>6</v>
      </c>
      <c r="AD31" s="382">
        <v>0</v>
      </c>
      <c r="AE31" s="382">
        <v>0</v>
      </c>
      <c r="AF31" s="382">
        <v>0</v>
      </c>
      <c r="AG31" s="382">
        <v>1</v>
      </c>
      <c r="AH31" s="382">
        <v>0</v>
      </c>
      <c r="AI31" s="382">
        <v>0</v>
      </c>
      <c r="AJ31" s="382">
        <v>0</v>
      </c>
      <c r="AK31" s="382">
        <v>1</v>
      </c>
      <c r="AL31" s="382">
        <v>0</v>
      </c>
      <c r="AM31" s="382">
        <v>0</v>
      </c>
      <c r="AN31" s="382">
        <v>0</v>
      </c>
      <c r="AO31" s="382">
        <v>0</v>
      </c>
      <c r="AP31" s="382">
        <v>0</v>
      </c>
      <c r="AQ31" s="382">
        <v>0</v>
      </c>
      <c r="AR31" s="382">
        <v>0</v>
      </c>
      <c r="AS31" s="382">
        <v>0</v>
      </c>
      <c r="AT31" s="382">
        <v>0</v>
      </c>
      <c r="AU31" s="388"/>
      <c r="AV31" s="388">
        <f t="shared" si="13"/>
        <v>8</v>
      </c>
      <c r="AW31" s="388">
        <f t="shared" si="13"/>
        <v>0</v>
      </c>
      <c r="AX31" s="388">
        <v>0</v>
      </c>
      <c r="AY31" s="382">
        <v>0</v>
      </c>
      <c r="AZ31" s="382">
        <v>0</v>
      </c>
      <c r="BA31" s="382">
        <v>0</v>
      </c>
      <c r="BB31" s="382">
        <v>6</v>
      </c>
      <c r="BC31" s="382">
        <v>4</v>
      </c>
      <c r="BD31" s="382">
        <v>6</v>
      </c>
      <c r="BE31" s="382">
        <v>0</v>
      </c>
      <c r="BF31" s="382">
        <v>4</v>
      </c>
      <c r="BG31" s="382">
        <v>6</v>
      </c>
      <c r="BH31" s="382">
        <v>0</v>
      </c>
      <c r="BI31" s="382">
        <v>0</v>
      </c>
      <c r="BJ31" s="382">
        <v>0</v>
      </c>
      <c r="BK31" s="390"/>
    </row>
    <row r="32" spans="1:63" s="344" customFormat="1" x14ac:dyDescent="0.3">
      <c r="A32" s="381">
        <v>25</v>
      </c>
      <c r="B32" s="382">
        <v>6953156273825</v>
      </c>
      <c r="C32" s="382">
        <v>734878</v>
      </c>
      <c r="D32" s="382" t="s">
        <v>83</v>
      </c>
      <c r="E32" s="382" t="s">
        <v>84</v>
      </c>
      <c r="F32" s="382">
        <v>119</v>
      </c>
      <c r="G32" s="382">
        <v>54.5</v>
      </c>
      <c r="H32" s="383">
        <f t="shared" si="0"/>
        <v>4</v>
      </c>
      <c r="I32" s="383">
        <f t="shared" si="1"/>
        <v>2</v>
      </c>
      <c r="J32" s="383">
        <f t="shared" si="2"/>
        <v>4</v>
      </c>
      <c r="K32" s="383">
        <f t="shared" si="3"/>
        <v>5</v>
      </c>
      <c r="L32" s="383">
        <f t="shared" si="4"/>
        <v>4</v>
      </c>
      <c r="M32" s="383">
        <f t="shared" si="5"/>
        <v>2</v>
      </c>
      <c r="N32" s="383">
        <f t="shared" si="6"/>
        <v>2</v>
      </c>
      <c r="O32" s="383">
        <f t="shared" si="7"/>
        <v>3</v>
      </c>
      <c r="P32" s="383">
        <f t="shared" si="8"/>
        <v>6</v>
      </c>
      <c r="Q32" s="383">
        <f t="shared" si="9"/>
        <v>1</v>
      </c>
      <c r="R32" s="383">
        <f t="shared" si="10"/>
        <v>1</v>
      </c>
      <c r="S32" s="383">
        <f t="shared" si="11"/>
        <v>1</v>
      </c>
      <c r="T32" s="384">
        <f t="shared" si="12"/>
        <v>35</v>
      </c>
      <c r="U32" s="385">
        <v>0</v>
      </c>
      <c r="V32" s="386"/>
      <c r="W32" s="382">
        <v>0</v>
      </c>
      <c r="X32" s="382">
        <v>0</v>
      </c>
      <c r="Y32" s="382">
        <v>0</v>
      </c>
      <c r="Z32" s="382">
        <v>0</v>
      </c>
      <c r="AA32" s="382">
        <v>0</v>
      </c>
      <c r="AB32" s="382">
        <v>0</v>
      </c>
      <c r="AC32" s="382">
        <v>1</v>
      </c>
      <c r="AD32" s="382">
        <v>0</v>
      </c>
      <c r="AE32" s="382">
        <v>0</v>
      </c>
      <c r="AF32" s="382">
        <v>0</v>
      </c>
      <c r="AG32" s="382">
        <v>4</v>
      </c>
      <c r="AH32" s="382">
        <v>0</v>
      </c>
      <c r="AI32" s="382">
        <v>0</v>
      </c>
      <c r="AJ32" s="382">
        <v>0</v>
      </c>
      <c r="AK32" s="382">
        <v>1</v>
      </c>
      <c r="AL32" s="382">
        <v>0</v>
      </c>
      <c r="AM32" s="382">
        <v>0</v>
      </c>
      <c r="AN32" s="382">
        <v>0</v>
      </c>
      <c r="AO32" s="382">
        <v>0</v>
      </c>
      <c r="AP32" s="382">
        <v>0</v>
      </c>
      <c r="AQ32" s="382">
        <v>0</v>
      </c>
      <c r="AR32" s="382">
        <v>0</v>
      </c>
      <c r="AS32" s="382">
        <v>0</v>
      </c>
      <c r="AT32" s="382">
        <v>0</v>
      </c>
      <c r="AU32" s="388"/>
      <c r="AV32" s="388">
        <f t="shared" si="13"/>
        <v>6</v>
      </c>
      <c r="AW32" s="388">
        <f t="shared" si="13"/>
        <v>0</v>
      </c>
      <c r="AX32" s="388">
        <v>0</v>
      </c>
      <c r="AY32" s="382">
        <v>4</v>
      </c>
      <c r="AZ32" s="382">
        <v>2</v>
      </c>
      <c r="BA32" s="382">
        <v>4</v>
      </c>
      <c r="BB32" s="382">
        <v>6</v>
      </c>
      <c r="BC32" s="382">
        <v>4</v>
      </c>
      <c r="BD32" s="382">
        <v>6</v>
      </c>
      <c r="BE32" s="382">
        <v>2</v>
      </c>
      <c r="BF32" s="382">
        <v>4</v>
      </c>
      <c r="BG32" s="382">
        <v>6</v>
      </c>
      <c r="BH32" s="382">
        <v>1</v>
      </c>
      <c r="BI32" s="382">
        <v>1</v>
      </c>
      <c r="BJ32" s="382">
        <v>1</v>
      </c>
      <c r="BK32" s="390"/>
    </row>
    <row r="33" spans="1:63" s="344" customFormat="1" x14ac:dyDescent="0.3">
      <c r="A33" s="381">
        <v>26</v>
      </c>
      <c r="B33" s="382">
        <v>6953156276390</v>
      </c>
      <c r="C33" s="382">
        <v>734879</v>
      </c>
      <c r="D33" s="382" t="s">
        <v>85</v>
      </c>
      <c r="E33" s="382" t="s">
        <v>86</v>
      </c>
      <c r="F33" s="382">
        <v>289</v>
      </c>
      <c r="G33" s="382">
        <v>139.5</v>
      </c>
      <c r="H33" s="383">
        <f t="shared" si="0"/>
        <v>4</v>
      </c>
      <c r="I33" s="383">
        <f t="shared" si="1"/>
        <v>1</v>
      </c>
      <c r="J33" s="383">
        <f t="shared" si="2"/>
        <v>4</v>
      </c>
      <c r="K33" s="383">
        <f t="shared" si="3"/>
        <v>2</v>
      </c>
      <c r="L33" s="383">
        <f t="shared" si="4"/>
        <v>4</v>
      </c>
      <c r="M33" s="383">
        <f t="shared" si="5"/>
        <v>3</v>
      </c>
      <c r="N33" s="383" t="str">
        <f t="shared" si="6"/>
        <v>-</v>
      </c>
      <c r="O33" s="383">
        <f t="shared" si="7"/>
        <v>4</v>
      </c>
      <c r="P33" s="383">
        <f t="shared" si="8"/>
        <v>6</v>
      </c>
      <c r="Q33" s="383">
        <f t="shared" si="9"/>
        <v>1</v>
      </c>
      <c r="R33" s="383">
        <f t="shared" si="10"/>
        <v>1</v>
      </c>
      <c r="S33" s="383">
        <f t="shared" si="11"/>
        <v>1</v>
      </c>
      <c r="T33" s="384">
        <f t="shared" si="12"/>
        <v>31</v>
      </c>
      <c r="U33" s="385">
        <v>0</v>
      </c>
      <c r="V33" s="386"/>
      <c r="W33" s="382">
        <v>0</v>
      </c>
      <c r="X33" s="382">
        <v>0</v>
      </c>
      <c r="Y33" s="382">
        <v>1</v>
      </c>
      <c r="Z33" s="382">
        <v>0</v>
      </c>
      <c r="AA33" s="382">
        <v>0</v>
      </c>
      <c r="AB33" s="382">
        <v>0</v>
      </c>
      <c r="AC33" s="382">
        <v>4</v>
      </c>
      <c r="AD33" s="382">
        <v>0</v>
      </c>
      <c r="AE33" s="382">
        <v>0</v>
      </c>
      <c r="AF33" s="382">
        <v>0</v>
      </c>
      <c r="AG33" s="382">
        <v>3</v>
      </c>
      <c r="AH33" s="382">
        <v>0</v>
      </c>
      <c r="AI33" s="382">
        <v>3</v>
      </c>
      <c r="AJ33" s="382">
        <v>0</v>
      </c>
      <c r="AK33" s="382">
        <v>0</v>
      </c>
      <c r="AL33" s="382">
        <v>0</v>
      </c>
      <c r="AM33" s="382">
        <v>0</v>
      </c>
      <c r="AN33" s="382">
        <v>0</v>
      </c>
      <c r="AO33" s="382">
        <v>0</v>
      </c>
      <c r="AP33" s="382">
        <v>0</v>
      </c>
      <c r="AQ33" s="382">
        <v>0</v>
      </c>
      <c r="AR33" s="382">
        <v>0</v>
      </c>
      <c r="AS33" s="382">
        <v>0</v>
      </c>
      <c r="AT33" s="382">
        <v>0</v>
      </c>
      <c r="AU33" s="388"/>
      <c r="AV33" s="388">
        <f t="shared" si="13"/>
        <v>11</v>
      </c>
      <c r="AW33" s="388">
        <f t="shared" si="13"/>
        <v>0</v>
      </c>
      <c r="AX33" s="388">
        <v>0</v>
      </c>
      <c r="AY33" s="382">
        <v>4</v>
      </c>
      <c r="AZ33" s="382">
        <v>2</v>
      </c>
      <c r="BA33" s="382">
        <v>4</v>
      </c>
      <c r="BB33" s="382">
        <v>6</v>
      </c>
      <c r="BC33" s="382">
        <v>4</v>
      </c>
      <c r="BD33" s="382">
        <v>6</v>
      </c>
      <c r="BE33" s="382">
        <v>2</v>
      </c>
      <c r="BF33" s="382">
        <v>4</v>
      </c>
      <c r="BG33" s="382">
        <v>6</v>
      </c>
      <c r="BH33" s="382">
        <v>1</v>
      </c>
      <c r="BI33" s="382">
        <v>1</v>
      </c>
      <c r="BJ33" s="382">
        <v>1</v>
      </c>
      <c r="BK33" s="390"/>
    </row>
    <row r="34" spans="1:63" s="344" customFormat="1" x14ac:dyDescent="0.3">
      <c r="A34" s="381">
        <v>27</v>
      </c>
      <c r="B34" s="382">
        <v>6953156276406</v>
      </c>
      <c r="C34" s="382">
        <v>734880</v>
      </c>
      <c r="D34" s="382" t="s">
        <v>87</v>
      </c>
      <c r="E34" s="382" t="s">
        <v>88</v>
      </c>
      <c r="F34" s="382">
        <v>289</v>
      </c>
      <c r="G34" s="382">
        <v>139.5</v>
      </c>
      <c r="H34" s="383" t="str">
        <f t="shared" si="0"/>
        <v>-</v>
      </c>
      <c r="I34" s="383" t="str">
        <f t="shared" si="1"/>
        <v>-</v>
      </c>
      <c r="J34" s="383" t="str">
        <f t="shared" si="2"/>
        <v>-</v>
      </c>
      <c r="K34" s="383">
        <f t="shared" si="3"/>
        <v>2</v>
      </c>
      <c r="L34" s="383">
        <f t="shared" si="4"/>
        <v>1</v>
      </c>
      <c r="M34" s="383">
        <f t="shared" si="5"/>
        <v>1</v>
      </c>
      <c r="N34" s="383" t="str">
        <f t="shared" si="6"/>
        <v>-</v>
      </c>
      <c r="O34" s="383">
        <f t="shared" si="7"/>
        <v>4</v>
      </c>
      <c r="P34" s="383">
        <f t="shared" si="8"/>
        <v>6</v>
      </c>
      <c r="Q34" s="383" t="str">
        <f t="shared" si="9"/>
        <v>-</v>
      </c>
      <c r="R34" s="383" t="str">
        <f t="shared" si="10"/>
        <v>-</v>
      </c>
      <c r="S34" s="383" t="str">
        <f t="shared" si="11"/>
        <v>-</v>
      </c>
      <c r="T34" s="384">
        <f t="shared" si="12"/>
        <v>14</v>
      </c>
      <c r="U34" s="385">
        <v>0</v>
      </c>
      <c r="V34" s="386"/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4</v>
      </c>
      <c r="AD34" s="382">
        <v>0</v>
      </c>
      <c r="AE34" s="382">
        <v>3</v>
      </c>
      <c r="AF34" s="382">
        <v>0</v>
      </c>
      <c r="AG34" s="382">
        <v>5</v>
      </c>
      <c r="AH34" s="382">
        <v>0</v>
      </c>
      <c r="AI34" s="382">
        <v>0</v>
      </c>
      <c r="AJ34" s="382">
        <v>0</v>
      </c>
      <c r="AK34" s="382">
        <v>0</v>
      </c>
      <c r="AL34" s="382">
        <v>0</v>
      </c>
      <c r="AM34" s="382">
        <v>0</v>
      </c>
      <c r="AN34" s="382">
        <v>0</v>
      </c>
      <c r="AO34" s="382">
        <v>0</v>
      </c>
      <c r="AP34" s="382">
        <v>0</v>
      </c>
      <c r="AQ34" s="382">
        <v>0</v>
      </c>
      <c r="AR34" s="382">
        <v>0</v>
      </c>
      <c r="AS34" s="382">
        <v>0</v>
      </c>
      <c r="AT34" s="382">
        <v>0</v>
      </c>
      <c r="AU34" s="388"/>
      <c r="AV34" s="388">
        <f t="shared" si="13"/>
        <v>12</v>
      </c>
      <c r="AW34" s="388">
        <f t="shared" si="13"/>
        <v>0</v>
      </c>
      <c r="AX34" s="388">
        <v>0</v>
      </c>
      <c r="AY34" s="382">
        <v>0</v>
      </c>
      <c r="AZ34" s="382">
        <v>0</v>
      </c>
      <c r="BA34" s="382">
        <v>0</v>
      </c>
      <c r="BB34" s="382">
        <v>6</v>
      </c>
      <c r="BC34" s="382">
        <v>4</v>
      </c>
      <c r="BD34" s="382">
        <v>6</v>
      </c>
      <c r="BE34" s="382">
        <v>0</v>
      </c>
      <c r="BF34" s="382">
        <v>4</v>
      </c>
      <c r="BG34" s="382">
        <v>6</v>
      </c>
      <c r="BH34" s="382">
        <v>0</v>
      </c>
      <c r="BI34" s="382">
        <v>0</v>
      </c>
      <c r="BJ34" s="382">
        <v>0</v>
      </c>
      <c r="BK34" s="390"/>
    </row>
    <row r="35" spans="1:63" s="344" customFormat="1" x14ac:dyDescent="0.3">
      <c r="A35" s="381">
        <v>28</v>
      </c>
      <c r="B35" s="382">
        <v>6953156280243</v>
      </c>
      <c r="C35" s="382">
        <v>734881</v>
      </c>
      <c r="D35" s="382" t="s">
        <v>89</v>
      </c>
      <c r="E35" s="382" t="s">
        <v>90</v>
      </c>
      <c r="F35" s="382">
        <v>179</v>
      </c>
      <c r="G35" s="382">
        <v>84.5</v>
      </c>
      <c r="H35" s="383" t="str">
        <f t="shared" si="0"/>
        <v>-</v>
      </c>
      <c r="I35" s="383" t="str">
        <f t="shared" si="1"/>
        <v>-</v>
      </c>
      <c r="J35" s="383" t="str">
        <f t="shared" si="2"/>
        <v>-</v>
      </c>
      <c r="K35" s="383" t="str">
        <f t="shared" si="3"/>
        <v>-</v>
      </c>
      <c r="L35" s="383">
        <f t="shared" si="4"/>
        <v>4</v>
      </c>
      <c r="M35" s="383">
        <f t="shared" si="5"/>
        <v>2</v>
      </c>
      <c r="N35" s="383" t="str">
        <f t="shared" si="6"/>
        <v>-</v>
      </c>
      <c r="O35" s="383">
        <f t="shared" si="7"/>
        <v>4</v>
      </c>
      <c r="P35" s="383">
        <f t="shared" si="8"/>
        <v>5</v>
      </c>
      <c r="Q35" s="383" t="str">
        <f t="shared" si="9"/>
        <v>-</v>
      </c>
      <c r="R35" s="383" t="str">
        <f t="shared" si="10"/>
        <v>-</v>
      </c>
      <c r="S35" s="383" t="str">
        <f t="shared" si="11"/>
        <v>-</v>
      </c>
      <c r="T35" s="384">
        <f t="shared" si="12"/>
        <v>15</v>
      </c>
      <c r="U35" s="385">
        <v>0</v>
      </c>
      <c r="V35" s="386"/>
      <c r="W35" s="382">
        <v>0</v>
      </c>
      <c r="X35" s="382">
        <v>0</v>
      </c>
      <c r="Y35" s="382">
        <v>0</v>
      </c>
      <c r="Z35" s="382">
        <v>0</v>
      </c>
      <c r="AA35" s="382">
        <v>0</v>
      </c>
      <c r="AB35" s="382">
        <v>0</v>
      </c>
      <c r="AC35" s="382">
        <v>43</v>
      </c>
      <c r="AD35" s="382">
        <v>3</v>
      </c>
      <c r="AE35" s="382">
        <v>0</v>
      </c>
      <c r="AF35" s="382">
        <v>0</v>
      </c>
      <c r="AG35" s="382">
        <v>4</v>
      </c>
      <c r="AH35" s="382">
        <v>0</v>
      </c>
      <c r="AI35" s="382">
        <v>0</v>
      </c>
      <c r="AJ35" s="382">
        <v>0</v>
      </c>
      <c r="AK35" s="382">
        <v>0</v>
      </c>
      <c r="AL35" s="382">
        <v>0</v>
      </c>
      <c r="AM35" s="382">
        <v>1</v>
      </c>
      <c r="AN35" s="382">
        <v>0</v>
      </c>
      <c r="AO35" s="382">
        <v>0</v>
      </c>
      <c r="AP35" s="382">
        <v>0</v>
      </c>
      <c r="AQ35" s="382">
        <v>0</v>
      </c>
      <c r="AR35" s="382">
        <v>0</v>
      </c>
      <c r="AS35" s="382">
        <v>0</v>
      </c>
      <c r="AT35" s="382">
        <v>0</v>
      </c>
      <c r="AU35" s="388"/>
      <c r="AV35" s="388">
        <f t="shared" si="13"/>
        <v>48</v>
      </c>
      <c r="AW35" s="388">
        <f t="shared" si="13"/>
        <v>3</v>
      </c>
      <c r="AX35" s="388">
        <v>0</v>
      </c>
      <c r="AY35" s="382">
        <v>0</v>
      </c>
      <c r="AZ35" s="382">
        <v>0</v>
      </c>
      <c r="BA35" s="382">
        <v>0</v>
      </c>
      <c r="BB35" s="382">
        <v>6</v>
      </c>
      <c r="BC35" s="382">
        <v>4</v>
      </c>
      <c r="BD35" s="382">
        <v>6</v>
      </c>
      <c r="BE35" s="382">
        <v>0</v>
      </c>
      <c r="BF35" s="382">
        <v>4</v>
      </c>
      <c r="BG35" s="382">
        <v>6</v>
      </c>
      <c r="BH35" s="382">
        <v>0</v>
      </c>
      <c r="BI35" s="382">
        <v>0</v>
      </c>
      <c r="BJ35" s="382">
        <v>0</v>
      </c>
      <c r="BK35" s="390"/>
    </row>
    <row r="36" spans="1:63" s="344" customFormat="1" x14ac:dyDescent="0.3">
      <c r="A36" s="381">
        <v>29</v>
      </c>
      <c r="B36" s="382">
        <v>6953156278844</v>
      </c>
      <c r="C36" s="382">
        <v>734882</v>
      </c>
      <c r="D36" s="382" t="s">
        <v>91</v>
      </c>
      <c r="E36" s="382" t="s">
        <v>92</v>
      </c>
      <c r="F36" s="382">
        <v>139</v>
      </c>
      <c r="G36" s="382">
        <v>64.5</v>
      </c>
      <c r="H36" s="383" t="str">
        <f t="shared" si="0"/>
        <v>-</v>
      </c>
      <c r="I36" s="383">
        <f t="shared" si="1"/>
        <v>1</v>
      </c>
      <c r="J36" s="383" t="str">
        <f t="shared" si="2"/>
        <v>-</v>
      </c>
      <c r="K36" s="383">
        <f t="shared" si="3"/>
        <v>2</v>
      </c>
      <c r="L36" s="383">
        <f t="shared" si="4"/>
        <v>1</v>
      </c>
      <c r="M36" s="383">
        <f t="shared" si="5"/>
        <v>4</v>
      </c>
      <c r="N36" s="383">
        <f t="shared" si="6"/>
        <v>2</v>
      </c>
      <c r="O36" s="383">
        <f t="shared" si="7"/>
        <v>1</v>
      </c>
      <c r="P36" s="383">
        <f t="shared" si="8"/>
        <v>4</v>
      </c>
      <c r="Q36" s="383">
        <f t="shared" si="9"/>
        <v>1</v>
      </c>
      <c r="R36" s="383" t="str">
        <f t="shared" si="10"/>
        <v>-</v>
      </c>
      <c r="S36" s="383">
        <f t="shared" si="11"/>
        <v>1</v>
      </c>
      <c r="T36" s="384">
        <f t="shared" si="12"/>
        <v>17</v>
      </c>
      <c r="U36" s="385">
        <v>2</v>
      </c>
      <c r="V36" s="386"/>
      <c r="W36" s="382">
        <v>6</v>
      </c>
      <c r="X36" s="382">
        <v>0</v>
      </c>
      <c r="Y36" s="382">
        <v>1</v>
      </c>
      <c r="Z36" s="382">
        <v>0</v>
      </c>
      <c r="AA36" s="382">
        <v>4</v>
      </c>
      <c r="AB36" s="382">
        <v>0</v>
      </c>
      <c r="AC36" s="382">
        <v>4</v>
      </c>
      <c r="AD36" s="382">
        <v>0</v>
      </c>
      <c r="AE36" s="382">
        <v>3</v>
      </c>
      <c r="AF36" s="382">
        <v>0</v>
      </c>
      <c r="AG36" s="382">
        <v>2</v>
      </c>
      <c r="AH36" s="382">
        <v>0</v>
      </c>
      <c r="AI36" s="382">
        <v>0</v>
      </c>
      <c r="AJ36" s="382">
        <v>0</v>
      </c>
      <c r="AK36" s="382">
        <v>3</v>
      </c>
      <c r="AL36" s="382">
        <v>0</v>
      </c>
      <c r="AM36" s="382">
        <v>2</v>
      </c>
      <c r="AN36" s="382">
        <v>0</v>
      </c>
      <c r="AO36" s="382">
        <v>0</v>
      </c>
      <c r="AP36" s="382">
        <v>0</v>
      </c>
      <c r="AQ36" s="382">
        <v>1</v>
      </c>
      <c r="AR36" s="382">
        <v>0</v>
      </c>
      <c r="AS36" s="382">
        <v>0</v>
      </c>
      <c r="AT36" s="382">
        <v>0</v>
      </c>
      <c r="AU36" s="388"/>
      <c r="AV36" s="388">
        <f t="shared" si="13"/>
        <v>26</v>
      </c>
      <c r="AW36" s="388">
        <f t="shared" si="13"/>
        <v>0</v>
      </c>
      <c r="AX36" s="388">
        <v>0</v>
      </c>
      <c r="AY36" s="382">
        <v>4</v>
      </c>
      <c r="AZ36" s="382">
        <v>2</v>
      </c>
      <c r="BA36" s="382">
        <v>4</v>
      </c>
      <c r="BB36" s="382">
        <v>6</v>
      </c>
      <c r="BC36" s="382">
        <v>4</v>
      </c>
      <c r="BD36" s="382">
        <v>6</v>
      </c>
      <c r="BE36" s="382">
        <v>2</v>
      </c>
      <c r="BF36" s="382">
        <v>4</v>
      </c>
      <c r="BG36" s="382">
        <v>6</v>
      </c>
      <c r="BH36" s="382">
        <v>1</v>
      </c>
      <c r="BI36" s="382">
        <v>1</v>
      </c>
      <c r="BJ36" s="382">
        <v>1</v>
      </c>
      <c r="BK36" s="390"/>
    </row>
    <row r="37" spans="1:63" s="344" customFormat="1" x14ac:dyDescent="0.3">
      <c r="A37" s="381">
        <v>30</v>
      </c>
      <c r="B37" s="382">
        <v>6953156278851</v>
      </c>
      <c r="C37" s="382">
        <v>734883</v>
      </c>
      <c r="D37" s="382" t="s">
        <v>93</v>
      </c>
      <c r="E37" s="382" t="s">
        <v>94</v>
      </c>
      <c r="F37" s="382">
        <v>139</v>
      </c>
      <c r="G37" s="382">
        <v>64.5</v>
      </c>
      <c r="H37" s="383" t="str">
        <f t="shared" si="0"/>
        <v>-</v>
      </c>
      <c r="I37" s="383" t="str">
        <f t="shared" si="1"/>
        <v>-</v>
      </c>
      <c r="J37" s="383" t="str">
        <f t="shared" si="2"/>
        <v>-</v>
      </c>
      <c r="K37" s="383">
        <f t="shared" si="3"/>
        <v>6</v>
      </c>
      <c r="L37" s="383">
        <f t="shared" si="4"/>
        <v>4</v>
      </c>
      <c r="M37" s="383">
        <f t="shared" si="5"/>
        <v>6</v>
      </c>
      <c r="N37" s="383" t="str">
        <f t="shared" si="6"/>
        <v>-</v>
      </c>
      <c r="O37" s="383">
        <f t="shared" si="7"/>
        <v>4</v>
      </c>
      <c r="P37" s="383">
        <f t="shared" si="8"/>
        <v>6</v>
      </c>
      <c r="Q37" s="383" t="str">
        <f t="shared" si="9"/>
        <v>-</v>
      </c>
      <c r="R37" s="383" t="str">
        <f t="shared" si="10"/>
        <v>-</v>
      </c>
      <c r="S37" s="383" t="str">
        <f t="shared" si="11"/>
        <v>-</v>
      </c>
      <c r="T37" s="384">
        <f t="shared" si="12"/>
        <v>26</v>
      </c>
      <c r="U37" s="385">
        <v>1</v>
      </c>
      <c r="V37" s="386"/>
      <c r="W37" s="382">
        <v>0</v>
      </c>
      <c r="X37" s="382">
        <v>0</v>
      </c>
      <c r="Y37" s="382">
        <v>0</v>
      </c>
      <c r="Z37" s="382">
        <v>0</v>
      </c>
      <c r="AA37" s="382">
        <v>0</v>
      </c>
      <c r="AB37" s="382">
        <v>0</v>
      </c>
      <c r="AC37" s="382">
        <v>0</v>
      </c>
      <c r="AD37" s="382">
        <v>0</v>
      </c>
      <c r="AE37" s="382">
        <v>0</v>
      </c>
      <c r="AF37" s="382">
        <v>0</v>
      </c>
      <c r="AG37" s="382">
        <v>0</v>
      </c>
      <c r="AH37" s="382">
        <v>0</v>
      </c>
      <c r="AI37" s="382">
        <v>0</v>
      </c>
      <c r="AJ37" s="382">
        <v>0</v>
      </c>
      <c r="AK37" s="382">
        <v>0</v>
      </c>
      <c r="AL37" s="382">
        <v>0</v>
      </c>
      <c r="AM37" s="382">
        <v>0</v>
      </c>
      <c r="AN37" s="382">
        <v>0</v>
      </c>
      <c r="AO37" s="382">
        <v>0</v>
      </c>
      <c r="AP37" s="382">
        <v>0</v>
      </c>
      <c r="AQ37" s="382">
        <v>0</v>
      </c>
      <c r="AR37" s="382">
        <v>0</v>
      </c>
      <c r="AS37" s="382">
        <v>0</v>
      </c>
      <c r="AT37" s="382">
        <v>0</v>
      </c>
      <c r="AU37" s="388"/>
      <c r="AV37" s="388">
        <f t="shared" si="13"/>
        <v>0</v>
      </c>
      <c r="AW37" s="388">
        <f t="shared" si="13"/>
        <v>0</v>
      </c>
      <c r="AX37" s="388">
        <v>0</v>
      </c>
      <c r="AY37" s="382">
        <v>0</v>
      </c>
      <c r="AZ37" s="382">
        <v>0</v>
      </c>
      <c r="BA37" s="382">
        <v>0</v>
      </c>
      <c r="BB37" s="382">
        <v>6</v>
      </c>
      <c r="BC37" s="382">
        <v>4</v>
      </c>
      <c r="BD37" s="382">
        <v>6</v>
      </c>
      <c r="BE37" s="382">
        <v>0</v>
      </c>
      <c r="BF37" s="382">
        <v>4</v>
      </c>
      <c r="BG37" s="382">
        <v>6</v>
      </c>
      <c r="BH37" s="382">
        <v>0</v>
      </c>
      <c r="BI37" s="382">
        <v>0</v>
      </c>
      <c r="BJ37" s="382">
        <v>0</v>
      </c>
      <c r="BK37" s="390"/>
    </row>
    <row r="38" spans="1:63" s="344" customFormat="1" x14ac:dyDescent="0.3">
      <c r="A38" s="381">
        <v>31</v>
      </c>
      <c r="B38" s="382">
        <v>6953156273016</v>
      </c>
      <c r="C38" s="382">
        <v>734884</v>
      </c>
      <c r="D38" s="382" t="s">
        <v>95</v>
      </c>
      <c r="E38" s="382" t="s">
        <v>96</v>
      </c>
      <c r="F38" s="382">
        <v>169</v>
      </c>
      <c r="G38" s="382">
        <v>79.5</v>
      </c>
      <c r="H38" s="383">
        <f t="shared" si="0"/>
        <v>4</v>
      </c>
      <c r="I38" s="383" t="str">
        <f t="shared" si="1"/>
        <v>-</v>
      </c>
      <c r="J38" s="383">
        <f t="shared" si="2"/>
        <v>4</v>
      </c>
      <c r="K38" s="383">
        <f t="shared" si="3"/>
        <v>3</v>
      </c>
      <c r="L38" s="383">
        <f t="shared" si="4"/>
        <v>4</v>
      </c>
      <c r="M38" s="383">
        <f t="shared" si="5"/>
        <v>2</v>
      </c>
      <c r="N38" s="383">
        <f t="shared" si="6"/>
        <v>2</v>
      </c>
      <c r="O38" s="383">
        <f t="shared" si="7"/>
        <v>1</v>
      </c>
      <c r="P38" s="383">
        <f t="shared" si="8"/>
        <v>6</v>
      </c>
      <c r="Q38" s="383">
        <f t="shared" si="9"/>
        <v>1</v>
      </c>
      <c r="R38" s="383" t="str">
        <f t="shared" si="10"/>
        <v>-</v>
      </c>
      <c r="S38" s="383">
        <f t="shared" si="11"/>
        <v>1</v>
      </c>
      <c r="T38" s="384">
        <f t="shared" si="12"/>
        <v>28</v>
      </c>
      <c r="U38" s="385">
        <v>0</v>
      </c>
      <c r="V38" s="386"/>
      <c r="W38" s="382">
        <v>0</v>
      </c>
      <c r="X38" s="382">
        <v>0</v>
      </c>
      <c r="Y38" s="382">
        <v>4</v>
      </c>
      <c r="Z38" s="382">
        <v>0</v>
      </c>
      <c r="AA38" s="382">
        <v>0</v>
      </c>
      <c r="AB38" s="382">
        <v>0</v>
      </c>
      <c r="AC38" s="382">
        <v>3</v>
      </c>
      <c r="AD38" s="382">
        <v>0</v>
      </c>
      <c r="AE38" s="382">
        <v>0</v>
      </c>
      <c r="AF38" s="382">
        <v>0</v>
      </c>
      <c r="AG38" s="382">
        <v>4</v>
      </c>
      <c r="AH38" s="382">
        <v>0</v>
      </c>
      <c r="AI38" s="382">
        <v>0</v>
      </c>
      <c r="AJ38" s="382">
        <v>0</v>
      </c>
      <c r="AK38" s="382">
        <v>3</v>
      </c>
      <c r="AL38" s="382">
        <v>0</v>
      </c>
      <c r="AM38" s="382">
        <v>0</v>
      </c>
      <c r="AN38" s="382">
        <v>0</v>
      </c>
      <c r="AO38" s="382">
        <v>0</v>
      </c>
      <c r="AP38" s="382">
        <v>0</v>
      </c>
      <c r="AQ38" s="382">
        <v>1</v>
      </c>
      <c r="AR38" s="382">
        <v>0</v>
      </c>
      <c r="AS38" s="382">
        <v>0</v>
      </c>
      <c r="AT38" s="382">
        <v>0</v>
      </c>
      <c r="AU38" s="388"/>
      <c r="AV38" s="388">
        <f t="shared" si="13"/>
        <v>15</v>
      </c>
      <c r="AW38" s="388">
        <f t="shared" si="13"/>
        <v>0</v>
      </c>
      <c r="AX38" s="388">
        <v>0</v>
      </c>
      <c r="AY38" s="382">
        <v>4</v>
      </c>
      <c r="AZ38" s="382">
        <v>2</v>
      </c>
      <c r="BA38" s="382">
        <v>4</v>
      </c>
      <c r="BB38" s="382">
        <v>6</v>
      </c>
      <c r="BC38" s="382">
        <v>4</v>
      </c>
      <c r="BD38" s="382">
        <v>6</v>
      </c>
      <c r="BE38" s="382">
        <v>2</v>
      </c>
      <c r="BF38" s="382">
        <v>4</v>
      </c>
      <c r="BG38" s="382">
        <v>6</v>
      </c>
      <c r="BH38" s="382">
        <v>1</v>
      </c>
      <c r="BI38" s="382">
        <v>1</v>
      </c>
      <c r="BJ38" s="382">
        <v>1</v>
      </c>
      <c r="BK38" s="390"/>
    </row>
    <row r="39" spans="1:63" s="344" customFormat="1" x14ac:dyDescent="0.3">
      <c r="A39" s="381">
        <v>32</v>
      </c>
      <c r="B39" s="382">
        <v>6953156273023</v>
      </c>
      <c r="C39" s="382">
        <v>734885</v>
      </c>
      <c r="D39" s="382" t="s">
        <v>97</v>
      </c>
      <c r="E39" s="382" t="s">
        <v>98</v>
      </c>
      <c r="F39" s="382">
        <v>169</v>
      </c>
      <c r="G39" s="382">
        <v>79.5</v>
      </c>
      <c r="H39" s="383" t="str">
        <f t="shared" si="0"/>
        <v>-</v>
      </c>
      <c r="I39" s="383" t="str">
        <f t="shared" si="1"/>
        <v>-</v>
      </c>
      <c r="J39" s="383" t="str">
        <f t="shared" si="2"/>
        <v>-</v>
      </c>
      <c r="K39" s="383" t="str">
        <f t="shared" si="3"/>
        <v>-</v>
      </c>
      <c r="L39" s="383" t="str">
        <f t="shared" si="4"/>
        <v>-</v>
      </c>
      <c r="M39" s="383">
        <f t="shared" si="5"/>
        <v>2</v>
      </c>
      <c r="N39" s="383">
        <f t="shared" si="6"/>
        <v>2</v>
      </c>
      <c r="O39" s="383">
        <f t="shared" si="7"/>
        <v>1</v>
      </c>
      <c r="P39" s="383" t="str">
        <f t="shared" si="8"/>
        <v>-</v>
      </c>
      <c r="Q39" s="383" t="str">
        <f t="shared" si="9"/>
        <v>-</v>
      </c>
      <c r="R39" s="383" t="str">
        <f t="shared" si="10"/>
        <v>-</v>
      </c>
      <c r="S39" s="383" t="str">
        <f t="shared" si="11"/>
        <v>-</v>
      </c>
      <c r="T39" s="384">
        <f t="shared" si="12"/>
        <v>5</v>
      </c>
      <c r="U39" s="385">
        <v>0</v>
      </c>
      <c r="V39" s="386"/>
      <c r="W39" s="382">
        <v>0</v>
      </c>
      <c r="X39" s="382">
        <v>0</v>
      </c>
      <c r="Y39" s="382">
        <v>0</v>
      </c>
      <c r="Z39" s="382">
        <v>0</v>
      </c>
      <c r="AA39" s="382">
        <v>0</v>
      </c>
      <c r="AB39" s="382">
        <v>0</v>
      </c>
      <c r="AC39" s="382">
        <v>6</v>
      </c>
      <c r="AD39" s="382">
        <v>0</v>
      </c>
      <c r="AE39" s="382">
        <v>4</v>
      </c>
      <c r="AF39" s="382">
        <v>0</v>
      </c>
      <c r="AG39" s="382">
        <v>4</v>
      </c>
      <c r="AH39" s="382">
        <v>0</v>
      </c>
      <c r="AI39" s="382">
        <v>0</v>
      </c>
      <c r="AJ39" s="382">
        <v>0</v>
      </c>
      <c r="AK39" s="382">
        <v>3</v>
      </c>
      <c r="AL39" s="382">
        <v>0</v>
      </c>
      <c r="AM39" s="382">
        <v>6</v>
      </c>
      <c r="AN39" s="382">
        <v>0</v>
      </c>
      <c r="AO39" s="382">
        <v>0</v>
      </c>
      <c r="AP39" s="382">
        <v>0</v>
      </c>
      <c r="AQ39" s="382">
        <v>0</v>
      </c>
      <c r="AR39" s="382">
        <v>0</v>
      </c>
      <c r="AS39" s="382">
        <v>0</v>
      </c>
      <c r="AT39" s="382">
        <v>0</v>
      </c>
      <c r="AU39" s="388"/>
      <c r="AV39" s="388">
        <f t="shared" si="13"/>
        <v>23</v>
      </c>
      <c r="AW39" s="388">
        <f t="shared" si="13"/>
        <v>0</v>
      </c>
      <c r="AX39" s="388">
        <v>0</v>
      </c>
      <c r="AY39" s="382">
        <v>0</v>
      </c>
      <c r="AZ39" s="382">
        <v>0</v>
      </c>
      <c r="BA39" s="382">
        <v>0</v>
      </c>
      <c r="BB39" s="382">
        <v>6</v>
      </c>
      <c r="BC39" s="382">
        <v>4</v>
      </c>
      <c r="BD39" s="382">
        <v>6</v>
      </c>
      <c r="BE39" s="382">
        <v>2</v>
      </c>
      <c r="BF39" s="382">
        <v>4</v>
      </c>
      <c r="BG39" s="382">
        <v>6</v>
      </c>
      <c r="BH39" s="382">
        <v>0</v>
      </c>
      <c r="BI39" s="382">
        <v>0</v>
      </c>
      <c r="BJ39" s="382">
        <v>0</v>
      </c>
      <c r="BK39" s="390"/>
    </row>
    <row r="40" spans="1:63" s="344" customFormat="1" x14ac:dyDescent="0.3">
      <c r="A40" s="381">
        <v>33</v>
      </c>
      <c r="B40" s="382">
        <v>6953156273665</v>
      </c>
      <c r="C40" s="382">
        <v>734886</v>
      </c>
      <c r="D40" s="382" t="s">
        <v>99</v>
      </c>
      <c r="E40" s="382" t="s">
        <v>100</v>
      </c>
      <c r="F40" s="382">
        <v>129</v>
      </c>
      <c r="G40" s="382">
        <v>59.5</v>
      </c>
      <c r="H40" s="383">
        <f t="shared" si="0"/>
        <v>4</v>
      </c>
      <c r="I40" s="383">
        <f t="shared" si="1"/>
        <v>2</v>
      </c>
      <c r="J40" s="383">
        <f t="shared" si="2"/>
        <v>4</v>
      </c>
      <c r="K40" s="383">
        <f t="shared" si="3"/>
        <v>6</v>
      </c>
      <c r="L40" s="383">
        <f t="shared" si="4"/>
        <v>4</v>
      </c>
      <c r="M40" s="383">
        <f t="shared" si="5"/>
        <v>5</v>
      </c>
      <c r="N40" s="383">
        <f t="shared" si="6"/>
        <v>2</v>
      </c>
      <c r="O40" s="383">
        <f t="shared" si="7"/>
        <v>4</v>
      </c>
      <c r="P40" s="383">
        <f t="shared" si="8"/>
        <v>6</v>
      </c>
      <c r="Q40" s="383">
        <f t="shared" si="9"/>
        <v>1</v>
      </c>
      <c r="R40" s="383">
        <f t="shared" si="10"/>
        <v>1</v>
      </c>
      <c r="S40" s="383">
        <f t="shared" si="11"/>
        <v>1</v>
      </c>
      <c r="T40" s="384">
        <f t="shared" si="12"/>
        <v>40</v>
      </c>
      <c r="U40" s="385">
        <v>0</v>
      </c>
      <c r="V40" s="386"/>
      <c r="W40" s="382">
        <v>0</v>
      </c>
      <c r="X40" s="382">
        <v>0</v>
      </c>
      <c r="Y40" s="382">
        <v>0</v>
      </c>
      <c r="Z40" s="382">
        <v>0</v>
      </c>
      <c r="AA40" s="382">
        <v>0</v>
      </c>
      <c r="AB40" s="382">
        <v>0</v>
      </c>
      <c r="AC40" s="382">
        <v>0</v>
      </c>
      <c r="AD40" s="382">
        <v>0</v>
      </c>
      <c r="AE40" s="382">
        <v>0</v>
      </c>
      <c r="AF40" s="382">
        <v>0</v>
      </c>
      <c r="AG40" s="382">
        <v>1</v>
      </c>
      <c r="AH40" s="382">
        <v>0</v>
      </c>
      <c r="AI40" s="382">
        <v>0</v>
      </c>
      <c r="AJ40" s="382">
        <v>0</v>
      </c>
      <c r="AK40" s="382">
        <v>0</v>
      </c>
      <c r="AL40" s="382">
        <v>0</v>
      </c>
      <c r="AM40" s="382">
        <v>0</v>
      </c>
      <c r="AN40" s="382">
        <v>0</v>
      </c>
      <c r="AO40" s="382">
        <v>0</v>
      </c>
      <c r="AP40" s="382">
        <v>0</v>
      </c>
      <c r="AQ40" s="382">
        <v>0</v>
      </c>
      <c r="AR40" s="382">
        <v>0</v>
      </c>
      <c r="AS40" s="382">
        <v>0</v>
      </c>
      <c r="AT40" s="382">
        <v>0</v>
      </c>
      <c r="AU40" s="388"/>
      <c r="AV40" s="388">
        <f t="shared" si="13"/>
        <v>1</v>
      </c>
      <c r="AW40" s="388">
        <f t="shared" si="13"/>
        <v>0</v>
      </c>
      <c r="AX40" s="388">
        <v>0</v>
      </c>
      <c r="AY40" s="382">
        <v>4</v>
      </c>
      <c r="AZ40" s="382">
        <v>2</v>
      </c>
      <c r="BA40" s="382">
        <v>4</v>
      </c>
      <c r="BB40" s="382">
        <v>6</v>
      </c>
      <c r="BC40" s="382">
        <v>4</v>
      </c>
      <c r="BD40" s="382">
        <v>6</v>
      </c>
      <c r="BE40" s="382">
        <v>2</v>
      </c>
      <c r="BF40" s="382">
        <v>4</v>
      </c>
      <c r="BG40" s="382">
        <v>6</v>
      </c>
      <c r="BH40" s="382">
        <v>1</v>
      </c>
      <c r="BI40" s="382">
        <v>1</v>
      </c>
      <c r="BJ40" s="382">
        <v>1</v>
      </c>
      <c r="BK40" s="390"/>
    </row>
    <row r="41" spans="1:63" s="344" customFormat="1" x14ac:dyDescent="0.3">
      <c r="A41" s="381">
        <v>34</v>
      </c>
      <c r="B41" s="382">
        <v>6953156273672</v>
      </c>
      <c r="C41" s="382">
        <v>734887</v>
      </c>
      <c r="D41" s="382" t="s">
        <v>101</v>
      </c>
      <c r="E41" s="382" t="s">
        <v>102</v>
      </c>
      <c r="F41" s="382">
        <v>129</v>
      </c>
      <c r="G41" s="382">
        <v>59.5</v>
      </c>
      <c r="H41" s="383">
        <f t="shared" si="0"/>
        <v>4</v>
      </c>
      <c r="I41" s="383">
        <f t="shared" si="1"/>
        <v>2</v>
      </c>
      <c r="J41" s="383">
        <f t="shared" si="2"/>
        <v>4</v>
      </c>
      <c r="K41" s="383">
        <f t="shared" si="3"/>
        <v>6</v>
      </c>
      <c r="L41" s="383">
        <f t="shared" si="4"/>
        <v>1</v>
      </c>
      <c r="M41" s="383">
        <f t="shared" si="5"/>
        <v>1</v>
      </c>
      <c r="N41" s="383">
        <f t="shared" si="6"/>
        <v>2</v>
      </c>
      <c r="O41" s="383">
        <f t="shared" si="7"/>
        <v>4</v>
      </c>
      <c r="P41" s="383">
        <f t="shared" si="8"/>
        <v>6</v>
      </c>
      <c r="Q41" s="383">
        <f t="shared" si="9"/>
        <v>1</v>
      </c>
      <c r="R41" s="383">
        <f t="shared" si="10"/>
        <v>1</v>
      </c>
      <c r="S41" s="383">
        <f t="shared" si="11"/>
        <v>1</v>
      </c>
      <c r="T41" s="384">
        <f t="shared" si="12"/>
        <v>33</v>
      </c>
      <c r="U41" s="385">
        <v>0</v>
      </c>
      <c r="V41" s="386"/>
      <c r="W41" s="382">
        <v>0</v>
      </c>
      <c r="X41" s="382">
        <v>0</v>
      </c>
      <c r="Y41" s="382">
        <v>0</v>
      </c>
      <c r="Z41" s="382">
        <v>0</v>
      </c>
      <c r="AA41" s="382">
        <v>0</v>
      </c>
      <c r="AB41" s="382">
        <v>0</v>
      </c>
      <c r="AC41" s="382">
        <v>0</v>
      </c>
      <c r="AD41" s="382">
        <v>0</v>
      </c>
      <c r="AE41" s="382">
        <v>3</v>
      </c>
      <c r="AF41" s="382">
        <v>0</v>
      </c>
      <c r="AG41" s="382">
        <v>5</v>
      </c>
      <c r="AH41" s="382">
        <v>0</v>
      </c>
      <c r="AI41" s="382">
        <v>0</v>
      </c>
      <c r="AJ41" s="382">
        <v>0</v>
      </c>
      <c r="AK41" s="382">
        <v>0</v>
      </c>
      <c r="AL41" s="382">
        <v>0</v>
      </c>
      <c r="AM41" s="382">
        <v>0</v>
      </c>
      <c r="AN41" s="382">
        <v>0</v>
      </c>
      <c r="AO41" s="382">
        <v>0</v>
      </c>
      <c r="AP41" s="382">
        <v>0</v>
      </c>
      <c r="AQ41" s="382">
        <v>0</v>
      </c>
      <c r="AR41" s="382">
        <v>0</v>
      </c>
      <c r="AS41" s="382">
        <v>0</v>
      </c>
      <c r="AT41" s="382">
        <v>0</v>
      </c>
      <c r="AU41" s="388"/>
      <c r="AV41" s="388">
        <f t="shared" si="13"/>
        <v>8</v>
      </c>
      <c r="AW41" s="388">
        <f t="shared" si="13"/>
        <v>0</v>
      </c>
      <c r="AX41" s="388">
        <v>0</v>
      </c>
      <c r="AY41" s="382">
        <v>4</v>
      </c>
      <c r="AZ41" s="382">
        <v>2</v>
      </c>
      <c r="BA41" s="382">
        <v>4</v>
      </c>
      <c r="BB41" s="382">
        <v>6</v>
      </c>
      <c r="BC41" s="382">
        <v>4</v>
      </c>
      <c r="BD41" s="382">
        <v>6</v>
      </c>
      <c r="BE41" s="382">
        <v>2</v>
      </c>
      <c r="BF41" s="382">
        <v>4</v>
      </c>
      <c r="BG41" s="382">
        <v>6</v>
      </c>
      <c r="BH41" s="382">
        <v>1</v>
      </c>
      <c r="BI41" s="382">
        <v>1</v>
      </c>
      <c r="BJ41" s="382">
        <v>1</v>
      </c>
      <c r="BK41" s="390"/>
    </row>
    <row r="42" spans="1:63" s="344" customFormat="1" x14ac:dyDescent="0.3">
      <c r="A42" s="381">
        <v>35</v>
      </c>
      <c r="B42" s="382">
        <v>6953156273689</v>
      </c>
      <c r="C42" s="382">
        <v>734888</v>
      </c>
      <c r="D42" s="382" t="s">
        <v>103</v>
      </c>
      <c r="E42" s="382" t="s">
        <v>104</v>
      </c>
      <c r="F42" s="382">
        <v>129</v>
      </c>
      <c r="G42" s="382">
        <v>59.5</v>
      </c>
      <c r="H42" s="383" t="str">
        <f t="shared" si="0"/>
        <v>-</v>
      </c>
      <c r="I42" s="383" t="str">
        <f t="shared" si="1"/>
        <v>-</v>
      </c>
      <c r="J42" s="383" t="str">
        <f t="shared" si="2"/>
        <v>-</v>
      </c>
      <c r="K42" s="383">
        <f t="shared" si="3"/>
        <v>6</v>
      </c>
      <c r="L42" s="383">
        <f t="shared" si="4"/>
        <v>4</v>
      </c>
      <c r="M42" s="383">
        <f t="shared" si="5"/>
        <v>2</v>
      </c>
      <c r="N42" s="383" t="str">
        <f t="shared" si="6"/>
        <v>-</v>
      </c>
      <c r="O42" s="383">
        <f t="shared" si="7"/>
        <v>4</v>
      </c>
      <c r="P42" s="383">
        <f t="shared" si="8"/>
        <v>6</v>
      </c>
      <c r="Q42" s="383" t="str">
        <f t="shared" si="9"/>
        <v>-</v>
      </c>
      <c r="R42" s="383" t="str">
        <f t="shared" si="10"/>
        <v>-</v>
      </c>
      <c r="S42" s="383" t="str">
        <f t="shared" si="11"/>
        <v>-</v>
      </c>
      <c r="T42" s="384">
        <f t="shared" si="12"/>
        <v>22</v>
      </c>
      <c r="U42" s="385">
        <v>0</v>
      </c>
      <c r="V42" s="386"/>
      <c r="W42" s="382">
        <v>0</v>
      </c>
      <c r="X42" s="382">
        <v>0</v>
      </c>
      <c r="Y42" s="382">
        <v>0</v>
      </c>
      <c r="Z42" s="382">
        <v>0</v>
      </c>
      <c r="AA42" s="382">
        <v>0</v>
      </c>
      <c r="AB42" s="382">
        <v>0</v>
      </c>
      <c r="AC42" s="382">
        <v>0</v>
      </c>
      <c r="AD42" s="382">
        <v>0</v>
      </c>
      <c r="AE42" s="382">
        <v>0</v>
      </c>
      <c r="AF42" s="382">
        <v>0</v>
      </c>
      <c r="AG42" s="382">
        <v>4</v>
      </c>
      <c r="AH42" s="382">
        <v>0</v>
      </c>
      <c r="AI42" s="382">
        <v>0</v>
      </c>
      <c r="AJ42" s="382">
        <v>0</v>
      </c>
      <c r="AK42" s="382">
        <v>0</v>
      </c>
      <c r="AL42" s="382">
        <v>0</v>
      </c>
      <c r="AM42" s="382">
        <v>0</v>
      </c>
      <c r="AN42" s="382">
        <v>0</v>
      </c>
      <c r="AO42" s="382">
        <v>0</v>
      </c>
      <c r="AP42" s="382">
        <v>0</v>
      </c>
      <c r="AQ42" s="382">
        <v>0</v>
      </c>
      <c r="AR42" s="382">
        <v>0</v>
      </c>
      <c r="AS42" s="382">
        <v>0</v>
      </c>
      <c r="AT42" s="382">
        <v>0</v>
      </c>
      <c r="AU42" s="388"/>
      <c r="AV42" s="388">
        <f t="shared" si="13"/>
        <v>4</v>
      </c>
      <c r="AW42" s="388">
        <f t="shared" si="13"/>
        <v>0</v>
      </c>
      <c r="AX42" s="388">
        <v>0</v>
      </c>
      <c r="AY42" s="382">
        <v>0</v>
      </c>
      <c r="AZ42" s="382">
        <v>0</v>
      </c>
      <c r="BA42" s="382">
        <v>0</v>
      </c>
      <c r="BB42" s="382">
        <v>6</v>
      </c>
      <c r="BC42" s="382">
        <v>4</v>
      </c>
      <c r="BD42" s="382">
        <v>6</v>
      </c>
      <c r="BE42" s="382">
        <v>0</v>
      </c>
      <c r="BF42" s="382">
        <v>4</v>
      </c>
      <c r="BG42" s="382">
        <v>6</v>
      </c>
      <c r="BH42" s="382">
        <v>0</v>
      </c>
      <c r="BI42" s="382">
        <v>0</v>
      </c>
      <c r="BJ42" s="382">
        <v>0</v>
      </c>
      <c r="BK42" s="390"/>
    </row>
    <row r="43" spans="1:63" s="344" customFormat="1" x14ac:dyDescent="0.3">
      <c r="A43" s="381">
        <v>36</v>
      </c>
      <c r="B43" s="382">
        <v>6953156271197</v>
      </c>
      <c r="C43" s="382">
        <v>734889</v>
      </c>
      <c r="D43" s="382" t="s">
        <v>105</v>
      </c>
      <c r="E43" s="382" t="s">
        <v>106</v>
      </c>
      <c r="F43" s="382">
        <v>249</v>
      </c>
      <c r="G43" s="382">
        <v>119.5</v>
      </c>
      <c r="H43" s="383" t="str">
        <f t="shared" si="0"/>
        <v>-</v>
      </c>
      <c r="I43" s="383" t="str">
        <f t="shared" si="1"/>
        <v>-</v>
      </c>
      <c r="J43" s="383" t="str">
        <f t="shared" si="2"/>
        <v>-</v>
      </c>
      <c r="K43" s="383">
        <f t="shared" si="3"/>
        <v>6</v>
      </c>
      <c r="L43" s="383">
        <f t="shared" si="4"/>
        <v>4</v>
      </c>
      <c r="M43" s="383">
        <f t="shared" si="5"/>
        <v>2</v>
      </c>
      <c r="N43" s="383" t="str">
        <f t="shared" si="6"/>
        <v>-</v>
      </c>
      <c r="O43" s="383">
        <f t="shared" si="7"/>
        <v>4</v>
      </c>
      <c r="P43" s="383">
        <f t="shared" si="8"/>
        <v>6</v>
      </c>
      <c r="Q43" s="383" t="str">
        <f t="shared" si="9"/>
        <v>-</v>
      </c>
      <c r="R43" s="383" t="str">
        <f t="shared" si="10"/>
        <v>-</v>
      </c>
      <c r="S43" s="383" t="str">
        <f t="shared" si="11"/>
        <v>-</v>
      </c>
      <c r="T43" s="384">
        <f t="shared" si="12"/>
        <v>22</v>
      </c>
      <c r="U43" s="385">
        <v>0</v>
      </c>
      <c r="V43" s="386"/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  <c r="AG43" s="382">
        <v>4</v>
      </c>
      <c r="AH43" s="382">
        <v>0</v>
      </c>
      <c r="AI43" s="382">
        <v>0</v>
      </c>
      <c r="AJ43" s="382">
        <v>0</v>
      </c>
      <c r="AK43" s="382">
        <v>0</v>
      </c>
      <c r="AL43" s="382">
        <v>0</v>
      </c>
      <c r="AM43" s="382">
        <v>0</v>
      </c>
      <c r="AN43" s="382">
        <v>0</v>
      </c>
      <c r="AO43" s="382">
        <v>0</v>
      </c>
      <c r="AP43" s="382">
        <v>0</v>
      </c>
      <c r="AQ43" s="382">
        <v>0</v>
      </c>
      <c r="AR43" s="382">
        <v>0</v>
      </c>
      <c r="AS43" s="382">
        <v>0</v>
      </c>
      <c r="AT43" s="382">
        <v>0</v>
      </c>
      <c r="AU43" s="388"/>
      <c r="AV43" s="388">
        <f t="shared" si="13"/>
        <v>4</v>
      </c>
      <c r="AW43" s="388">
        <f t="shared" si="13"/>
        <v>0</v>
      </c>
      <c r="AX43" s="388">
        <v>0</v>
      </c>
      <c r="AY43" s="382">
        <v>0</v>
      </c>
      <c r="AZ43" s="382">
        <v>0</v>
      </c>
      <c r="BA43" s="382">
        <v>0</v>
      </c>
      <c r="BB43" s="382">
        <v>6</v>
      </c>
      <c r="BC43" s="382">
        <v>4</v>
      </c>
      <c r="BD43" s="382">
        <v>6</v>
      </c>
      <c r="BE43" s="382">
        <v>0</v>
      </c>
      <c r="BF43" s="382">
        <v>4</v>
      </c>
      <c r="BG43" s="382">
        <v>6</v>
      </c>
      <c r="BH43" s="382">
        <v>0</v>
      </c>
      <c r="BI43" s="382">
        <v>0</v>
      </c>
      <c r="BJ43" s="382">
        <v>0</v>
      </c>
      <c r="BK43" s="390"/>
    </row>
    <row r="44" spans="1:63" s="344" customFormat="1" x14ac:dyDescent="0.3">
      <c r="A44" s="381">
        <v>37</v>
      </c>
      <c r="B44" s="382">
        <v>6953156271203</v>
      </c>
      <c r="C44" s="382">
        <v>734890</v>
      </c>
      <c r="D44" s="382" t="s">
        <v>107</v>
      </c>
      <c r="E44" s="382" t="s">
        <v>108</v>
      </c>
      <c r="F44" s="382">
        <v>249</v>
      </c>
      <c r="G44" s="382">
        <v>119.5</v>
      </c>
      <c r="H44" s="383" t="str">
        <f t="shared" si="0"/>
        <v>-</v>
      </c>
      <c r="I44" s="383" t="str">
        <f t="shared" si="1"/>
        <v>-</v>
      </c>
      <c r="J44" s="383" t="str">
        <f t="shared" si="2"/>
        <v>-</v>
      </c>
      <c r="K44" s="383">
        <f t="shared" si="3"/>
        <v>6</v>
      </c>
      <c r="L44" s="383">
        <f t="shared" si="4"/>
        <v>4</v>
      </c>
      <c r="M44" s="383">
        <f t="shared" si="5"/>
        <v>2</v>
      </c>
      <c r="N44" s="383" t="str">
        <f t="shared" si="6"/>
        <v>-</v>
      </c>
      <c r="O44" s="383">
        <f t="shared" si="7"/>
        <v>3</v>
      </c>
      <c r="P44" s="383">
        <f t="shared" si="8"/>
        <v>6</v>
      </c>
      <c r="Q44" s="383" t="str">
        <f t="shared" si="9"/>
        <v>-</v>
      </c>
      <c r="R44" s="383" t="str">
        <f t="shared" si="10"/>
        <v>-</v>
      </c>
      <c r="S44" s="383" t="str">
        <f t="shared" si="11"/>
        <v>-</v>
      </c>
      <c r="T44" s="384">
        <f t="shared" si="12"/>
        <v>21</v>
      </c>
      <c r="U44" s="385">
        <v>0</v>
      </c>
      <c r="V44" s="386"/>
      <c r="W44" s="382">
        <v>0</v>
      </c>
      <c r="X44" s="382">
        <v>0</v>
      </c>
      <c r="Y44" s="382">
        <v>0</v>
      </c>
      <c r="Z44" s="382">
        <v>0</v>
      </c>
      <c r="AA44" s="382">
        <v>0</v>
      </c>
      <c r="AB44" s="382">
        <v>0</v>
      </c>
      <c r="AC44" s="382">
        <v>0</v>
      </c>
      <c r="AD44" s="382">
        <v>0</v>
      </c>
      <c r="AE44" s="382">
        <v>0</v>
      </c>
      <c r="AF44" s="382">
        <v>0</v>
      </c>
      <c r="AG44" s="382">
        <v>4</v>
      </c>
      <c r="AH44" s="382">
        <v>0</v>
      </c>
      <c r="AI44" s="382">
        <v>0</v>
      </c>
      <c r="AJ44" s="382">
        <v>0</v>
      </c>
      <c r="AK44" s="382">
        <v>1</v>
      </c>
      <c r="AL44" s="382">
        <v>0</v>
      </c>
      <c r="AM44" s="382">
        <v>0</v>
      </c>
      <c r="AN44" s="382">
        <v>0</v>
      </c>
      <c r="AO44" s="382">
        <v>0</v>
      </c>
      <c r="AP44" s="382">
        <v>0</v>
      </c>
      <c r="AQ44" s="382">
        <v>0</v>
      </c>
      <c r="AR44" s="382">
        <v>0</v>
      </c>
      <c r="AS44" s="382">
        <v>0</v>
      </c>
      <c r="AT44" s="382">
        <v>0</v>
      </c>
      <c r="AU44" s="388"/>
      <c r="AV44" s="388">
        <f t="shared" si="13"/>
        <v>5</v>
      </c>
      <c r="AW44" s="388">
        <f t="shared" si="13"/>
        <v>0</v>
      </c>
      <c r="AX44" s="388">
        <v>0</v>
      </c>
      <c r="AY44" s="382">
        <v>0</v>
      </c>
      <c r="AZ44" s="382">
        <v>0</v>
      </c>
      <c r="BA44" s="382">
        <v>0</v>
      </c>
      <c r="BB44" s="382">
        <v>6</v>
      </c>
      <c r="BC44" s="382">
        <v>4</v>
      </c>
      <c r="BD44" s="382">
        <v>6</v>
      </c>
      <c r="BE44" s="382">
        <v>0</v>
      </c>
      <c r="BF44" s="382">
        <v>4</v>
      </c>
      <c r="BG44" s="382">
        <v>6</v>
      </c>
      <c r="BH44" s="382">
        <v>0</v>
      </c>
      <c r="BI44" s="382">
        <v>0</v>
      </c>
      <c r="BJ44" s="382">
        <v>0</v>
      </c>
      <c r="BK44" s="390"/>
    </row>
    <row r="45" spans="1:63" s="344" customFormat="1" x14ac:dyDescent="0.3">
      <c r="A45" s="381">
        <v>38</v>
      </c>
      <c r="B45" s="382">
        <v>6953156271210</v>
      </c>
      <c r="C45" s="382">
        <v>734891</v>
      </c>
      <c r="D45" s="382" t="s">
        <v>109</v>
      </c>
      <c r="E45" s="382" t="s">
        <v>110</v>
      </c>
      <c r="F45" s="382">
        <v>249</v>
      </c>
      <c r="G45" s="382">
        <v>119.5</v>
      </c>
      <c r="H45" s="383" t="str">
        <f t="shared" si="0"/>
        <v>-</v>
      </c>
      <c r="I45" s="383" t="str">
        <f t="shared" si="1"/>
        <v>-</v>
      </c>
      <c r="J45" s="383" t="str">
        <f t="shared" si="2"/>
        <v>-</v>
      </c>
      <c r="K45" s="383">
        <f t="shared" si="3"/>
        <v>6</v>
      </c>
      <c r="L45" s="383">
        <f t="shared" si="4"/>
        <v>4</v>
      </c>
      <c r="M45" s="383">
        <f t="shared" si="5"/>
        <v>2</v>
      </c>
      <c r="N45" s="383" t="str">
        <f t="shared" si="6"/>
        <v>-</v>
      </c>
      <c r="O45" s="383">
        <f t="shared" si="7"/>
        <v>4</v>
      </c>
      <c r="P45" s="383">
        <f t="shared" si="8"/>
        <v>6</v>
      </c>
      <c r="Q45" s="383" t="str">
        <f t="shared" si="9"/>
        <v>-</v>
      </c>
      <c r="R45" s="383" t="str">
        <f t="shared" si="10"/>
        <v>-</v>
      </c>
      <c r="S45" s="383" t="str">
        <f t="shared" si="11"/>
        <v>-</v>
      </c>
      <c r="T45" s="384">
        <f t="shared" si="12"/>
        <v>22</v>
      </c>
      <c r="U45" s="385">
        <v>0</v>
      </c>
      <c r="V45" s="386"/>
      <c r="W45" s="382">
        <v>0</v>
      </c>
      <c r="X45" s="382">
        <v>0</v>
      </c>
      <c r="Y45" s="382">
        <v>0</v>
      </c>
      <c r="Z45" s="382">
        <v>0</v>
      </c>
      <c r="AA45" s="382">
        <v>0</v>
      </c>
      <c r="AB45" s="382">
        <v>0</v>
      </c>
      <c r="AC45" s="382">
        <v>0</v>
      </c>
      <c r="AD45" s="382">
        <v>0</v>
      </c>
      <c r="AE45" s="382">
        <v>0</v>
      </c>
      <c r="AF45" s="382">
        <v>0</v>
      </c>
      <c r="AG45" s="382">
        <v>4</v>
      </c>
      <c r="AH45" s="382">
        <v>0</v>
      </c>
      <c r="AI45" s="382">
        <v>0</v>
      </c>
      <c r="AJ45" s="382">
        <v>0</v>
      </c>
      <c r="AK45" s="382">
        <v>0</v>
      </c>
      <c r="AL45" s="382">
        <v>0</v>
      </c>
      <c r="AM45" s="382">
        <v>0</v>
      </c>
      <c r="AN45" s="382">
        <v>0</v>
      </c>
      <c r="AO45" s="382">
        <v>0</v>
      </c>
      <c r="AP45" s="382">
        <v>0</v>
      </c>
      <c r="AQ45" s="382">
        <v>0</v>
      </c>
      <c r="AR45" s="382">
        <v>0</v>
      </c>
      <c r="AS45" s="382">
        <v>0</v>
      </c>
      <c r="AT45" s="382">
        <v>0</v>
      </c>
      <c r="AU45" s="388"/>
      <c r="AV45" s="388">
        <f t="shared" si="13"/>
        <v>4</v>
      </c>
      <c r="AW45" s="388">
        <f t="shared" si="13"/>
        <v>0</v>
      </c>
      <c r="AX45" s="388">
        <v>0</v>
      </c>
      <c r="AY45" s="382">
        <v>0</v>
      </c>
      <c r="AZ45" s="382">
        <v>0</v>
      </c>
      <c r="BA45" s="382">
        <v>0</v>
      </c>
      <c r="BB45" s="382">
        <v>6</v>
      </c>
      <c r="BC45" s="382">
        <v>4</v>
      </c>
      <c r="BD45" s="382">
        <v>6</v>
      </c>
      <c r="BE45" s="382">
        <v>0</v>
      </c>
      <c r="BF45" s="382">
        <v>4</v>
      </c>
      <c r="BG45" s="382">
        <v>6</v>
      </c>
      <c r="BH45" s="382">
        <v>0</v>
      </c>
      <c r="BI45" s="382">
        <v>0</v>
      </c>
      <c r="BJ45" s="382">
        <v>0</v>
      </c>
      <c r="BK45" s="390"/>
    </row>
    <row r="46" spans="1:63" s="344" customFormat="1" x14ac:dyDescent="0.3">
      <c r="A46" s="381">
        <v>39</v>
      </c>
      <c r="B46" s="382">
        <v>6953156275188</v>
      </c>
      <c r="C46" s="382">
        <v>734892</v>
      </c>
      <c r="D46" s="382" t="s">
        <v>111</v>
      </c>
      <c r="E46" s="382" t="s">
        <v>112</v>
      </c>
      <c r="F46" s="382">
        <v>229</v>
      </c>
      <c r="G46" s="382">
        <v>109.5</v>
      </c>
      <c r="H46" s="383">
        <f t="shared" si="0"/>
        <v>4</v>
      </c>
      <c r="I46" s="383">
        <f t="shared" si="1"/>
        <v>2</v>
      </c>
      <c r="J46" s="383">
        <f t="shared" si="2"/>
        <v>4</v>
      </c>
      <c r="K46" s="383">
        <f t="shared" si="3"/>
        <v>6</v>
      </c>
      <c r="L46" s="383">
        <f t="shared" si="4"/>
        <v>4</v>
      </c>
      <c r="M46" s="383">
        <f t="shared" si="5"/>
        <v>2</v>
      </c>
      <c r="N46" s="383">
        <f t="shared" si="6"/>
        <v>2</v>
      </c>
      <c r="O46" s="383">
        <f t="shared" si="7"/>
        <v>4</v>
      </c>
      <c r="P46" s="383">
        <f t="shared" si="8"/>
        <v>3</v>
      </c>
      <c r="Q46" s="383">
        <f t="shared" si="9"/>
        <v>1</v>
      </c>
      <c r="R46" s="383">
        <f t="shared" si="10"/>
        <v>1</v>
      </c>
      <c r="S46" s="383">
        <f t="shared" si="11"/>
        <v>1</v>
      </c>
      <c r="T46" s="384">
        <f t="shared" si="12"/>
        <v>34</v>
      </c>
      <c r="U46" s="385">
        <v>0</v>
      </c>
      <c r="V46" s="386"/>
      <c r="W46" s="382">
        <v>0</v>
      </c>
      <c r="X46" s="382">
        <v>0</v>
      </c>
      <c r="Y46" s="382">
        <v>0</v>
      </c>
      <c r="Z46" s="382">
        <v>0</v>
      </c>
      <c r="AA46" s="382">
        <v>0</v>
      </c>
      <c r="AB46" s="382">
        <v>0</v>
      </c>
      <c r="AC46" s="382">
        <v>0</v>
      </c>
      <c r="AD46" s="382">
        <v>0</v>
      </c>
      <c r="AE46" s="382">
        <v>0</v>
      </c>
      <c r="AF46" s="382">
        <v>0</v>
      </c>
      <c r="AG46" s="382">
        <v>4</v>
      </c>
      <c r="AH46" s="382">
        <v>0</v>
      </c>
      <c r="AI46" s="382">
        <v>0</v>
      </c>
      <c r="AJ46" s="382">
        <v>0</v>
      </c>
      <c r="AK46" s="382">
        <v>0</v>
      </c>
      <c r="AL46" s="382">
        <v>0</v>
      </c>
      <c r="AM46" s="382">
        <v>3</v>
      </c>
      <c r="AN46" s="382">
        <v>0</v>
      </c>
      <c r="AO46" s="382">
        <v>0</v>
      </c>
      <c r="AP46" s="382">
        <v>0</v>
      </c>
      <c r="AQ46" s="382">
        <v>0</v>
      </c>
      <c r="AR46" s="382">
        <v>0</v>
      </c>
      <c r="AS46" s="382">
        <v>0</v>
      </c>
      <c r="AT46" s="382">
        <v>0</v>
      </c>
      <c r="AU46" s="388"/>
      <c r="AV46" s="388">
        <f t="shared" si="13"/>
        <v>7</v>
      </c>
      <c r="AW46" s="388">
        <f t="shared" si="13"/>
        <v>0</v>
      </c>
      <c r="AX46" s="388">
        <v>0</v>
      </c>
      <c r="AY46" s="382">
        <v>4</v>
      </c>
      <c r="AZ46" s="382">
        <v>2</v>
      </c>
      <c r="BA46" s="382">
        <v>4</v>
      </c>
      <c r="BB46" s="382">
        <v>6</v>
      </c>
      <c r="BC46" s="382">
        <v>4</v>
      </c>
      <c r="BD46" s="382">
        <v>6</v>
      </c>
      <c r="BE46" s="382">
        <v>2</v>
      </c>
      <c r="BF46" s="382">
        <v>4</v>
      </c>
      <c r="BG46" s="382">
        <v>6</v>
      </c>
      <c r="BH46" s="382">
        <v>1</v>
      </c>
      <c r="BI46" s="382">
        <v>1</v>
      </c>
      <c r="BJ46" s="382">
        <v>1</v>
      </c>
      <c r="BK46" s="390"/>
    </row>
    <row r="47" spans="1:63" s="344" customFormat="1" x14ac:dyDescent="0.3">
      <c r="A47" s="381">
        <v>40</v>
      </c>
      <c r="B47" s="382">
        <v>6953156275195</v>
      </c>
      <c r="C47" s="382">
        <v>734893</v>
      </c>
      <c r="D47" s="382" t="s">
        <v>113</v>
      </c>
      <c r="E47" s="382" t="s">
        <v>114</v>
      </c>
      <c r="F47" s="382">
        <v>229</v>
      </c>
      <c r="G47" s="382">
        <v>109.5</v>
      </c>
      <c r="H47" s="383">
        <f t="shared" si="0"/>
        <v>4</v>
      </c>
      <c r="I47" s="383">
        <f t="shared" si="1"/>
        <v>2</v>
      </c>
      <c r="J47" s="383">
        <f t="shared" si="2"/>
        <v>4</v>
      </c>
      <c r="K47" s="383">
        <f t="shared" si="3"/>
        <v>6</v>
      </c>
      <c r="L47" s="383">
        <f t="shared" si="4"/>
        <v>4</v>
      </c>
      <c r="M47" s="383">
        <f t="shared" si="5"/>
        <v>1</v>
      </c>
      <c r="N47" s="383">
        <f t="shared" si="6"/>
        <v>2</v>
      </c>
      <c r="O47" s="383">
        <f t="shared" si="7"/>
        <v>4</v>
      </c>
      <c r="P47" s="383">
        <f t="shared" si="8"/>
        <v>5</v>
      </c>
      <c r="Q47" s="383">
        <f t="shared" si="9"/>
        <v>1</v>
      </c>
      <c r="R47" s="383">
        <f t="shared" si="10"/>
        <v>1</v>
      </c>
      <c r="S47" s="383">
        <f t="shared" si="11"/>
        <v>1</v>
      </c>
      <c r="T47" s="384">
        <f t="shared" si="12"/>
        <v>35</v>
      </c>
      <c r="U47" s="385">
        <v>0</v>
      </c>
      <c r="V47" s="386"/>
      <c r="W47" s="382">
        <v>0</v>
      </c>
      <c r="X47" s="382">
        <v>0</v>
      </c>
      <c r="Y47" s="382">
        <v>0</v>
      </c>
      <c r="Z47" s="382">
        <v>0</v>
      </c>
      <c r="AA47" s="382">
        <v>0</v>
      </c>
      <c r="AB47" s="382">
        <v>0</v>
      </c>
      <c r="AC47" s="382">
        <v>0</v>
      </c>
      <c r="AD47" s="382">
        <v>0</v>
      </c>
      <c r="AE47" s="382">
        <v>0</v>
      </c>
      <c r="AF47" s="382">
        <v>0</v>
      </c>
      <c r="AG47" s="382">
        <v>5</v>
      </c>
      <c r="AH47" s="382">
        <v>0</v>
      </c>
      <c r="AI47" s="382">
        <v>0</v>
      </c>
      <c r="AJ47" s="382">
        <v>0</v>
      </c>
      <c r="AK47" s="382">
        <v>0</v>
      </c>
      <c r="AL47" s="382">
        <v>0</v>
      </c>
      <c r="AM47" s="382">
        <v>1</v>
      </c>
      <c r="AN47" s="382">
        <v>0</v>
      </c>
      <c r="AO47" s="382">
        <v>0</v>
      </c>
      <c r="AP47" s="382">
        <v>0</v>
      </c>
      <c r="AQ47" s="382">
        <v>0</v>
      </c>
      <c r="AR47" s="382">
        <v>0</v>
      </c>
      <c r="AS47" s="382">
        <v>0</v>
      </c>
      <c r="AT47" s="382">
        <v>0</v>
      </c>
      <c r="AU47" s="388"/>
      <c r="AV47" s="388">
        <f t="shared" si="13"/>
        <v>6</v>
      </c>
      <c r="AW47" s="388">
        <f t="shared" si="13"/>
        <v>0</v>
      </c>
      <c r="AX47" s="388">
        <v>0</v>
      </c>
      <c r="AY47" s="382">
        <v>4</v>
      </c>
      <c r="AZ47" s="382">
        <v>2</v>
      </c>
      <c r="BA47" s="382">
        <v>4</v>
      </c>
      <c r="BB47" s="382">
        <v>6</v>
      </c>
      <c r="BC47" s="382">
        <v>4</v>
      </c>
      <c r="BD47" s="382">
        <v>6</v>
      </c>
      <c r="BE47" s="382">
        <v>2</v>
      </c>
      <c r="BF47" s="382">
        <v>4</v>
      </c>
      <c r="BG47" s="382">
        <v>6</v>
      </c>
      <c r="BH47" s="382">
        <v>1</v>
      </c>
      <c r="BI47" s="382">
        <v>1</v>
      </c>
      <c r="BJ47" s="382">
        <v>1</v>
      </c>
      <c r="BK47" s="390"/>
    </row>
    <row r="48" spans="1:63" s="344" customFormat="1" x14ac:dyDescent="0.3">
      <c r="A48" s="381">
        <v>41</v>
      </c>
      <c r="B48" s="382">
        <v>6953156275201</v>
      </c>
      <c r="C48" s="382">
        <v>734894</v>
      </c>
      <c r="D48" s="382" t="s">
        <v>115</v>
      </c>
      <c r="E48" s="382" t="s">
        <v>116</v>
      </c>
      <c r="F48" s="382">
        <v>229</v>
      </c>
      <c r="G48" s="382">
        <v>109.5</v>
      </c>
      <c r="H48" s="383" t="str">
        <f t="shared" si="0"/>
        <v>-</v>
      </c>
      <c r="I48" s="383" t="str">
        <f t="shared" si="1"/>
        <v>-</v>
      </c>
      <c r="J48" s="383" t="str">
        <f t="shared" si="2"/>
        <v>-</v>
      </c>
      <c r="K48" s="383">
        <f t="shared" si="3"/>
        <v>5</v>
      </c>
      <c r="L48" s="383">
        <f t="shared" si="4"/>
        <v>4</v>
      </c>
      <c r="M48" s="383">
        <f t="shared" si="5"/>
        <v>1</v>
      </c>
      <c r="N48" s="383" t="str">
        <f t="shared" si="6"/>
        <v>-</v>
      </c>
      <c r="O48" s="383">
        <f t="shared" si="7"/>
        <v>4</v>
      </c>
      <c r="P48" s="383">
        <f t="shared" si="8"/>
        <v>5</v>
      </c>
      <c r="Q48" s="383" t="str">
        <f t="shared" si="9"/>
        <v>-</v>
      </c>
      <c r="R48" s="383" t="str">
        <f t="shared" si="10"/>
        <v>-</v>
      </c>
      <c r="S48" s="383" t="str">
        <f t="shared" si="11"/>
        <v>-</v>
      </c>
      <c r="T48" s="384">
        <f t="shared" si="12"/>
        <v>19</v>
      </c>
      <c r="U48" s="385">
        <v>0</v>
      </c>
      <c r="V48" s="386"/>
      <c r="W48" s="382">
        <v>0</v>
      </c>
      <c r="X48" s="382">
        <v>0</v>
      </c>
      <c r="Y48" s="382">
        <v>0</v>
      </c>
      <c r="Z48" s="382">
        <v>0</v>
      </c>
      <c r="AA48" s="382">
        <v>0</v>
      </c>
      <c r="AB48" s="382">
        <v>0</v>
      </c>
      <c r="AC48" s="382">
        <v>1</v>
      </c>
      <c r="AD48" s="382">
        <v>0</v>
      </c>
      <c r="AE48" s="382">
        <v>0</v>
      </c>
      <c r="AF48" s="382">
        <v>0</v>
      </c>
      <c r="AG48" s="382">
        <v>5</v>
      </c>
      <c r="AH48" s="382">
        <v>0</v>
      </c>
      <c r="AI48" s="382">
        <v>0</v>
      </c>
      <c r="AJ48" s="382">
        <v>0</v>
      </c>
      <c r="AK48" s="382">
        <v>0</v>
      </c>
      <c r="AL48" s="382">
        <v>0</v>
      </c>
      <c r="AM48" s="382">
        <v>1</v>
      </c>
      <c r="AN48" s="382">
        <v>0</v>
      </c>
      <c r="AO48" s="382">
        <v>0</v>
      </c>
      <c r="AP48" s="382">
        <v>0</v>
      </c>
      <c r="AQ48" s="382">
        <v>0</v>
      </c>
      <c r="AR48" s="382">
        <v>0</v>
      </c>
      <c r="AS48" s="382">
        <v>0</v>
      </c>
      <c r="AT48" s="382">
        <v>0</v>
      </c>
      <c r="AU48" s="388"/>
      <c r="AV48" s="388">
        <f t="shared" si="13"/>
        <v>7</v>
      </c>
      <c r="AW48" s="388">
        <f t="shared" si="13"/>
        <v>0</v>
      </c>
      <c r="AX48" s="388">
        <v>0</v>
      </c>
      <c r="AY48" s="382">
        <v>0</v>
      </c>
      <c r="AZ48" s="382">
        <v>0</v>
      </c>
      <c r="BA48" s="382">
        <v>0</v>
      </c>
      <c r="BB48" s="382">
        <v>6</v>
      </c>
      <c r="BC48" s="382">
        <v>4</v>
      </c>
      <c r="BD48" s="382">
        <v>6</v>
      </c>
      <c r="BE48" s="382">
        <v>0</v>
      </c>
      <c r="BF48" s="382">
        <v>4</v>
      </c>
      <c r="BG48" s="382">
        <v>6</v>
      </c>
      <c r="BH48" s="382">
        <v>0</v>
      </c>
      <c r="BI48" s="382">
        <v>0</v>
      </c>
      <c r="BJ48" s="382">
        <v>0</v>
      </c>
      <c r="BK48" s="390"/>
    </row>
    <row r="49" spans="1:63" s="344" customFormat="1" x14ac:dyDescent="0.3">
      <c r="A49" s="381">
        <v>42</v>
      </c>
      <c r="B49" s="382">
        <v>6953156276413</v>
      </c>
      <c r="C49" s="382">
        <v>734895</v>
      </c>
      <c r="D49" s="382" t="s">
        <v>117</v>
      </c>
      <c r="E49" s="382" t="s">
        <v>118</v>
      </c>
      <c r="F49" s="382">
        <v>99</v>
      </c>
      <c r="G49" s="382">
        <v>44.5</v>
      </c>
      <c r="H49" s="383">
        <f t="shared" si="0"/>
        <v>1</v>
      </c>
      <c r="I49" s="383">
        <f t="shared" si="1"/>
        <v>1</v>
      </c>
      <c r="J49" s="383" t="str">
        <f t="shared" si="2"/>
        <v>-</v>
      </c>
      <c r="K49" s="383" t="str">
        <f t="shared" si="3"/>
        <v>-</v>
      </c>
      <c r="L49" s="383">
        <f t="shared" si="4"/>
        <v>2</v>
      </c>
      <c r="M49" s="383" t="str">
        <f t="shared" si="5"/>
        <v>-</v>
      </c>
      <c r="N49" s="383">
        <f t="shared" si="6"/>
        <v>2</v>
      </c>
      <c r="O49" s="383">
        <f t="shared" si="7"/>
        <v>4</v>
      </c>
      <c r="P49" s="383">
        <f t="shared" si="8"/>
        <v>3</v>
      </c>
      <c r="Q49" s="383" t="str">
        <f t="shared" si="9"/>
        <v>-</v>
      </c>
      <c r="R49" s="383" t="str">
        <f t="shared" si="10"/>
        <v>-</v>
      </c>
      <c r="S49" s="383">
        <f t="shared" si="11"/>
        <v>1</v>
      </c>
      <c r="T49" s="384">
        <f t="shared" si="12"/>
        <v>14</v>
      </c>
      <c r="U49" s="385">
        <v>0</v>
      </c>
      <c r="V49" s="386"/>
      <c r="W49" s="382">
        <v>3</v>
      </c>
      <c r="X49" s="382">
        <v>0</v>
      </c>
      <c r="Y49" s="382">
        <v>1</v>
      </c>
      <c r="Z49" s="382">
        <v>1</v>
      </c>
      <c r="AA49" s="382">
        <v>4</v>
      </c>
      <c r="AB49" s="382">
        <v>0</v>
      </c>
      <c r="AC49" s="382">
        <v>6</v>
      </c>
      <c r="AD49" s="382">
        <v>0</v>
      </c>
      <c r="AE49" s="382">
        <v>2</v>
      </c>
      <c r="AF49" s="382">
        <v>0</v>
      </c>
      <c r="AG49" s="382">
        <v>11</v>
      </c>
      <c r="AH49" s="382">
        <v>0</v>
      </c>
      <c r="AI49" s="382">
        <v>0</v>
      </c>
      <c r="AJ49" s="382">
        <v>0</v>
      </c>
      <c r="AK49" s="382">
        <v>0</v>
      </c>
      <c r="AL49" s="382">
        <v>0</v>
      </c>
      <c r="AM49" s="382">
        <v>3</v>
      </c>
      <c r="AN49" s="382">
        <v>1</v>
      </c>
      <c r="AO49" s="382">
        <v>1</v>
      </c>
      <c r="AP49" s="382">
        <v>0</v>
      </c>
      <c r="AQ49" s="382">
        <v>2</v>
      </c>
      <c r="AR49" s="382">
        <v>0</v>
      </c>
      <c r="AS49" s="382">
        <v>0</v>
      </c>
      <c r="AT49" s="382">
        <v>0</v>
      </c>
      <c r="AU49" s="388"/>
      <c r="AV49" s="388">
        <f t="shared" si="13"/>
        <v>33</v>
      </c>
      <c r="AW49" s="388">
        <f t="shared" si="13"/>
        <v>2</v>
      </c>
      <c r="AX49" s="388">
        <v>0</v>
      </c>
      <c r="AY49" s="382">
        <v>4</v>
      </c>
      <c r="AZ49" s="382">
        <v>2</v>
      </c>
      <c r="BA49" s="382">
        <v>4</v>
      </c>
      <c r="BB49" s="382">
        <v>6</v>
      </c>
      <c r="BC49" s="382">
        <v>4</v>
      </c>
      <c r="BD49" s="382">
        <v>6</v>
      </c>
      <c r="BE49" s="382">
        <v>2</v>
      </c>
      <c r="BF49" s="382">
        <v>4</v>
      </c>
      <c r="BG49" s="382">
        <v>6</v>
      </c>
      <c r="BH49" s="382">
        <v>1</v>
      </c>
      <c r="BI49" s="382">
        <v>1</v>
      </c>
      <c r="BJ49" s="382">
        <v>1</v>
      </c>
      <c r="BK49" s="390"/>
    </row>
    <row r="50" spans="1:63" s="344" customFormat="1" x14ac:dyDescent="0.3">
      <c r="A50" s="381">
        <v>43</v>
      </c>
      <c r="B50" s="382">
        <v>6953156278721</v>
      </c>
      <c r="C50" s="382">
        <v>734896</v>
      </c>
      <c r="D50" s="382" t="s">
        <v>119</v>
      </c>
      <c r="E50" s="382" t="s">
        <v>120</v>
      </c>
      <c r="F50" s="382">
        <v>109</v>
      </c>
      <c r="G50" s="382">
        <v>49.5</v>
      </c>
      <c r="H50" s="383" t="str">
        <f t="shared" si="0"/>
        <v>-</v>
      </c>
      <c r="I50" s="383" t="str">
        <f t="shared" si="1"/>
        <v>-</v>
      </c>
      <c r="J50" s="383" t="str">
        <f t="shared" si="2"/>
        <v>-</v>
      </c>
      <c r="K50" s="383">
        <f t="shared" si="3"/>
        <v>2</v>
      </c>
      <c r="L50" s="383">
        <f t="shared" si="4"/>
        <v>1</v>
      </c>
      <c r="M50" s="383">
        <f t="shared" si="5"/>
        <v>3</v>
      </c>
      <c r="N50" s="383" t="str">
        <f t="shared" si="6"/>
        <v>-</v>
      </c>
      <c r="O50" s="383">
        <f t="shared" si="7"/>
        <v>4</v>
      </c>
      <c r="P50" s="383">
        <f t="shared" si="8"/>
        <v>6</v>
      </c>
      <c r="Q50" s="383" t="str">
        <f t="shared" si="9"/>
        <v>-</v>
      </c>
      <c r="R50" s="383" t="str">
        <f t="shared" si="10"/>
        <v>-</v>
      </c>
      <c r="S50" s="383" t="str">
        <f t="shared" si="11"/>
        <v>-</v>
      </c>
      <c r="T50" s="384">
        <f t="shared" si="12"/>
        <v>16</v>
      </c>
      <c r="U50" s="385">
        <v>1</v>
      </c>
      <c r="V50" s="386"/>
      <c r="W50" s="382">
        <v>0</v>
      </c>
      <c r="X50" s="382">
        <v>0</v>
      </c>
      <c r="Y50" s="382">
        <v>0</v>
      </c>
      <c r="Z50" s="382">
        <v>0</v>
      </c>
      <c r="AA50" s="382">
        <v>0</v>
      </c>
      <c r="AB50" s="382">
        <v>0</v>
      </c>
      <c r="AC50" s="382">
        <v>4</v>
      </c>
      <c r="AD50" s="382">
        <v>1</v>
      </c>
      <c r="AE50" s="382">
        <v>3</v>
      </c>
      <c r="AF50" s="382">
        <v>0</v>
      </c>
      <c r="AG50" s="382">
        <v>3</v>
      </c>
      <c r="AH50" s="382">
        <v>0</v>
      </c>
      <c r="AI50" s="382">
        <v>0</v>
      </c>
      <c r="AJ50" s="382">
        <v>0</v>
      </c>
      <c r="AK50" s="382">
        <v>0</v>
      </c>
      <c r="AL50" s="382">
        <v>0</v>
      </c>
      <c r="AM50" s="382">
        <v>0</v>
      </c>
      <c r="AN50" s="382">
        <v>0</v>
      </c>
      <c r="AO50" s="382">
        <v>0</v>
      </c>
      <c r="AP50" s="382">
        <v>0</v>
      </c>
      <c r="AQ50" s="382">
        <v>0</v>
      </c>
      <c r="AR50" s="382">
        <v>0</v>
      </c>
      <c r="AS50" s="382">
        <v>0</v>
      </c>
      <c r="AT50" s="382">
        <v>0</v>
      </c>
      <c r="AU50" s="388"/>
      <c r="AV50" s="388">
        <f t="shared" si="13"/>
        <v>10</v>
      </c>
      <c r="AW50" s="388">
        <f t="shared" si="13"/>
        <v>1</v>
      </c>
      <c r="AX50" s="388">
        <v>0</v>
      </c>
      <c r="AY50" s="382">
        <v>0</v>
      </c>
      <c r="AZ50" s="382">
        <v>0</v>
      </c>
      <c r="BA50" s="382">
        <v>0</v>
      </c>
      <c r="BB50" s="382">
        <v>6</v>
      </c>
      <c r="BC50" s="382">
        <v>4</v>
      </c>
      <c r="BD50" s="382">
        <v>6</v>
      </c>
      <c r="BE50" s="382">
        <v>0</v>
      </c>
      <c r="BF50" s="382">
        <v>4</v>
      </c>
      <c r="BG50" s="382">
        <v>6</v>
      </c>
      <c r="BH50" s="382">
        <v>0</v>
      </c>
      <c r="BI50" s="382">
        <v>0</v>
      </c>
      <c r="BJ50" s="382">
        <v>0</v>
      </c>
      <c r="BK50" s="390"/>
    </row>
    <row r="51" spans="1:63" s="344" customFormat="1" x14ac:dyDescent="0.3">
      <c r="A51" s="381">
        <v>44</v>
      </c>
      <c r="B51" s="382">
        <v>6953156278738</v>
      </c>
      <c r="C51" s="382">
        <v>734897</v>
      </c>
      <c r="D51" s="382" t="s">
        <v>121</v>
      </c>
      <c r="E51" s="382" t="s">
        <v>122</v>
      </c>
      <c r="F51" s="382">
        <v>109</v>
      </c>
      <c r="G51" s="382">
        <v>49.5</v>
      </c>
      <c r="H51" s="383" t="str">
        <f t="shared" si="0"/>
        <v>-</v>
      </c>
      <c r="I51" s="383" t="str">
        <f t="shared" si="1"/>
        <v>-</v>
      </c>
      <c r="J51" s="383" t="str">
        <f t="shared" si="2"/>
        <v>-</v>
      </c>
      <c r="K51" s="383">
        <f t="shared" si="3"/>
        <v>6</v>
      </c>
      <c r="L51" s="383">
        <f t="shared" si="4"/>
        <v>4</v>
      </c>
      <c r="M51" s="383">
        <f t="shared" si="5"/>
        <v>5</v>
      </c>
      <c r="N51" s="383" t="str">
        <f t="shared" si="6"/>
        <v>-</v>
      </c>
      <c r="O51" s="383">
        <f t="shared" si="7"/>
        <v>4</v>
      </c>
      <c r="P51" s="383">
        <f t="shared" si="8"/>
        <v>6</v>
      </c>
      <c r="Q51" s="383" t="str">
        <f t="shared" si="9"/>
        <v>-</v>
      </c>
      <c r="R51" s="383" t="str">
        <f t="shared" si="10"/>
        <v>-</v>
      </c>
      <c r="S51" s="383" t="str">
        <f t="shared" si="11"/>
        <v>-</v>
      </c>
      <c r="T51" s="384">
        <f t="shared" si="12"/>
        <v>25</v>
      </c>
      <c r="U51" s="385">
        <v>0</v>
      </c>
      <c r="V51" s="386"/>
      <c r="W51" s="382">
        <v>0</v>
      </c>
      <c r="X51" s="382">
        <v>0</v>
      </c>
      <c r="Y51" s="382">
        <v>0</v>
      </c>
      <c r="Z51" s="382">
        <v>0</v>
      </c>
      <c r="AA51" s="382">
        <v>0</v>
      </c>
      <c r="AB51" s="382">
        <v>0</v>
      </c>
      <c r="AC51" s="382">
        <v>0</v>
      </c>
      <c r="AD51" s="382">
        <v>0</v>
      </c>
      <c r="AE51" s="382">
        <v>0</v>
      </c>
      <c r="AF51" s="382">
        <v>0</v>
      </c>
      <c r="AG51" s="382">
        <v>1</v>
      </c>
      <c r="AH51" s="382">
        <v>0</v>
      </c>
      <c r="AI51" s="382">
        <v>0</v>
      </c>
      <c r="AJ51" s="382">
        <v>0</v>
      </c>
      <c r="AK51" s="382">
        <v>0</v>
      </c>
      <c r="AL51" s="382">
        <v>0</v>
      </c>
      <c r="AM51" s="382">
        <v>0</v>
      </c>
      <c r="AN51" s="382">
        <v>0</v>
      </c>
      <c r="AO51" s="382">
        <v>0</v>
      </c>
      <c r="AP51" s="382">
        <v>0</v>
      </c>
      <c r="AQ51" s="382">
        <v>0</v>
      </c>
      <c r="AR51" s="382">
        <v>0</v>
      </c>
      <c r="AS51" s="382">
        <v>0</v>
      </c>
      <c r="AT51" s="382">
        <v>0</v>
      </c>
      <c r="AU51" s="388"/>
      <c r="AV51" s="388">
        <f t="shared" si="13"/>
        <v>1</v>
      </c>
      <c r="AW51" s="388">
        <f t="shared" si="13"/>
        <v>0</v>
      </c>
      <c r="AX51" s="388">
        <v>0</v>
      </c>
      <c r="AY51" s="382">
        <v>0</v>
      </c>
      <c r="AZ51" s="382">
        <v>0</v>
      </c>
      <c r="BA51" s="382">
        <v>0</v>
      </c>
      <c r="BB51" s="382">
        <v>6</v>
      </c>
      <c r="BC51" s="382">
        <v>4</v>
      </c>
      <c r="BD51" s="382">
        <v>6</v>
      </c>
      <c r="BE51" s="382">
        <v>0</v>
      </c>
      <c r="BF51" s="382">
        <v>4</v>
      </c>
      <c r="BG51" s="382">
        <v>6</v>
      </c>
      <c r="BH51" s="382">
        <v>0</v>
      </c>
      <c r="BI51" s="382">
        <v>0</v>
      </c>
      <c r="BJ51" s="382">
        <v>0</v>
      </c>
      <c r="BK51" s="390"/>
    </row>
    <row r="52" spans="1:63" s="344" customFormat="1" x14ac:dyDescent="0.3">
      <c r="A52" s="381">
        <v>45</v>
      </c>
      <c r="B52" s="382">
        <v>6953156278745</v>
      </c>
      <c r="C52" s="382">
        <v>734898</v>
      </c>
      <c r="D52" s="382" t="s">
        <v>123</v>
      </c>
      <c r="E52" s="382" t="s">
        <v>124</v>
      </c>
      <c r="F52" s="382">
        <v>109</v>
      </c>
      <c r="G52" s="382">
        <v>49.5</v>
      </c>
      <c r="H52" s="383" t="str">
        <f t="shared" si="0"/>
        <v>-</v>
      </c>
      <c r="I52" s="383" t="str">
        <f t="shared" si="1"/>
        <v>-</v>
      </c>
      <c r="J52" s="383" t="str">
        <f t="shared" si="2"/>
        <v>-</v>
      </c>
      <c r="K52" s="383">
        <f t="shared" si="3"/>
        <v>6</v>
      </c>
      <c r="L52" s="383">
        <f t="shared" si="4"/>
        <v>4</v>
      </c>
      <c r="M52" s="383">
        <f t="shared" si="5"/>
        <v>3</v>
      </c>
      <c r="N52" s="383" t="str">
        <f t="shared" si="6"/>
        <v>-</v>
      </c>
      <c r="O52" s="383">
        <f t="shared" si="7"/>
        <v>4</v>
      </c>
      <c r="P52" s="383">
        <f t="shared" si="8"/>
        <v>2</v>
      </c>
      <c r="Q52" s="383" t="str">
        <f t="shared" si="9"/>
        <v>-</v>
      </c>
      <c r="R52" s="383" t="str">
        <f t="shared" si="10"/>
        <v>-</v>
      </c>
      <c r="S52" s="383" t="str">
        <f t="shared" si="11"/>
        <v>-</v>
      </c>
      <c r="T52" s="384">
        <f t="shared" si="12"/>
        <v>19</v>
      </c>
      <c r="U52" s="385">
        <v>0</v>
      </c>
      <c r="V52" s="386"/>
      <c r="W52" s="382">
        <v>0</v>
      </c>
      <c r="X52" s="382">
        <v>0</v>
      </c>
      <c r="Y52" s="382">
        <v>0</v>
      </c>
      <c r="Z52" s="382">
        <v>0</v>
      </c>
      <c r="AA52" s="382">
        <v>0</v>
      </c>
      <c r="AB52" s="382">
        <v>0</v>
      </c>
      <c r="AC52" s="382">
        <v>0</v>
      </c>
      <c r="AD52" s="382">
        <v>0</v>
      </c>
      <c r="AE52" s="382">
        <v>0</v>
      </c>
      <c r="AF52" s="382">
        <v>0</v>
      </c>
      <c r="AG52" s="382">
        <v>3</v>
      </c>
      <c r="AH52" s="382">
        <v>0</v>
      </c>
      <c r="AI52" s="382">
        <v>0</v>
      </c>
      <c r="AJ52" s="382">
        <v>0</v>
      </c>
      <c r="AK52" s="382">
        <v>0</v>
      </c>
      <c r="AL52" s="382">
        <v>0</v>
      </c>
      <c r="AM52" s="382">
        <v>4</v>
      </c>
      <c r="AN52" s="382">
        <v>0</v>
      </c>
      <c r="AO52" s="382">
        <v>0</v>
      </c>
      <c r="AP52" s="382">
        <v>0</v>
      </c>
      <c r="AQ52" s="382">
        <v>0</v>
      </c>
      <c r="AR52" s="382">
        <v>0</v>
      </c>
      <c r="AS52" s="382">
        <v>0</v>
      </c>
      <c r="AT52" s="382">
        <v>0</v>
      </c>
      <c r="AU52" s="388"/>
      <c r="AV52" s="388">
        <f t="shared" si="13"/>
        <v>7</v>
      </c>
      <c r="AW52" s="388">
        <f t="shared" si="13"/>
        <v>0</v>
      </c>
      <c r="AX52" s="388">
        <v>0</v>
      </c>
      <c r="AY52" s="382">
        <v>0</v>
      </c>
      <c r="AZ52" s="382">
        <v>0</v>
      </c>
      <c r="BA52" s="382">
        <v>0</v>
      </c>
      <c r="BB52" s="382">
        <v>6</v>
      </c>
      <c r="BC52" s="382">
        <v>4</v>
      </c>
      <c r="BD52" s="382">
        <v>6</v>
      </c>
      <c r="BE52" s="382">
        <v>0</v>
      </c>
      <c r="BF52" s="382">
        <v>4</v>
      </c>
      <c r="BG52" s="382">
        <v>6</v>
      </c>
      <c r="BH52" s="382">
        <v>0</v>
      </c>
      <c r="BI52" s="382">
        <v>0</v>
      </c>
      <c r="BJ52" s="382">
        <v>0</v>
      </c>
      <c r="BK52" s="390"/>
    </row>
    <row r="53" spans="1:63" s="344" customFormat="1" x14ac:dyDescent="0.3">
      <c r="A53" s="381">
        <v>46</v>
      </c>
      <c r="B53" s="382">
        <v>6953156273030</v>
      </c>
      <c r="C53" s="382">
        <v>734899</v>
      </c>
      <c r="D53" s="382" t="s">
        <v>125</v>
      </c>
      <c r="E53" s="382" t="s">
        <v>126</v>
      </c>
      <c r="F53" s="382">
        <v>109</v>
      </c>
      <c r="G53" s="382">
        <v>49.5</v>
      </c>
      <c r="H53" s="383">
        <f t="shared" si="0"/>
        <v>4</v>
      </c>
      <c r="I53" s="383">
        <f t="shared" si="1"/>
        <v>2</v>
      </c>
      <c r="J53" s="383">
        <f t="shared" si="2"/>
        <v>4</v>
      </c>
      <c r="K53" s="383">
        <f t="shared" si="3"/>
        <v>6</v>
      </c>
      <c r="L53" s="383">
        <f t="shared" si="4"/>
        <v>4</v>
      </c>
      <c r="M53" s="383">
        <f t="shared" si="5"/>
        <v>1</v>
      </c>
      <c r="N53" s="383">
        <f t="shared" si="6"/>
        <v>2</v>
      </c>
      <c r="O53" s="383">
        <f t="shared" si="7"/>
        <v>4</v>
      </c>
      <c r="P53" s="383">
        <f t="shared" si="8"/>
        <v>5</v>
      </c>
      <c r="Q53" s="383">
        <f t="shared" si="9"/>
        <v>1</v>
      </c>
      <c r="R53" s="383">
        <f t="shared" si="10"/>
        <v>1</v>
      </c>
      <c r="S53" s="383">
        <f t="shared" si="11"/>
        <v>1</v>
      </c>
      <c r="T53" s="384">
        <f t="shared" si="12"/>
        <v>35</v>
      </c>
      <c r="U53" s="385">
        <v>0</v>
      </c>
      <c r="V53" s="386"/>
      <c r="W53" s="382">
        <v>0</v>
      </c>
      <c r="X53" s="382">
        <v>0</v>
      </c>
      <c r="Y53" s="382">
        <v>0</v>
      </c>
      <c r="Z53" s="382">
        <v>0</v>
      </c>
      <c r="AA53" s="382">
        <v>0</v>
      </c>
      <c r="AB53" s="382">
        <v>0</v>
      </c>
      <c r="AC53" s="382">
        <v>0</v>
      </c>
      <c r="AD53" s="382">
        <v>0</v>
      </c>
      <c r="AE53" s="382">
        <v>0</v>
      </c>
      <c r="AF53" s="382">
        <v>0</v>
      </c>
      <c r="AG53" s="382">
        <v>5</v>
      </c>
      <c r="AH53" s="382">
        <v>0</v>
      </c>
      <c r="AI53" s="382">
        <v>0</v>
      </c>
      <c r="AJ53" s="382">
        <v>0</v>
      </c>
      <c r="AK53" s="382">
        <v>0</v>
      </c>
      <c r="AL53" s="382">
        <v>0</v>
      </c>
      <c r="AM53" s="382">
        <v>1</v>
      </c>
      <c r="AN53" s="382">
        <v>0</v>
      </c>
      <c r="AO53" s="382">
        <v>0</v>
      </c>
      <c r="AP53" s="382">
        <v>0</v>
      </c>
      <c r="AQ53" s="382">
        <v>0</v>
      </c>
      <c r="AR53" s="382">
        <v>0</v>
      </c>
      <c r="AS53" s="382">
        <v>0</v>
      </c>
      <c r="AT53" s="382">
        <v>0</v>
      </c>
      <c r="AU53" s="388"/>
      <c r="AV53" s="388">
        <f t="shared" si="13"/>
        <v>6</v>
      </c>
      <c r="AW53" s="388">
        <f t="shared" si="13"/>
        <v>0</v>
      </c>
      <c r="AX53" s="388">
        <v>0</v>
      </c>
      <c r="AY53" s="382">
        <v>4</v>
      </c>
      <c r="AZ53" s="382">
        <v>2</v>
      </c>
      <c r="BA53" s="382">
        <v>4</v>
      </c>
      <c r="BB53" s="382">
        <v>6</v>
      </c>
      <c r="BC53" s="382">
        <v>4</v>
      </c>
      <c r="BD53" s="382">
        <v>6</v>
      </c>
      <c r="BE53" s="382">
        <v>2</v>
      </c>
      <c r="BF53" s="382">
        <v>4</v>
      </c>
      <c r="BG53" s="382">
        <v>6</v>
      </c>
      <c r="BH53" s="382">
        <v>1</v>
      </c>
      <c r="BI53" s="382">
        <v>1</v>
      </c>
      <c r="BJ53" s="382">
        <v>1</v>
      </c>
      <c r="BK53" s="390"/>
    </row>
    <row r="54" spans="1:63" s="344" customFormat="1" x14ac:dyDescent="0.3">
      <c r="A54" s="381">
        <v>47</v>
      </c>
      <c r="B54" s="382">
        <v>6953156278523</v>
      </c>
      <c r="C54" s="382">
        <v>734900</v>
      </c>
      <c r="D54" s="382" t="s">
        <v>127</v>
      </c>
      <c r="E54" s="382" t="s">
        <v>128</v>
      </c>
      <c r="F54" s="382">
        <v>79</v>
      </c>
      <c r="G54" s="382">
        <v>39.5</v>
      </c>
      <c r="H54" s="383" t="str">
        <f t="shared" si="0"/>
        <v>-</v>
      </c>
      <c r="I54" s="383" t="str">
        <f t="shared" si="1"/>
        <v>-</v>
      </c>
      <c r="J54" s="383" t="str">
        <f t="shared" si="2"/>
        <v>-</v>
      </c>
      <c r="K54" s="383" t="str">
        <f t="shared" si="3"/>
        <v>-</v>
      </c>
      <c r="L54" s="383" t="str">
        <f t="shared" si="4"/>
        <v>-</v>
      </c>
      <c r="M54" s="383" t="str">
        <f t="shared" si="5"/>
        <v>-</v>
      </c>
      <c r="N54" s="383" t="str">
        <f t="shared" si="6"/>
        <v>-</v>
      </c>
      <c r="O54" s="383" t="str">
        <f t="shared" si="7"/>
        <v>-</v>
      </c>
      <c r="P54" s="383" t="str">
        <f t="shared" si="8"/>
        <v>-</v>
      </c>
      <c r="Q54" s="383" t="str">
        <f t="shared" si="9"/>
        <v>-</v>
      </c>
      <c r="R54" s="383" t="str">
        <f t="shared" si="10"/>
        <v>-</v>
      </c>
      <c r="S54" s="383" t="str">
        <f t="shared" si="11"/>
        <v>-</v>
      </c>
      <c r="T54" s="384">
        <f t="shared" si="12"/>
        <v>0</v>
      </c>
      <c r="U54" s="385">
        <v>0</v>
      </c>
      <c r="V54" s="386"/>
      <c r="W54" s="382">
        <v>0</v>
      </c>
      <c r="X54" s="382">
        <v>0</v>
      </c>
      <c r="Y54" s="382">
        <v>0</v>
      </c>
      <c r="Z54" s="382">
        <v>0</v>
      </c>
      <c r="AA54" s="382">
        <v>0</v>
      </c>
      <c r="AB54" s="382">
        <v>0</v>
      </c>
      <c r="AC54" s="382">
        <v>0</v>
      </c>
      <c r="AD54" s="382">
        <v>0</v>
      </c>
      <c r="AE54" s="382">
        <v>0</v>
      </c>
      <c r="AF54" s="382">
        <v>0</v>
      </c>
      <c r="AG54" s="382">
        <v>0</v>
      </c>
      <c r="AH54" s="382">
        <v>0</v>
      </c>
      <c r="AI54" s="382">
        <v>0</v>
      </c>
      <c r="AJ54" s="382">
        <v>0</v>
      </c>
      <c r="AK54" s="382">
        <v>0</v>
      </c>
      <c r="AL54" s="382">
        <v>0</v>
      </c>
      <c r="AM54" s="382">
        <v>0</v>
      </c>
      <c r="AN54" s="382">
        <v>0</v>
      </c>
      <c r="AO54" s="382">
        <v>0</v>
      </c>
      <c r="AP54" s="382">
        <v>0</v>
      </c>
      <c r="AQ54" s="382">
        <v>0</v>
      </c>
      <c r="AR54" s="382">
        <v>0</v>
      </c>
      <c r="AS54" s="382">
        <v>0</v>
      </c>
      <c r="AT54" s="382">
        <v>0</v>
      </c>
      <c r="AU54" s="388"/>
      <c r="AV54" s="388">
        <f t="shared" si="13"/>
        <v>0</v>
      </c>
      <c r="AW54" s="388">
        <f t="shared" si="13"/>
        <v>0</v>
      </c>
      <c r="AX54" s="388">
        <v>0</v>
      </c>
      <c r="AY54" s="382">
        <v>0</v>
      </c>
      <c r="AZ54" s="382">
        <v>0</v>
      </c>
      <c r="BA54" s="382">
        <v>0</v>
      </c>
      <c r="BB54" s="382">
        <v>0</v>
      </c>
      <c r="BC54" s="382">
        <v>0</v>
      </c>
      <c r="BD54" s="382">
        <v>0</v>
      </c>
      <c r="BE54" s="382">
        <v>0</v>
      </c>
      <c r="BF54" s="382">
        <v>0</v>
      </c>
      <c r="BG54" s="382">
        <v>0</v>
      </c>
      <c r="BH54" s="382">
        <v>0</v>
      </c>
      <c r="BI54" s="382">
        <v>0</v>
      </c>
      <c r="BJ54" s="382">
        <v>0</v>
      </c>
      <c r="BK54" s="390"/>
    </row>
    <row r="55" spans="1:63" s="344" customFormat="1" x14ac:dyDescent="0.3">
      <c r="A55" s="381">
        <v>48</v>
      </c>
      <c r="B55" s="382">
        <v>6953156278530</v>
      </c>
      <c r="C55" s="382">
        <v>734901</v>
      </c>
      <c r="D55" s="382" t="s">
        <v>129</v>
      </c>
      <c r="E55" s="382" t="s">
        <v>130</v>
      </c>
      <c r="F55" s="382">
        <v>79</v>
      </c>
      <c r="G55" s="382">
        <v>39.5</v>
      </c>
      <c r="H55" s="383" t="str">
        <f t="shared" si="0"/>
        <v>-</v>
      </c>
      <c r="I55" s="383" t="str">
        <f t="shared" si="1"/>
        <v>-</v>
      </c>
      <c r="J55" s="383" t="str">
        <f t="shared" si="2"/>
        <v>-</v>
      </c>
      <c r="K55" s="383" t="str">
        <f t="shared" si="3"/>
        <v>-</v>
      </c>
      <c r="L55" s="383" t="str">
        <f t="shared" si="4"/>
        <v>-</v>
      </c>
      <c r="M55" s="383" t="str">
        <f t="shared" si="5"/>
        <v>-</v>
      </c>
      <c r="N55" s="383" t="str">
        <f t="shared" si="6"/>
        <v>-</v>
      </c>
      <c r="O55" s="383" t="str">
        <f t="shared" si="7"/>
        <v>-</v>
      </c>
      <c r="P55" s="383" t="str">
        <f t="shared" si="8"/>
        <v>-</v>
      </c>
      <c r="Q55" s="383" t="str">
        <f t="shared" si="9"/>
        <v>-</v>
      </c>
      <c r="R55" s="383" t="str">
        <f t="shared" si="10"/>
        <v>-</v>
      </c>
      <c r="S55" s="383" t="str">
        <f t="shared" si="11"/>
        <v>-</v>
      </c>
      <c r="T55" s="384">
        <f t="shared" si="12"/>
        <v>0</v>
      </c>
      <c r="U55" s="385">
        <v>0</v>
      </c>
      <c r="V55" s="386"/>
      <c r="W55" s="382">
        <v>0</v>
      </c>
      <c r="X55" s="382">
        <v>0</v>
      </c>
      <c r="Y55" s="382">
        <v>0</v>
      </c>
      <c r="Z55" s="382">
        <v>0</v>
      </c>
      <c r="AA55" s="382">
        <v>0</v>
      </c>
      <c r="AB55" s="382">
        <v>0</v>
      </c>
      <c r="AC55" s="382">
        <v>0</v>
      </c>
      <c r="AD55" s="382">
        <v>0</v>
      </c>
      <c r="AE55" s="382">
        <v>0</v>
      </c>
      <c r="AF55" s="382">
        <v>0</v>
      </c>
      <c r="AG55" s="382">
        <v>0</v>
      </c>
      <c r="AH55" s="382">
        <v>0</v>
      </c>
      <c r="AI55" s="382">
        <v>0</v>
      </c>
      <c r="AJ55" s="382">
        <v>0</v>
      </c>
      <c r="AK55" s="382">
        <v>0</v>
      </c>
      <c r="AL55" s="382">
        <v>0</v>
      </c>
      <c r="AM55" s="382">
        <v>0</v>
      </c>
      <c r="AN55" s="382">
        <v>0</v>
      </c>
      <c r="AO55" s="382">
        <v>0</v>
      </c>
      <c r="AP55" s="382">
        <v>0</v>
      </c>
      <c r="AQ55" s="382">
        <v>0</v>
      </c>
      <c r="AR55" s="382">
        <v>0</v>
      </c>
      <c r="AS55" s="382">
        <v>0</v>
      </c>
      <c r="AT55" s="382">
        <v>0</v>
      </c>
      <c r="AU55" s="388"/>
      <c r="AV55" s="388">
        <f t="shared" si="13"/>
        <v>0</v>
      </c>
      <c r="AW55" s="388">
        <f t="shared" si="13"/>
        <v>0</v>
      </c>
      <c r="AX55" s="388">
        <v>0</v>
      </c>
      <c r="AY55" s="382">
        <v>0</v>
      </c>
      <c r="AZ55" s="382">
        <v>0</v>
      </c>
      <c r="BA55" s="382">
        <v>0</v>
      </c>
      <c r="BB55" s="382">
        <v>0</v>
      </c>
      <c r="BC55" s="382">
        <v>0</v>
      </c>
      <c r="BD55" s="382">
        <v>0</v>
      </c>
      <c r="BE55" s="382">
        <v>0</v>
      </c>
      <c r="BF55" s="382">
        <v>0</v>
      </c>
      <c r="BG55" s="382">
        <v>0</v>
      </c>
      <c r="BH55" s="382">
        <v>0</v>
      </c>
      <c r="BI55" s="382">
        <v>0</v>
      </c>
      <c r="BJ55" s="382">
        <v>0</v>
      </c>
      <c r="BK55" s="390"/>
    </row>
    <row r="56" spans="1:63" s="344" customFormat="1" x14ac:dyDescent="0.3">
      <c r="A56" s="381">
        <v>49</v>
      </c>
      <c r="B56" s="382">
        <v>6953156267503</v>
      </c>
      <c r="C56" s="382">
        <v>734902</v>
      </c>
      <c r="D56" s="382" t="s">
        <v>131</v>
      </c>
      <c r="E56" s="382" t="s">
        <v>132</v>
      </c>
      <c r="F56" s="382">
        <v>219</v>
      </c>
      <c r="G56" s="382">
        <v>104.5</v>
      </c>
      <c r="H56" s="383">
        <f t="shared" si="0"/>
        <v>4</v>
      </c>
      <c r="I56" s="383">
        <f t="shared" si="1"/>
        <v>2</v>
      </c>
      <c r="J56" s="383">
        <f t="shared" si="2"/>
        <v>4</v>
      </c>
      <c r="K56" s="383">
        <f t="shared" si="3"/>
        <v>2</v>
      </c>
      <c r="L56" s="383">
        <f t="shared" si="4"/>
        <v>4</v>
      </c>
      <c r="M56" s="383" t="str">
        <f t="shared" si="5"/>
        <v>-</v>
      </c>
      <c r="N56" s="383">
        <f t="shared" si="6"/>
        <v>2</v>
      </c>
      <c r="O56" s="383">
        <f t="shared" si="7"/>
        <v>4</v>
      </c>
      <c r="P56" s="383" t="str">
        <f t="shared" si="8"/>
        <v>-</v>
      </c>
      <c r="Q56" s="383">
        <f t="shared" si="9"/>
        <v>1</v>
      </c>
      <c r="R56" s="383">
        <f t="shared" si="10"/>
        <v>1</v>
      </c>
      <c r="S56" s="383">
        <f t="shared" si="11"/>
        <v>1</v>
      </c>
      <c r="T56" s="384">
        <f t="shared" si="12"/>
        <v>25</v>
      </c>
      <c r="U56" s="385">
        <v>1</v>
      </c>
      <c r="V56" s="386"/>
      <c r="W56" s="382">
        <v>0</v>
      </c>
      <c r="X56" s="382">
        <v>0</v>
      </c>
      <c r="Y56" s="382">
        <v>0</v>
      </c>
      <c r="Z56" s="382">
        <v>0</v>
      </c>
      <c r="AA56" s="382">
        <v>0</v>
      </c>
      <c r="AB56" s="382">
        <v>0</v>
      </c>
      <c r="AC56" s="382">
        <v>4</v>
      </c>
      <c r="AD56" s="382">
        <v>0</v>
      </c>
      <c r="AE56" s="382">
        <v>0</v>
      </c>
      <c r="AF56" s="382">
        <v>0</v>
      </c>
      <c r="AG56" s="382">
        <v>6</v>
      </c>
      <c r="AH56" s="382">
        <v>0</v>
      </c>
      <c r="AI56" s="382">
        <v>0</v>
      </c>
      <c r="AJ56" s="382">
        <v>0</v>
      </c>
      <c r="AK56" s="382">
        <v>0</v>
      </c>
      <c r="AL56" s="382">
        <v>0</v>
      </c>
      <c r="AM56" s="382">
        <v>6</v>
      </c>
      <c r="AN56" s="382">
        <v>0</v>
      </c>
      <c r="AO56" s="382">
        <v>0</v>
      </c>
      <c r="AP56" s="382">
        <v>0</v>
      </c>
      <c r="AQ56" s="382">
        <v>0</v>
      </c>
      <c r="AR56" s="382">
        <v>0</v>
      </c>
      <c r="AS56" s="382">
        <v>0</v>
      </c>
      <c r="AT56" s="382">
        <v>0</v>
      </c>
      <c r="AU56" s="388"/>
      <c r="AV56" s="388">
        <f t="shared" si="13"/>
        <v>16</v>
      </c>
      <c r="AW56" s="388">
        <f t="shared" si="13"/>
        <v>0</v>
      </c>
      <c r="AX56" s="388">
        <v>0</v>
      </c>
      <c r="AY56" s="382">
        <v>4</v>
      </c>
      <c r="AZ56" s="382">
        <v>2</v>
      </c>
      <c r="BA56" s="382">
        <v>4</v>
      </c>
      <c r="BB56" s="382">
        <v>6</v>
      </c>
      <c r="BC56" s="382">
        <v>4</v>
      </c>
      <c r="BD56" s="382">
        <v>6</v>
      </c>
      <c r="BE56" s="382">
        <v>2</v>
      </c>
      <c r="BF56" s="382">
        <v>4</v>
      </c>
      <c r="BG56" s="382">
        <v>6</v>
      </c>
      <c r="BH56" s="382">
        <v>1</v>
      </c>
      <c r="BI56" s="382">
        <v>1</v>
      </c>
      <c r="BJ56" s="382">
        <v>1</v>
      </c>
      <c r="BK56" s="390"/>
    </row>
    <row r="57" spans="1:63" s="344" customFormat="1" x14ac:dyDescent="0.3">
      <c r="A57" s="381">
        <v>50</v>
      </c>
      <c r="B57" s="382">
        <v>6953156276420</v>
      </c>
      <c r="C57" s="382">
        <v>734903</v>
      </c>
      <c r="D57" s="382" t="s">
        <v>133</v>
      </c>
      <c r="E57" s="382" t="s">
        <v>134</v>
      </c>
      <c r="F57" s="382">
        <v>359</v>
      </c>
      <c r="G57" s="382">
        <v>169.5</v>
      </c>
      <c r="H57" s="383">
        <f t="shared" si="0"/>
        <v>4</v>
      </c>
      <c r="I57" s="383">
        <f t="shared" si="1"/>
        <v>2</v>
      </c>
      <c r="J57" s="383">
        <f t="shared" si="2"/>
        <v>4</v>
      </c>
      <c r="K57" s="383">
        <f t="shared" si="3"/>
        <v>6</v>
      </c>
      <c r="L57" s="383">
        <f t="shared" si="4"/>
        <v>4</v>
      </c>
      <c r="M57" s="383">
        <f t="shared" si="5"/>
        <v>2</v>
      </c>
      <c r="N57" s="383">
        <f t="shared" si="6"/>
        <v>2</v>
      </c>
      <c r="O57" s="383">
        <f t="shared" si="7"/>
        <v>2</v>
      </c>
      <c r="P57" s="383">
        <f t="shared" si="8"/>
        <v>6</v>
      </c>
      <c r="Q57" s="383">
        <f t="shared" si="9"/>
        <v>1</v>
      </c>
      <c r="R57" s="383">
        <f t="shared" si="10"/>
        <v>1</v>
      </c>
      <c r="S57" s="383">
        <f t="shared" si="11"/>
        <v>1</v>
      </c>
      <c r="T57" s="384">
        <f t="shared" si="12"/>
        <v>35</v>
      </c>
      <c r="U57" s="385">
        <v>1</v>
      </c>
      <c r="V57" s="386"/>
      <c r="W57" s="382">
        <v>0</v>
      </c>
      <c r="X57" s="382">
        <v>0</v>
      </c>
      <c r="Y57" s="382">
        <v>0</v>
      </c>
      <c r="Z57" s="382">
        <v>0</v>
      </c>
      <c r="AA57" s="382">
        <v>0</v>
      </c>
      <c r="AB57" s="382">
        <v>0</v>
      </c>
      <c r="AC57" s="382">
        <v>0</v>
      </c>
      <c r="AD57" s="382">
        <v>0</v>
      </c>
      <c r="AE57" s="382">
        <v>0</v>
      </c>
      <c r="AF57" s="382">
        <v>0</v>
      </c>
      <c r="AG57" s="382">
        <v>4</v>
      </c>
      <c r="AH57" s="382">
        <v>0</v>
      </c>
      <c r="AI57" s="382">
        <v>0</v>
      </c>
      <c r="AJ57" s="382">
        <v>0</v>
      </c>
      <c r="AK57" s="382">
        <v>2</v>
      </c>
      <c r="AL57" s="382">
        <v>0</v>
      </c>
      <c r="AM57" s="382">
        <v>0</v>
      </c>
      <c r="AN57" s="382">
        <v>0</v>
      </c>
      <c r="AO57" s="382">
        <v>0</v>
      </c>
      <c r="AP57" s="382">
        <v>0</v>
      </c>
      <c r="AQ57" s="382">
        <v>0</v>
      </c>
      <c r="AR57" s="382">
        <v>0</v>
      </c>
      <c r="AS57" s="382">
        <v>0</v>
      </c>
      <c r="AT57" s="382">
        <v>0</v>
      </c>
      <c r="AU57" s="388"/>
      <c r="AV57" s="388">
        <f t="shared" si="13"/>
        <v>6</v>
      </c>
      <c r="AW57" s="388">
        <f t="shared" si="13"/>
        <v>0</v>
      </c>
      <c r="AX57" s="388">
        <v>0</v>
      </c>
      <c r="AY57" s="382">
        <v>4</v>
      </c>
      <c r="AZ57" s="382">
        <v>2</v>
      </c>
      <c r="BA57" s="382">
        <v>4</v>
      </c>
      <c r="BB57" s="382">
        <v>6</v>
      </c>
      <c r="BC57" s="382">
        <v>4</v>
      </c>
      <c r="BD57" s="382">
        <v>6</v>
      </c>
      <c r="BE57" s="382">
        <v>2</v>
      </c>
      <c r="BF57" s="382">
        <v>4</v>
      </c>
      <c r="BG57" s="382">
        <v>6</v>
      </c>
      <c r="BH57" s="382">
        <v>1</v>
      </c>
      <c r="BI57" s="382">
        <v>1</v>
      </c>
      <c r="BJ57" s="382">
        <v>1</v>
      </c>
      <c r="BK57" s="390"/>
    </row>
    <row r="58" spans="1:63" s="344" customFormat="1" x14ac:dyDescent="0.3">
      <c r="A58" s="381">
        <v>51</v>
      </c>
      <c r="B58" s="382">
        <v>6953156278622</v>
      </c>
      <c r="C58" s="382">
        <v>734904</v>
      </c>
      <c r="D58" s="382" t="s">
        <v>135</v>
      </c>
      <c r="E58" s="382" t="s">
        <v>136</v>
      </c>
      <c r="F58" s="382">
        <v>129</v>
      </c>
      <c r="G58" s="382">
        <v>59.5</v>
      </c>
      <c r="H58" s="383">
        <f t="shared" si="0"/>
        <v>4</v>
      </c>
      <c r="I58" s="383">
        <f t="shared" si="1"/>
        <v>2</v>
      </c>
      <c r="J58" s="383">
        <f t="shared" si="2"/>
        <v>1</v>
      </c>
      <c r="K58" s="383" t="str">
        <f t="shared" si="3"/>
        <v>-</v>
      </c>
      <c r="L58" s="383">
        <f t="shared" si="4"/>
        <v>3</v>
      </c>
      <c r="M58" s="383">
        <f t="shared" si="5"/>
        <v>2</v>
      </c>
      <c r="N58" s="383" t="str">
        <f t="shared" si="6"/>
        <v>-</v>
      </c>
      <c r="O58" s="383">
        <f t="shared" si="7"/>
        <v>1</v>
      </c>
      <c r="P58" s="383">
        <f t="shared" si="8"/>
        <v>2</v>
      </c>
      <c r="Q58" s="383">
        <f t="shared" si="9"/>
        <v>1</v>
      </c>
      <c r="R58" s="383">
        <f t="shared" si="10"/>
        <v>1</v>
      </c>
      <c r="S58" s="383" t="str">
        <f t="shared" si="11"/>
        <v>-</v>
      </c>
      <c r="T58" s="384">
        <f t="shared" si="12"/>
        <v>17</v>
      </c>
      <c r="U58" s="385">
        <v>2</v>
      </c>
      <c r="V58" s="386"/>
      <c r="W58" s="382">
        <v>0</v>
      </c>
      <c r="X58" s="382">
        <v>0</v>
      </c>
      <c r="Y58" s="382">
        <v>0</v>
      </c>
      <c r="Z58" s="382">
        <v>0</v>
      </c>
      <c r="AA58" s="382">
        <v>3</v>
      </c>
      <c r="AB58" s="382">
        <v>0</v>
      </c>
      <c r="AC58" s="382">
        <v>8</v>
      </c>
      <c r="AD58" s="382">
        <v>0</v>
      </c>
      <c r="AE58" s="382">
        <v>1</v>
      </c>
      <c r="AF58" s="382">
        <v>0</v>
      </c>
      <c r="AG58" s="382">
        <v>4</v>
      </c>
      <c r="AH58" s="382">
        <v>1</v>
      </c>
      <c r="AI58" s="382">
        <v>3</v>
      </c>
      <c r="AJ58" s="382">
        <v>0</v>
      </c>
      <c r="AK58" s="382">
        <v>3</v>
      </c>
      <c r="AL58" s="382">
        <v>0</v>
      </c>
      <c r="AM58" s="382">
        <v>4</v>
      </c>
      <c r="AN58" s="382">
        <v>0</v>
      </c>
      <c r="AO58" s="382">
        <v>0</v>
      </c>
      <c r="AP58" s="382">
        <v>0</v>
      </c>
      <c r="AQ58" s="382">
        <v>0</v>
      </c>
      <c r="AR58" s="382">
        <v>0</v>
      </c>
      <c r="AS58" s="382">
        <v>1</v>
      </c>
      <c r="AT58" s="382">
        <v>0</v>
      </c>
      <c r="AU58" s="388"/>
      <c r="AV58" s="388">
        <f t="shared" si="13"/>
        <v>27</v>
      </c>
      <c r="AW58" s="388">
        <f t="shared" si="13"/>
        <v>1</v>
      </c>
      <c r="AX58" s="388">
        <v>0</v>
      </c>
      <c r="AY58" s="382">
        <v>4</v>
      </c>
      <c r="AZ58" s="382">
        <v>2</v>
      </c>
      <c r="BA58" s="382">
        <v>4</v>
      </c>
      <c r="BB58" s="382">
        <v>6</v>
      </c>
      <c r="BC58" s="382">
        <v>4</v>
      </c>
      <c r="BD58" s="382">
        <v>6</v>
      </c>
      <c r="BE58" s="382">
        <v>2</v>
      </c>
      <c r="BF58" s="382">
        <v>4</v>
      </c>
      <c r="BG58" s="382">
        <v>6</v>
      </c>
      <c r="BH58" s="382">
        <v>1</v>
      </c>
      <c r="BI58" s="382">
        <v>1</v>
      </c>
      <c r="BJ58" s="382">
        <v>1</v>
      </c>
      <c r="BK58" s="390"/>
    </row>
    <row r="59" spans="1:63" s="344" customFormat="1" x14ac:dyDescent="0.3">
      <c r="A59" s="381">
        <v>52</v>
      </c>
      <c r="B59" s="382">
        <v>6953156278639</v>
      </c>
      <c r="C59" s="382">
        <v>734905</v>
      </c>
      <c r="D59" s="382" t="s">
        <v>137</v>
      </c>
      <c r="E59" s="382" t="s">
        <v>138</v>
      </c>
      <c r="F59" s="382">
        <v>239</v>
      </c>
      <c r="G59" s="382">
        <v>114.5</v>
      </c>
      <c r="H59" s="383">
        <f t="shared" si="0"/>
        <v>4</v>
      </c>
      <c r="I59" s="383">
        <f t="shared" si="1"/>
        <v>2</v>
      </c>
      <c r="J59" s="383">
        <f t="shared" si="2"/>
        <v>4</v>
      </c>
      <c r="K59" s="383" t="str">
        <f t="shared" si="3"/>
        <v>-</v>
      </c>
      <c r="L59" s="383">
        <f t="shared" si="4"/>
        <v>4</v>
      </c>
      <c r="M59" s="383">
        <f t="shared" si="5"/>
        <v>6</v>
      </c>
      <c r="N59" s="383">
        <f t="shared" si="6"/>
        <v>2</v>
      </c>
      <c r="O59" s="383">
        <f t="shared" si="7"/>
        <v>4</v>
      </c>
      <c r="P59" s="383">
        <f t="shared" si="8"/>
        <v>6</v>
      </c>
      <c r="Q59" s="383">
        <f t="shared" si="9"/>
        <v>1</v>
      </c>
      <c r="R59" s="383">
        <f t="shared" si="10"/>
        <v>1</v>
      </c>
      <c r="S59" s="383">
        <f t="shared" si="11"/>
        <v>1</v>
      </c>
      <c r="T59" s="384">
        <f t="shared" si="12"/>
        <v>35</v>
      </c>
      <c r="U59" s="385">
        <v>0</v>
      </c>
      <c r="V59" s="386"/>
      <c r="W59" s="382">
        <v>0</v>
      </c>
      <c r="X59" s="382">
        <v>0</v>
      </c>
      <c r="Y59" s="382">
        <v>0</v>
      </c>
      <c r="Z59" s="382">
        <v>0</v>
      </c>
      <c r="AA59" s="382">
        <v>0</v>
      </c>
      <c r="AB59" s="382">
        <v>0</v>
      </c>
      <c r="AC59" s="382">
        <v>6</v>
      </c>
      <c r="AD59" s="382">
        <v>0</v>
      </c>
      <c r="AE59" s="382">
        <v>0</v>
      </c>
      <c r="AF59" s="382">
        <v>0</v>
      </c>
      <c r="AG59" s="382">
        <v>0</v>
      </c>
      <c r="AH59" s="382">
        <v>0</v>
      </c>
      <c r="AI59" s="382">
        <v>0</v>
      </c>
      <c r="AJ59" s="382">
        <v>0</v>
      </c>
      <c r="AK59" s="382">
        <v>0</v>
      </c>
      <c r="AL59" s="382">
        <v>0</v>
      </c>
      <c r="AM59" s="382">
        <v>0</v>
      </c>
      <c r="AN59" s="382">
        <v>0</v>
      </c>
      <c r="AO59" s="382">
        <v>0</v>
      </c>
      <c r="AP59" s="382">
        <v>0</v>
      </c>
      <c r="AQ59" s="382">
        <v>0</v>
      </c>
      <c r="AR59" s="382">
        <v>0</v>
      </c>
      <c r="AS59" s="382">
        <v>0</v>
      </c>
      <c r="AT59" s="382">
        <v>0</v>
      </c>
      <c r="AU59" s="388"/>
      <c r="AV59" s="388">
        <f t="shared" si="13"/>
        <v>6</v>
      </c>
      <c r="AW59" s="388">
        <f t="shared" si="13"/>
        <v>0</v>
      </c>
      <c r="AX59" s="388">
        <v>0</v>
      </c>
      <c r="AY59" s="382">
        <v>4</v>
      </c>
      <c r="AZ59" s="382">
        <v>2</v>
      </c>
      <c r="BA59" s="382">
        <v>4</v>
      </c>
      <c r="BB59" s="382">
        <v>6</v>
      </c>
      <c r="BC59" s="382">
        <v>4</v>
      </c>
      <c r="BD59" s="382">
        <v>6</v>
      </c>
      <c r="BE59" s="382">
        <v>2</v>
      </c>
      <c r="BF59" s="382">
        <v>4</v>
      </c>
      <c r="BG59" s="382">
        <v>6</v>
      </c>
      <c r="BH59" s="382">
        <v>1</v>
      </c>
      <c r="BI59" s="382">
        <v>1</v>
      </c>
      <c r="BJ59" s="382">
        <v>1</v>
      </c>
      <c r="BK59" s="390"/>
    </row>
    <row r="60" spans="1:63" s="344" customFormat="1" x14ac:dyDescent="0.3">
      <c r="A60" s="381">
        <v>53</v>
      </c>
      <c r="B60" s="382">
        <v>6953156265608</v>
      </c>
      <c r="C60" s="382">
        <v>734906</v>
      </c>
      <c r="D60" s="382" t="s">
        <v>139</v>
      </c>
      <c r="E60" s="382" t="s">
        <v>140</v>
      </c>
      <c r="F60" s="382">
        <v>109</v>
      </c>
      <c r="G60" s="382">
        <v>49.5</v>
      </c>
      <c r="H60" s="383">
        <f t="shared" si="0"/>
        <v>10</v>
      </c>
      <c r="I60" s="383">
        <f t="shared" si="1"/>
        <v>6</v>
      </c>
      <c r="J60" s="383">
        <f t="shared" si="2"/>
        <v>10</v>
      </c>
      <c r="K60" s="383">
        <f t="shared" si="3"/>
        <v>15</v>
      </c>
      <c r="L60" s="383">
        <f t="shared" si="4"/>
        <v>10</v>
      </c>
      <c r="M60" s="383" t="str">
        <f t="shared" si="5"/>
        <v>-</v>
      </c>
      <c r="N60" s="383">
        <f t="shared" si="6"/>
        <v>6</v>
      </c>
      <c r="O60" s="383" t="str">
        <f t="shared" si="7"/>
        <v>-</v>
      </c>
      <c r="P60" s="383">
        <f t="shared" si="8"/>
        <v>15</v>
      </c>
      <c r="Q60" s="383">
        <f t="shared" si="9"/>
        <v>6</v>
      </c>
      <c r="R60" s="383">
        <f t="shared" si="10"/>
        <v>6</v>
      </c>
      <c r="S60" s="383">
        <f t="shared" si="11"/>
        <v>6</v>
      </c>
      <c r="T60" s="384">
        <f t="shared" si="12"/>
        <v>90</v>
      </c>
      <c r="U60" s="385">
        <v>0</v>
      </c>
      <c r="V60" s="386"/>
      <c r="W60" s="382">
        <v>0</v>
      </c>
      <c r="X60" s="382">
        <v>0</v>
      </c>
      <c r="Y60" s="382">
        <v>0</v>
      </c>
      <c r="Z60" s="382">
        <v>0</v>
      </c>
      <c r="AA60" s="382">
        <v>0</v>
      </c>
      <c r="AB60" s="382">
        <v>0</v>
      </c>
      <c r="AC60" s="382">
        <v>0</v>
      </c>
      <c r="AD60" s="382">
        <v>0</v>
      </c>
      <c r="AE60" s="382">
        <v>0</v>
      </c>
      <c r="AF60" s="382">
        <v>0</v>
      </c>
      <c r="AG60" s="382">
        <v>15</v>
      </c>
      <c r="AH60" s="382">
        <v>0</v>
      </c>
      <c r="AI60" s="382">
        <v>0</v>
      </c>
      <c r="AJ60" s="382">
        <v>0</v>
      </c>
      <c r="AK60" s="382">
        <v>10</v>
      </c>
      <c r="AL60" s="382">
        <v>0</v>
      </c>
      <c r="AM60" s="382">
        <v>0</v>
      </c>
      <c r="AN60" s="382">
        <v>0</v>
      </c>
      <c r="AO60" s="382">
        <v>0</v>
      </c>
      <c r="AP60" s="382">
        <v>0</v>
      </c>
      <c r="AQ60" s="382">
        <v>0</v>
      </c>
      <c r="AR60" s="382">
        <v>0</v>
      </c>
      <c r="AS60" s="382">
        <v>0</v>
      </c>
      <c r="AT60" s="382">
        <v>0</v>
      </c>
      <c r="AU60" s="388"/>
      <c r="AV60" s="388">
        <f t="shared" si="13"/>
        <v>25</v>
      </c>
      <c r="AW60" s="388">
        <f t="shared" si="13"/>
        <v>0</v>
      </c>
      <c r="AX60" s="388">
        <v>0</v>
      </c>
      <c r="AY60" s="382">
        <v>10</v>
      </c>
      <c r="AZ60" s="382">
        <v>6</v>
      </c>
      <c r="BA60" s="382">
        <v>10</v>
      </c>
      <c r="BB60" s="382">
        <v>15</v>
      </c>
      <c r="BC60" s="382">
        <v>10</v>
      </c>
      <c r="BD60" s="382">
        <v>15</v>
      </c>
      <c r="BE60" s="382">
        <v>6</v>
      </c>
      <c r="BF60" s="382">
        <v>10</v>
      </c>
      <c r="BG60" s="382">
        <v>15</v>
      </c>
      <c r="BH60" s="382">
        <v>6</v>
      </c>
      <c r="BI60" s="382">
        <v>6</v>
      </c>
      <c r="BJ60" s="382">
        <v>6</v>
      </c>
      <c r="BK60" s="390"/>
    </row>
    <row r="61" spans="1:63" s="344" customFormat="1" x14ac:dyDescent="0.3">
      <c r="A61" s="381">
        <v>54</v>
      </c>
      <c r="B61" s="382">
        <v>6953156255814</v>
      </c>
      <c r="C61" s="382">
        <v>734907</v>
      </c>
      <c r="D61" s="382" t="s">
        <v>141</v>
      </c>
      <c r="E61" s="382" t="s">
        <v>142</v>
      </c>
      <c r="F61" s="382">
        <v>49</v>
      </c>
      <c r="G61" s="382">
        <v>24.5</v>
      </c>
      <c r="H61" s="383" t="str">
        <f t="shared" si="0"/>
        <v>-</v>
      </c>
      <c r="I61" s="383" t="str">
        <f t="shared" si="1"/>
        <v>-</v>
      </c>
      <c r="J61" s="383" t="str">
        <f t="shared" si="2"/>
        <v>-</v>
      </c>
      <c r="K61" s="383">
        <f t="shared" si="3"/>
        <v>6</v>
      </c>
      <c r="L61" s="383">
        <f t="shared" si="4"/>
        <v>3</v>
      </c>
      <c r="M61" s="383">
        <f t="shared" si="5"/>
        <v>6</v>
      </c>
      <c r="N61" s="383" t="str">
        <f t="shared" si="6"/>
        <v>-</v>
      </c>
      <c r="O61" s="383">
        <f t="shared" si="7"/>
        <v>3</v>
      </c>
      <c r="P61" s="383">
        <f t="shared" si="8"/>
        <v>6</v>
      </c>
      <c r="Q61" s="383" t="str">
        <f t="shared" si="9"/>
        <v>-</v>
      </c>
      <c r="R61" s="383" t="str">
        <f t="shared" si="10"/>
        <v>-</v>
      </c>
      <c r="S61" s="383" t="str">
        <f t="shared" si="11"/>
        <v>-</v>
      </c>
      <c r="T61" s="384">
        <f t="shared" si="12"/>
        <v>24</v>
      </c>
      <c r="U61" s="385">
        <v>8</v>
      </c>
      <c r="V61" s="386"/>
      <c r="W61" s="382">
        <v>0</v>
      </c>
      <c r="X61" s="382">
        <v>0</v>
      </c>
      <c r="Y61" s="382">
        <v>0</v>
      </c>
      <c r="Z61" s="382">
        <v>0</v>
      </c>
      <c r="AA61" s="382">
        <v>0</v>
      </c>
      <c r="AB61" s="382">
        <v>0</v>
      </c>
      <c r="AC61" s="382">
        <v>0</v>
      </c>
      <c r="AD61" s="382">
        <v>0</v>
      </c>
      <c r="AE61" s="382">
        <v>1</v>
      </c>
      <c r="AF61" s="382">
        <v>0</v>
      </c>
      <c r="AG61" s="382">
        <v>0</v>
      </c>
      <c r="AH61" s="382">
        <v>0</v>
      </c>
      <c r="AI61" s="382">
        <v>0</v>
      </c>
      <c r="AJ61" s="382">
        <v>0</v>
      </c>
      <c r="AK61" s="382">
        <v>1</v>
      </c>
      <c r="AL61" s="382">
        <v>0</v>
      </c>
      <c r="AM61" s="382">
        <v>0</v>
      </c>
      <c r="AN61" s="382">
        <v>0</v>
      </c>
      <c r="AO61" s="382">
        <v>0</v>
      </c>
      <c r="AP61" s="382">
        <v>0</v>
      </c>
      <c r="AQ61" s="382">
        <v>0</v>
      </c>
      <c r="AR61" s="382">
        <v>0</v>
      </c>
      <c r="AS61" s="382">
        <v>0</v>
      </c>
      <c r="AT61" s="382">
        <v>0</v>
      </c>
      <c r="AU61" s="388"/>
      <c r="AV61" s="388">
        <f t="shared" si="13"/>
        <v>2</v>
      </c>
      <c r="AW61" s="388">
        <f t="shared" si="13"/>
        <v>0</v>
      </c>
      <c r="AX61" s="388">
        <v>0</v>
      </c>
      <c r="AY61" s="382">
        <v>0</v>
      </c>
      <c r="AZ61" s="382">
        <v>0</v>
      </c>
      <c r="BA61" s="382">
        <v>0</v>
      </c>
      <c r="BB61" s="382">
        <v>6</v>
      </c>
      <c r="BC61" s="382">
        <v>4</v>
      </c>
      <c r="BD61" s="382">
        <v>6</v>
      </c>
      <c r="BE61" s="382">
        <v>0</v>
      </c>
      <c r="BF61" s="382">
        <v>4</v>
      </c>
      <c r="BG61" s="382">
        <v>6</v>
      </c>
      <c r="BH61" s="382">
        <v>0</v>
      </c>
      <c r="BI61" s="382">
        <v>0</v>
      </c>
      <c r="BJ61" s="382">
        <v>0</v>
      </c>
      <c r="BK61" s="390"/>
    </row>
    <row r="62" spans="1:63" s="344" customFormat="1" x14ac:dyDescent="0.3">
      <c r="A62" s="381">
        <v>55</v>
      </c>
      <c r="B62" s="382">
        <v>6953156253025</v>
      </c>
      <c r="C62" s="382">
        <v>734909</v>
      </c>
      <c r="D62" s="382" t="s">
        <v>143</v>
      </c>
      <c r="E62" s="382" t="s">
        <v>144</v>
      </c>
      <c r="F62" s="382">
        <v>49</v>
      </c>
      <c r="G62" s="382">
        <v>24.5</v>
      </c>
      <c r="H62" s="383" t="str">
        <f t="shared" si="0"/>
        <v>-</v>
      </c>
      <c r="I62" s="383" t="str">
        <f t="shared" si="1"/>
        <v>-</v>
      </c>
      <c r="J62" s="383">
        <f t="shared" si="2"/>
        <v>2</v>
      </c>
      <c r="K62" s="383" t="str">
        <f t="shared" si="3"/>
        <v>-</v>
      </c>
      <c r="L62" s="383">
        <f t="shared" si="4"/>
        <v>1</v>
      </c>
      <c r="M62" s="383" t="str">
        <f t="shared" si="5"/>
        <v>-</v>
      </c>
      <c r="N62" s="383" t="str">
        <f t="shared" si="6"/>
        <v>-</v>
      </c>
      <c r="O62" s="383">
        <f t="shared" si="7"/>
        <v>2</v>
      </c>
      <c r="P62" s="383">
        <f t="shared" si="8"/>
        <v>2</v>
      </c>
      <c r="Q62" s="383" t="str">
        <f t="shared" si="9"/>
        <v>-</v>
      </c>
      <c r="R62" s="383" t="str">
        <f t="shared" si="10"/>
        <v>-</v>
      </c>
      <c r="S62" s="383" t="str">
        <f t="shared" si="11"/>
        <v>-</v>
      </c>
      <c r="T62" s="384">
        <f t="shared" si="12"/>
        <v>7</v>
      </c>
      <c r="U62" s="385">
        <v>2</v>
      </c>
      <c r="V62" s="386"/>
      <c r="W62" s="382">
        <v>4</v>
      </c>
      <c r="X62" s="382">
        <v>0</v>
      </c>
      <c r="Y62" s="382">
        <v>2</v>
      </c>
      <c r="Z62" s="382">
        <v>0</v>
      </c>
      <c r="AA62" s="382">
        <v>2</v>
      </c>
      <c r="AB62" s="382">
        <v>0</v>
      </c>
      <c r="AC62" s="382">
        <v>7</v>
      </c>
      <c r="AD62" s="382">
        <v>0</v>
      </c>
      <c r="AE62" s="382">
        <v>3</v>
      </c>
      <c r="AF62" s="382">
        <v>0</v>
      </c>
      <c r="AG62" s="382">
        <v>6</v>
      </c>
      <c r="AH62" s="382">
        <v>0</v>
      </c>
      <c r="AI62" s="382">
        <v>2</v>
      </c>
      <c r="AJ62" s="382">
        <v>0</v>
      </c>
      <c r="AK62" s="382">
        <v>2</v>
      </c>
      <c r="AL62" s="382">
        <v>0</v>
      </c>
      <c r="AM62" s="382">
        <v>4</v>
      </c>
      <c r="AN62" s="382">
        <v>0</v>
      </c>
      <c r="AO62" s="382">
        <v>1</v>
      </c>
      <c r="AP62" s="382">
        <v>0</v>
      </c>
      <c r="AQ62" s="382">
        <v>1</v>
      </c>
      <c r="AR62" s="382">
        <v>0</v>
      </c>
      <c r="AS62" s="382">
        <v>1</v>
      </c>
      <c r="AT62" s="382">
        <v>0</v>
      </c>
      <c r="AU62" s="388"/>
      <c r="AV62" s="388">
        <f t="shared" si="13"/>
        <v>35</v>
      </c>
      <c r="AW62" s="388">
        <f t="shared" si="13"/>
        <v>0</v>
      </c>
      <c r="AX62" s="388">
        <v>0</v>
      </c>
      <c r="AY62" s="382">
        <v>4</v>
      </c>
      <c r="AZ62" s="382">
        <v>2</v>
      </c>
      <c r="BA62" s="382">
        <v>4</v>
      </c>
      <c r="BB62" s="382">
        <v>6</v>
      </c>
      <c r="BC62" s="382">
        <v>4</v>
      </c>
      <c r="BD62" s="382">
        <v>6</v>
      </c>
      <c r="BE62" s="382">
        <v>2</v>
      </c>
      <c r="BF62" s="382">
        <v>4</v>
      </c>
      <c r="BG62" s="382">
        <v>6</v>
      </c>
      <c r="BH62" s="382">
        <v>1</v>
      </c>
      <c r="BI62" s="382">
        <v>1</v>
      </c>
      <c r="BJ62" s="382">
        <v>1</v>
      </c>
      <c r="BK62" s="390"/>
    </row>
    <row r="63" spans="1:63" s="344" customFormat="1" x14ac:dyDescent="0.3">
      <c r="A63" s="381">
        <v>56</v>
      </c>
      <c r="B63" s="382">
        <v>6953156253049</v>
      </c>
      <c r="C63" s="382">
        <v>734910</v>
      </c>
      <c r="D63" s="382" t="s">
        <v>145</v>
      </c>
      <c r="E63" s="382" t="s">
        <v>146</v>
      </c>
      <c r="F63" s="382">
        <v>49</v>
      </c>
      <c r="G63" s="382">
        <v>24.5</v>
      </c>
      <c r="H63" s="383" t="str">
        <f t="shared" si="0"/>
        <v>-</v>
      </c>
      <c r="I63" s="383" t="str">
        <f t="shared" si="1"/>
        <v>-</v>
      </c>
      <c r="J63" s="383" t="str">
        <f t="shared" si="2"/>
        <v>-</v>
      </c>
      <c r="K63" s="383">
        <f t="shared" si="3"/>
        <v>3</v>
      </c>
      <c r="L63" s="383">
        <f t="shared" si="4"/>
        <v>4</v>
      </c>
      <c r="M63" s="383">
        <f t="shared" si="5"/>
        <v>4</v>
      </c>
      <c r="N63" s="383" t="str">
        <f t="shared" si="6"/>
        <v>-</v>
      </c>
      <c r="O63" s="383">
        <f t="shared" si="7"/>
        <v>4</v>
      </c>
      <c r="P63" s="383">
        <f t="shared" si="8"/>
        <v>2</v>
      </c>
      <c r="Q63" s="383" t="str">
        <f t="shared" si="9"/>
        <v>-</v>
      </c>
      <c r="R63" s="383" t="str">
        <f t="shared" si="10"/>
        <v>-</v>
      </c>
      <c r="S63" s="383" t="str">
        <f t="shared" si="11"/>
        <v>-</v>
      </c>
      <c r="T63" s="384">
        <f t="shared" si="12"/>
        <v>17</v>
      </c>
      <c r="U63" s="385">
        <v>0</v>
      </c>
      <c r="V63" s="386"/>
      <c r="W63" s="382">
        <v>0</v>
      </c>
      <c r="X63" s="382">
        <v>0</v>
      </c>
      <c r="Y63" s="382">
        <v>0</v>
      </c>
      <c r="Z63" s="382">
        <v>0</v>
      </c>
      <c r="AA63" s="382">
        <v>0</v>
      </c>
      <c r="AB63" s="382">
        <v>0</v>
      </c>
      <c r="AC63" s="382">
        <v>3</v>
      </c>
      <c r="AD63" s="382">
        <v>0</v>
      </c>
      <c r="AE63" s="382">
        <v>0</v>
      </c>
      <c r="AF63" s="382">
        <v>0</v>
      </c>
      <c r="AG63" s="382">
        <v>2</v>
      </c>
      <c r="AH63" s="382">
        <v>0</v>
      </c>
      <c r="AI63" s="382">
        <v>0</v>
      </c>
      <c r="AJ63" s="382">
        <v>0</v>
      </c>
      <c r="AK63" s="382">
        <v>0</v>
      </c>
      <c r="AL63" s="382">
        <v>0</v>
      </c>
      <c r="AM63" s="382">
        <v>4</v>
      </c>
      <c r="AN63" s="382">
        <v>0</v>
      </c>
      <c r="AO63" s="382">
        <v>0</v>
      </c>
      <c r="AP63" s="382">
        <v>0</v>
      </c>
      <c r="AQ63" s="382">
        <v>0</v>
      </c>
      <c r="AR63" s="382">
        <v>0</v>
      </c>
      <c r="AS63" s="382">
        <v>0</v>
      </c>
      <c r="AT63" s="382">
        <v>0</v>
      </c>
      <c r="AU63" s="388"/>
      <c r="AV63" s="388">
        <f t="shared" si="13"/>
        <v>9</v>
      </c>
      <c r="AW63" s="388">
        <f t="shared" si="13"/>
        <v>0</v>
      </c>
      <c r="AX63" s="388">
        <v>0</v>
      </c>
      <c r="AY63" s="382">
        <v>0</v>
      </c>
      <c r="AZ63" s="382">
        <v>0</v>
      </c>
      <c r="BA63" s="382">
        <v>0</v>
      </c>
      <c r="BB63" s="382">
        <v>6</v>
      </c>
      <c r="BC63" s="382">
        <v>4</v>
      </c>
      <c r="BD63" s="382">
        <v>6</v>
      </c>
      <c r="BE63" s="382">
        <v>0</v>
      </c>
      <c r="BF63" s="382">
        <v>4</v>
      </c>
      <c r="BG63" s="382">
        <v>6</v>
      </c>
      <c r="BH63" s="382">
        <v>0</v>
      </c>
      <c r="BI63" s="382">
        <v>0</v>
      </c>
      <c r="BJ63" s="382">
        <v>0</v>
      </c>
      <c r="BK63" s="390"/>
    </row>
    <row r="64" spans="1:63" s="344" customFormat="1" x14ac:dyDescent="0.3">
      <c r="A64" s="381">
        <v>57</v>
      </c>
      <c r="B64" s="382">
        <v>6953156253032</v>
      </c>
      <c r="C64" s="382">
        <v>734911</v>
      </c>
      <c r="D64" s="382" t="s">
        <v>147</v>
      </c>
      <c r="E64" s="382" t="s">
        <v>148</v>
      </c>
      <c r="F64" s="382">
        <v>49</v>
      </c>
      <c r="G64" s="382">
        <v>24.5</v>
      </c>
      <c r="H64" s="383">
        <f t="shared" si="0"/>
        <v>2</v>
      </c>
      <c r="I64" s="383" t="str">
        <f t="shared" si="1"/>
        <v>-</v>
      </c>
      <c r="J64" s="383">
        <f t="shared" si="2"/>
        <v>4</v>
      </c>
      <c r="K64" s="383">
        <f t="shared" si="3"/>
        <v>1</v>
      </c>
      <c r="L64" s="383">
        <f t="shared" si="4"/>
        <v>1</v>
      </c>
      <c r="M64" s="383" t="str">
        <f t="shared" si="5"/>
        <v>-</v>
      </c>
      <c r="N64" s="383" t="str">
        <f t="shared" si="6"/>
        <v>-</v>
      </c>
      <c r="O64" s="383">
        <f t="shared" si="7"/>
        <v>1</v>
      </c>
      <c r="P64" s="383">
        <f t="shared" si="8"/>
        <v>4</v>
      </c>
      <c r="Q64" s="383">
        <f t="shared" si="9"/>
        <v>1</v>
      </c>
      <c r="R64" s="383" t="str">
        <f t="shared" si="10"/>
        <v>-</v>
      </c>
      <c r="S64" s="383">
        <f t="shared" si="11"/>
        <v>1</v>
      </c>
      <c r="T64" s="384">
        <f t="shared" si="12"/>
        <v>15</v>
      </c>
      <c r="U64" s="385">
        <v>0</v>
      </c>
      <c r="V64" s="386"/>
      <c r="W64" s="382">
        <v>2</v>
      </c>
      <c r="X64" s="382">
        <v>0</v>
      </c>
      <c r="Y64" s="382">
        <v>2</v>
      </c>
      <c r="Z64" s="382">
        <v>0</v>
      </c>
      <c r="AA64" s="382">
        <v>0</v>
      </c>
      <c r="AB64" s="382">
        <v>0</v>
      </c>
      <c r="AC64" s="382">
        <v>5</v>
      </c>
      <c r="AD64" s="382">
        <v>0</v>
      </c>
      <c r="AE64" s="382">
        <v>3</v>
      </c>
      <c r="AF64" s="382">
        <v>0</v>
      </c>
      <c r="AG64" s="382">
        <v>8</v>
      </c>
      <c r="AH64" s="382">
        <v>0</v>
      </c>
      <c r="AI64" s="382">
        <v>3</v>
      </c>
      <c r="AJ64" s="382">
        <v>0</v>
      </c>
      <c r="AK64" s="382">
        <v>3</v>
      </c>
      <c r="AL64" s="382">
        <v>0</v>
      </c>
      <c r="AM64" s="382">
        <v>2</v>
      </c>
      <c r="AN64" s="382">
        <v>0</v>
      </c>
      <c r="AO64" s="382">
        <v>0</v>
      </c>
      <c r="AP64" s="382">
        <v>0</v>
      </c>
      <c r="AQ64" s="382">
        <v>1</v>
      </c>
      <c r="AR64" s="382">
        <v>0</v>
      </c>
      <c r="AS64" s="382">
        <v>0</v>
      </c>
      <c r="AT64" s="382">
        <v>0</v>
      </c>
      <c r="AU64" s="388"/>
      <c r="AV64" s="388">
        <f t="shared" si="13"/>
        <v>29</v>
      </c>
      <c r="AW64" s="388">
        <f t="shared" si="13"/>
        <v>0</v>
      </c>
      <c r="AX64" s="388">
        <v>0</v>
      </c>
      <c r="AY64" s="382">
        <v>4</v>
      </c>
      <c r="AZ64" s="382">
        <v>2</v>
      </c>
      <c r="BA64" s="382">
        <v>4</v>
      </c>
      <c r="BB64" s="382">
        <v>6</v>
      </c>
      <c r="BC64" s="382">
        <v>4</v>
      </c>
      <c r="BD64" s="382">
        <v>6</v>
      </c>
      <c r="BE64" s="382">
        <v>2</v>
      </c>
      <c r="BF64" s="382">
        <v>4</v>
      </c>
      <c r="BG64" s="382">
        <v>6</v>
      </c>
      <c r="BH64" s="382">
        <v>1</v>
      </c>
      <c r="BI64" s="382">
        <v>1</v>
      </c>
      <c r="BJ64" s="382">
        <v>1</v>
      </c>
      <c r="BK64" s="390"/>
    </row>
    <row r="65" spans="1:63" s="344" customFormat="1" x14ac:dyDescent="0.3">
      <c r="A65" s="381">
        <v>58</v>
      </c>
      <c r="B65" s="382">
        <v>6953156259362</v>
      </c>
      <c r="C65" s="382">
        <v>734912</v>
      </c>
      <c r="D65" s="382" t="s">
        <v>149</v>
      </c>
      <c r="E65" s="382" t="s">
        <v>150</v>
      </c>
      <c r="F65" s="382">
        <v>49</v>
      </c>
      <c r="G65" s="382">
        <v>24.5</v>
      </c>
      <c r="H65" s="383" t="str">
        <f t="shared" si="0"/>
        <v>-</v>
      </c>
      <c r="I65" s="383" t="str">
        <f t="shared" si="1"/>
        <v>-</v>
      </c>
      <c r="J65" s="383" t="str">
        <f t="shared" si="2"/>
        <v>-</v>
      </c>
      <c r="K65" s="383" t="str">
        <f t="shared" si="3"/>
        <v>-</v>
      </c>
      <c r="L65" s="383">
        <f t="shared" si="4"/>
        <v>4</v>
      </c>
      <c r="M65" s="383">
        <f t="shared" si="5"/>
        <v>1</v>
      </c>
      <c r="N65" s="383" t="str">
        <f t="shared" si="6"/>
        <v>-</v>
      </c>
      <c r="O65" s="383">
        <f t="shared" si="7"/>
        <v>4</v>
      </c>
      <c r="P65" s="383">
        <f t="shared" si="8"/>
        <v>1</v>
      </c>
      <c r="Q65" s="383" t="str">
        <f t="shared" si="9"/>
        <v>-</v>
      </c>
      <c r="R65" s="383" t="str">
        <f t="shared" si="10"/>
        <v>-</v>
      </c>
      <c r="S65" s="383" t="str">
        <f t="shared" si="11"/>
        <v>-</v>
      </c>
      <c r="T65" s="384">
        <f t="shared" si="12"/>
        <v>10</v>
      </c>
      <c r="U65" s="385">
        <v>1</v>
      </c>
      <c r="V65" s="386"/>
      <c r="W65" s="382">
        <v>0</v>
      </c>
      <c r="X65" s="382">
        <v>0</v>
      </c>
      <c r="Y65" s="382">
        <v>0</v>
      </c>
      <c r="Z65" s="382">
        <v>0</v>
      </c>
      <c r="AA65" s="382">
        <v>0</v>
      </c>
      <c r="AB65" s="382">
        <v>0</v>
      </c>
      <c r="AC65" s="382">
        <v>6</v>
      </c>
      <c r="AD65" s="382">
        <v>0</v>
      </c>
      <c r="AE65" s="382">
        <v>0</v>
      </c>
      <c r="AF65" s="382">
        <v>0</v>
      </c>
      <c r="AG65" s="382">
        <v>5</v>
      </c>
      <c r="AH65" s="382">
        <v>0</v>
      </c>
      <c r="AI65" s="382">
        <v>0</v>
      </c>
      <c r="AJ65" s="382">
        <v>0</v>
      </c>
      <c r="AK65" s="382">
        <v>0</v>
      </c>
      <c r="AL65" s="382">
        <v>0</v>
      </c>
      <c r="AM65" s="382">
        <v>5</v>
      </c>
      <c r="AN65" s="382">
        <v>0</v>
      </c>
      <c r="AO65" s="382">
        <v>0</v>
      </c>
      <c r="AP65" s="382">
        <v>0</v>
      </c>
      <c r="AQ65" s="382">
        <v>0</v>
      </c>
      <c r="AR65" s="382">
        <v>0</v>
      </c>
      <c r="AS65" s="382">
        <v>0</v>
      </c>
      <c r="AT65" s="382">
        <v>0</v>
      </c>
      <c r="AU65" s="388"/>
      <c r="AV65" s="388">
        <f t="shared" si="13"/>
        <v>16</v>
      </c>
      <c r="AW65" s="388">
        <f t="shared" si="13"/>
        <v>0</v>
      </c>
      <c r="AX65" s="388">
        <v>0</v>
      </c>
      <c r="AY65" s="382">
        <v>0</v>
      </c>
      <c r="AZ65" s="382">
        <v>0</v>
      </c>
      <c r="BA65" s="382">
        <v>0</v>
      </c>
      <c r="BB65" s="382">
        <v>6</v>
      </c>
      <c r="BC65" s="382">
        <v>4</v>
      </c>
      <c r="BD65" s="382">
        <v>6</v>
      </c>
      <c r="BE65" s="382">
        <v>0</v>
      </c>
      <c r="BF65" s="382">
        <v>4</v>
      </c>
      <c r="BG65" s="382">
        <v>6</v>
      </c>
      <c r="BH65" s="382">
        <v>0</v>
      </c>
      <c r="BI65" s="382">
        <v>0</v>
      </c>
      <c r="BJ65" s="382">
        <v>0</v>
      </c>
      <c r="BK65" s="390"/>
    </row>
    <row r="66" spans="1:63" s="344" customFormat="1" x14ac:dyDescent="0.3">
      <c r="A66" s="381">
        <v>59</v>
      </c>
      <c r="B66" s="382">
        <v>6953156253056</v>
      </c>
      <c r="C66" s="382">
        <v>734913</v>
      </c>
      <c r="D66" s="382" t="s">
        <v>151</v>
      </c>
      <c r="E66" s="382" t="s">
        <v>146</v>
      </c>
      <c r="F66" s="382">
        <v>49</v>
      </c>
      <c r="G66" s="382">
        <v>24.5</v>
      </c>
      <c r="H66" s="383" t="str">
        <f t="shared" si="0"/>
        <v>-</v>
      </c>
      <c r="I66" s="383" t="str">
        <f t="shared" si="1"/>
        <v>-</v>
      </c>
      <c r="J66" s="383" t="str">
        <f t="shared" si="2"/>
        <v>-</v>
      </c>
      <c r="K66" s="383">
        <f t="shared" si="3"/>
        <v>4</v>
      </c>
      <c r="L66" s="383">
        <f t="shared" si="4"/>
        <v>4</v>
      </c>
      <c r="M66" s="383">
        <f t="shared" si="5"/>
        <v>3</v>
      </c>
      <c r="N66" s="383" t="str">
        <f t="shared" si="6"/>
        <v>-</v>
      </c>
      <c r="O66" s="383">
        <f t="shared" si="7"/>
        <v>4</v>
      </c>
      <c r="P66" s="383">
        <f t="shared" si="8"/>
        <v>1</v>
      </c>
      <c r="Q66" s="383" t="str">
        <f t="shared" si="9"/>
        <v>-</v>
      </c>
      <c r="R66" s="383" t="str">
        <f t="shared" si="10"/>
        <v>-</v>
      </c>
      <c r="S66" s="383" t="str">
        <f t="shared" si="11"/>
        <v>-</v>
      </c>
      <c r="T66" s="384">
        <f t="shared" si="12"/>
        <v>16</v>
      </c>
      <c r="U66" s="385">
        <v>0</v>
      </c>
      <c r="V66" s="386"/>
      <c r="W66" s="382">
        <v>0</v>
      </c>
      <c r="X66" s="382">
        <v>0</v>
      </c>
      <c r="Y66" s="382">
        <v>0</v>
      </c>
      <c r="Z66" s="382">
        <v>0</v>
      </c>
      <c r="AA66" s="382">
        <v>0</v>
      </c>
      <c r="AB66" s="382">
        <v>0</v>
      </c>
      <c r="AC66" s="382">
        <v>2</v>
      </c>
      <c r="AD66" s="382">
        <v>0</v>
      </c>
      <c r="AE66" s="382">
        <v>0</v>
      </c>
      <c r="AF66" s="382">
        <v>0</v>
      </c>
      <c r="AG66" s="382">
        <v>3</v>
      </c>
      <c r="AH66" s="382">
        <v>0</v>
      </c>
      <c r="AI66" s="382">
        <v>0</v>
      </c>
      <c r="AJ66" s="382">
        <v>0</v>
      </c>
      <c r="AK66" s="382">
        <v>0</v>
      </c>
      <c r="AL66" s="382">
        <v>0</v>
      </c>
      <c r="AM66" s="382">
        <v>5</v>
      </c>
      <c r="AN66" s="382">
        <v>0</v>
      </c>
      <c r="AO66" s="382">
        <v>0</v>
      </c>
      <c r="AP66" s="382">
        <v>0</v>
      </c>
      <c r="AQ66" s="382">
        <v>0</v>
      </c>
      <c r="AR66" s="382">
        <v>0</v>
      </c>
      <c r="AS66" s="382">
        <v>0</v>
      </c>
      <c r="AT66" s="382">
        <v>0</v>
      </c>
      <c r="AU66" s="388"/>
      <c r="AV66" s="388">
        <f t="shared" si="13"/>
        <v>10</v>
      </c>
      <c r="AW66" s="388">
        <f t="shared" si="13"/>
        <v>0</v>
      </c>
      <c r="AX66" s="388">
        <v>0</v>
      </c>
      <c r="AY66" s="382">
        <v>0</v>
      </c>
      <c r="AZ66" s="382">
        <v>0</v>
      </c>
      <c r="BA66" s="382">
        <v>0</v>
      </c>
      <c r="BB66" s="382">
        <v>6</v>
      </c>
      <c r="BC66" s="382">
        <v>4</v>
      </c>
      <c r="BD66" s="382">
        <v>6</v>
      </c>
      <c r="BE66" s="382">
        <v>0</v>
      </c>
      <c r="BF66" s="382">
        <v>4</v>
      </c>
      <c r="BG66" s="382">
        <v>6</v>
      </c>
      <c r="BH66" s="382">
        <v>0</v>
      </c>
      <c r="BI66" s="382">
        <v>0</v>
      </c>
      <c r="BJ66" s="382">
        <v>0</v>
      </c>
      <c r="BK66" s="390"/>
    </row>
    <row r="67" spans="1:63" s="344" customFormat="1" x14ac:dyDescent="0.3">
      <c r="A67" s="381">
        <v>60</v>
      </c>
      <c r="B67" s="382">
        <v>6953156280526</v>
      </c>
      <c r="C67" s="382">
        <v>734914</v>
      </c>
      <c r="D67" s="382" t="s">
        <v>152</v>
      </c>
      <c r="E67" s="382" t="s">
        <v>153</v>
      </c>
      <c r="F67" s="382">
        <v>49</v>
      </c>
      <c r="G67" s="382">
        <v>24.5</v>
      </c>
      <c r="H67" s="383">
        <f t="shared" si="0"/>
        <v>4</v>
      </c>
      <c r="I67" s="383">
        <f t="shared" si="1"/>
        <v>2</v>
      </c>
      <c r="J67" s="383">
        <f t="shared" si="2"/>
        <v>4</v>
      </c>
      <c r="K67" s="383">
        <f t="shared" si="3"/>
        <v>6</v>
      </c>
      <c r="L67" s="383">
        <f t="shared" si="4"/>
        <v>2</v>
      </c>
      <c r="M67" s="383">
        <f t="shared" si="5"/>
        <v>3</v>
      </c>
      <c r="N67" s="383">
        <f t="shared" si="6"/>
        <v>2</v>
      </c>
      <c r="O67" s="383">
        <f t="shared" si="7"/>
        <v>2</v>
      </c>
      <c r="P67" s="383">
        <f t="shared" si="8"/>
        <v>2</v>
      </c>
      <c r="Q67" s="383">
        <f t="shared" si="9"/>
        <v>1</v>
      </c>
      <c r="R67" s="383">
        <f t="shared" si="10"/>
        <v>1</v>
      </c>
      <c r="S67" s="383">
        <f t="shared" si="11"/>
        <v>1</v>
      </c>
      <c r="T67" s="384">
        <f t="shared" si="12"/>
        <v>30</v>
      </c>
      <c r="U67" s="385">
        <v>3</v>
      </c>
      <c r="V67" s="386"/>
      <c r="W67" s="382">
        <v>0</v>
      </c>
      <c r="X67" s="382">
        <v>0</v>
      </c>
      <c r="Y67" s="382">
        <v>0</v>
      </c>
      <c r="Z67" s="382">
        <v>0</v>
      </c>
      <c r="AA67" s="382">
        <v>0</v>
      </c>
      <c r="AB67" s="382">
        <v>0</v>
      </c>
      <c r="AC67" s="382">
        <v>0</v>
      </c>
      <c r="AD67" s="382">
        <v>0</v>
      </c>
      <c r="AE67" s="382">
        <v>2</v>
      </c>
      <c r="AF67" s="382">
        <v>0</v>
      </c>
      <c r="AG67" s="382">
        <v>3</v>
      </c>
      <c r="AH67" s="382">
        <v>0</v>
      </c>
      <c r="AI67" s="382">
        <v>0</v>
      </c>
      <c r="AJ67" s="382">
        <v>0</v>
      </c>
      <c r="AK67" s="382">
        <v>2</v>
      </c>
      <c r="AL67" s="382">
        <v>0</v>
      </c>
      <c r="AM67" s="382">
        <v>4</v>
      </c>
      <c r="AN67" s="382">
        <v>0</v>
      </c>
      <c r="AO67" s="382">
        <v>0</v>
      </c>
      <c r="AP67" s="382">
        <v>0</v>
      </c>
      <c r="AQ67" s="382">
        <v>0</v>
      </c>
      <c r="AR67" s="382">
        <v>0</v>
      </c>
      <c r="AS67" s="382">
        <v>0</v>
      </c>
      <c r="AT67" s="382">
        <v>0</v>
      </c>
      <c r="AU67" s="388"/>
      <c r="AV67" s="388">
        <f t="shared" si="13"/>
        <v>11</v>
      </c>
      <c r="AW67" s="388">
        <f t="shared" si="13"/>
        <v>0</v>
      </c>
      <c r="AX67" s="388">
        <v>0</v>
      </c>
      <c r="AY67" s="382">
        <v>4</v>
      </c>
      <c r="AZ67" s="382">
        <v>2</v>
      </c>
      <c r="BA67" s="382">
        <v>4</v>
      </c>
      <c r="BB67" s="382">
        <v>6</v>
      </c>
      <c r="BC67" s="382">
        <v>4</v>
      </c>
      <c r="BD67" s="382">
        <v>6</v>
      </c>
      <c r="BE67" s="382">
        <v>2</v>
      </c>
      <c r="BF67" s="382">
        <v>4</v>
      </c>
      <c r="BG67" s="382">
        <v>6</v>
      </c>
      <c r="BH67" s="382">
        <v>1</v>
      </c>
      <c r="BI67" s="382">
        <v>1</v>
      </c>
      <c r="BJ67" s="382">
        <v>1</v>
      </c>
      <c r="BK67" s="390"/>
    </row>
    <row r="68" spans="1:63" s="344" customFormat="1" x14ac:dyDescent="0.3">
      <c r="A68" s="381">
        <v>61</v>
      </c>
      <c r="B68" s="382">
        <v>6953156280533</v>
      </c>
      <c r="C68" s="382">
        <v>734915</v>
      </c>
      <c r="D68" s="382" t="s">
        <v>154</v>
      </c>
      <c r="E68" s="382" t="s">
        <v>155</v>
      </c>
      <c r="F68" s="382">
        <v>49</v>
      </c>
      <c r="G68" s="382">
        <v>24.5</v>
      </c>
      <c r="H68" s="383" t="str">
        <f t="shared" si="0"/>
        <v>-</v>
      </c>
      <c r="I68" s="383" t="str">
        <f t="shared" si="1"/>
        <v>-</v>
      </c>
      <c r="J68" s="383" t="str">
        <f t="shared" si="2"/>
        <v>-</v>
      </c>
      <c r="K68" s="383">
        <f t="shared" si="3"/>
        <v>6</v>
      </c>
      <c r="L68" s="383">
        <f t="shared" si="4"/>
        <v>4</v>
      </c>
      <c r="M68" s="383">
        <f t="shared" si="5"/>
        <v>1</v>
      </c>
      <c r="N68" s="383" t="str">
        <f t="shared" si="6"/>
        <v>-</v>
      </c>
      <c r="O68" s="383">
        <f t="shared" si="7"/>
        <v>4</v>
      </c>
      <c r="P68" s="383">
        <f t="shared" si="8"/>
        <v>6</v>
      </c>
      <c r="Q68" s="383" t="str">
        <f t="shared" si="9"/>
        <v>-</v>
      </c>
      <c r="R68" s="383" t="str">
        <f t="shared" si="10"/>
        <v>-</v>
      </c>
      <c r="S68" s="383" t="str">
        <f t="shared" si="11"/>
        <v>-</v>
      </c>
      <c r="T68" s="384">
        <f t="shared" si="12"/>
        <v>21</v>
      </c>
      <c r="U68" s="385">
        <v>0</v>
      </c>
      <c r="V68" s="386"/>
      <c r="W68" s="382">
        <v>0</v>
      </c>
      <c r="X68" s="382">
        <v>0</v>
      </c>
      <c r="Y68" s="382">
        <v>0</v>
      </c>
      <c r="Z68" s="382">
        <v>0</v>
      </c>
      <c r="AA68" s="382">
        <v>0</v>
      </c>
      <c r="AB68" s="382">
        <v>0</v>
      </c>
      <c r="AC68" s="382">
        <v>0</v>
      </c>
      <c r="AD68" s="382">
        <v>0</v>
      </c>
      <c r="AE68" s="382">
        <v>0</v>
      </c>
      <c r="AF68" s="382">
        <v>0</v>
      </c>
      <c r="AG68" s="382">
        <v>5</v>
      </c>
      <c r="AH68" s="382">
        <v>0</v>
      </c>
      <c r="AI68" s="382">
        <v>0</v>
      </c>
      <c r="AJ68" s="382">
        <v>0</v>
      </c>
      <c r="AK68" s="382">
        <v>0</v>
      </c>
      <c r="AL68" s="382">
        <v>0</v>
      </c>
      <c r="AM68" s="382">
        <v>0</v>
      </c>
      <c r="AN68" s="382">
        <v>0</v>
      </c>
      <c r="AO68" s="382">
        <v>0</v>
      </c>
      <c r="AP68" s="382">
        <v>0</v>
      </c>
      <c r="AQ68" s="382">
        <v>0</v>
      </c>
      <c r="AR68" s="382">
        <v>0</v>
      </c>
      <c r="AS68" s="382">
        <v>0</v>
      </c>
      <c r="AT68" s="382">
        <v>0</v>
      </c>
      <c r="AU68" s="388"/>
      <c r="AV68" s="388">
        <f t="shared" si="13"/>
        <v>5</v>
      </c>
      <c r="AW68" s="388">
        <f t="shared" si="13"/>
        <v>0</v>
      </c>
      <c r="AX68" s="388">
        <v>0</v>
      </c>
      <c r="AY68" s="382">
        <v>0</v>
      </c>
      <c r="AZ68" s="382">
        <v>0</v>
      </c>
      <c r="BA68" s="382">
        <v>0</v>
      </c>
      <c r="BB68" s="382">
        <v>6</v>
      </c>
      <c r="BC68" s="382">
        <v>4</v>
      </c>
      <c r="BD68" s="382">
        <v>6</v>
      </c>
      <c r="BE68" s="382">
        <v>0</v>
      </c>
      <c r="BF68" s="382">
        <v>4</v>
      </c>
      <c r="BG68" s="382">
        <v>6</v>
      </c>
      <c r="BH68" s="382">
        <v>0</v>
      </c>
      <c r="BI68" s="382">
        <v>0</v>
      </c>
      <c r="BJ68" s="382">
        <v>0</v>
      </c>
      <c r="BK68" s="390"/>
    </row>
    <row r="69" spans="1:63" s="344" customFormat="1" x14ac:dyDescent="0.3">
      <c r="A69" s="381">
        <v>62</v>
      </c>
      <c r="B69" s="382">
        <v>6953156259850</v>
      </c>
      <c r="C69" s="382">
        <v>734916</v>
      </c>
      <c r="D69" s="382" t="s">
        <v>156</v>
      </c>
      <c r="E69" s="382" t="s">
        <v>157</v>
      </c>
      <c r="F69" s="382">
        <v>59</v>
      </c>
      <c r="G69" s="382">
        <v>29.5</v>
      </c>
      <c r="H69" s="383">
        <f t="shared" si="0"/>
        <v>3</v>
      </c>
      <c r="I69" s="383" t="str">
        <f t="shared" si="1"/>
        <v>-</v>
      </c>
      <c r="J69" s="383">
        <f t="shared" si="2"/>
        <v>4</v>
      </c>
      <c r="K69" s="383">
        <f t="shared" si="3"/>
        <v>2</v>
      </c>
      <c r="L69" s="383">
        <f t="shared" si="4"/>
        <v>3</v>
      </c>
      <c r="M69" s="383">
        <f t="shared" si="5"/>
        <v>3</v>
      </c>
      <c r="N69" s="383">
        <f t="shared" si="6"/>
        <v>1</v>
      </c>
      <c r="O69" s="383">
        <f t="shared" si="7"/>
        <v>4</v>
      </c>
      <c r="P69" s="383">
        <f t="shared" si="8"/>
        <v>6</v>
      </c>
      <c r="Q69" s="383">
        <f t="shared" si="9"/>
        <v>1</v>
      </c>
      <c r="R69" s="383">
        <f t="shared" si="10"/>
        <v>1</v>
      </c>
      <c r="S69" s="383">
        <f t="shared" si="11"/>
        <v>1</v>
      </c>
      <c r="T69" s="384">
        <f t="shared" si="12"/>
        <v>29</v>
      </c>
      <c r="U69" s="385">
        <v>0</v>
      </c>
      <c r="V69" s="386"/>
      <c r="W69" s="382">
        <v>1</v>
      </c>
      <c r="X69" s="382">
        <v>0</v>
      </c>
      <c r="Y69" s="382">
        <v>2</v>
      </c>
      <c r="Z69" s="382">
        <v>0</v>
      </c>
      <c r="AA69" s="382">
        <v>0</v>
      </c>
      <c r="AB69" s="382">
        <v>0</v>
      </c>
      <c r="AC69" s="382">
        <v>4</v>
      </c>
      <c r="AD69" s="382">
        <v>1</v>
      </c>
      <c r="AE69" s="382">
        <v>1</v>
      </c>
      <c r="AF69" s="382">
        <v>0</v>
      </c>
      <c r="AG69" s="382">
        <v>3</v>
      </c>
      <c r="AH69" s="382">
        <v>0</v>
      </c>
      <c r="AI69" s="382">
        <v>1</v>
      </c>
      <c r="AJ69" s="382">
        <v>0</v>
      </c>
      <c r="AK69" s="382">
        <v>0</v>
      </c>
      <c r="AL69" s="382">
        <v>0</v>
      </c>
      <c r="AM69" s="382">
        <v>0</v>
      </c>
      <c r="AN69" s="382">
        <v>0</v>
      </c>
      <c r="AO69" s="382">
        <v>0</v>
      </c>
      <c r="AP69" s="382">
        <v>0</v>
      </c>
      <c r="AQ69" s="382">
        <v>0</v>
      </c>
      <c r="AR69" s="382">
        <v>0</v>
      </c>
      <c r="AS69" s="382">
        <v>0</v>
      </c>
      <c r="AT69" s="382">
        <v>0</v>
      </c>
      <c r="AU69" s="388"/>
      <c r="AV69" s="388">
        <f t="shared" si="13"/>
        <v>12</v>
      </c>
      <c r="AW69" s="388">
        <f t="shared" si="13"/>
        <v>1</v>
      </c>
      <c r="AX69" s="388">
        <v>0</v>
      </c>
      <c r="AY69" s="382">
        <v>4</v>
      </c>
      <c r="AZ69" s="382">
        <v>2</v>
      </c>
      <c r="BA69" s="382">
        <v>4</v>
      </c>
      <c r="BB69" s="382">
        <v>6</v>
      </c>
      <c r="BC69" s="382">
        <v>4</v>
      </c>
      <c r="BD69" s="382">
        <v>6</v>
      </c>
      <c r="BE69" s="382">
        <v>2</v>
      </c>
      <c r="BF69" s="382">
        <v>4</v>
      </c>
      <c r="BG69" s="382">
        <v>6</v>
      </c>
      <c r="BH69" s="382">
        <v>1</v>
      </c>
      <c r="BI69" s="382">
        <v>1</v>
      </c>
      <c r="BJ69" s="382">
        <v>1</v>
      </c>
      <c r="BK69" s="390"/>
    </row>
    <row r="70" spans="1:63" s="344" customFormat="1" x14ac:dyDescent="0.3">
      <c r="A70" s="381">
        <v>63</v>
      </c>
      <c r="B70" s="382">
        <v>6953156259867</v>
      </c>
      <c r="C70" s="382">
        <v>734917</v>
      </c>
      <c r="D70" s="382" t="s">
        <v>158</v>
      </c>
      <c r="E70" s="382" t="s">
        <v>159</v>
      </c>
      <c r="F70" s="382">
        <v>59</v>
      </c>
      <c r="G70" s="382">
        <v>29.5</v>
      </c>
      <c r="H70" s="383">
        <f t="shared" si="0"/>
        <v>4</v>
      </c>
      <c r="I70" s="383">
        <f t="shared" si="1"/>
        <v>2</v>
      </c>
      <c r="J70" s="383">
        <f t="shared" si="2"/>
        <v>4</v>
      </c>
      <c r="K70" s="383" t="str">
        <f t="shared" si="3"/>
        <v>-</v>
      </c>
      <c r="L70" s="383">
        <f t="shared" si="4"/>
        <v>4</v>
      </c>
      <c r="M70" s="383" t="str">
        <f t="shared" si="5"/>
        <v>-</v>
      </c>
      <c r="N70" s="383" t="str">
        <f t="shared" si="6"/>
        <v>-</v>
      </c>
      <c r="O70" s="383">
        <f t="shared" si="7"/>
        <v>4</v>
      </c>
      <c r="P70" s="383">
        <f t="shared" si="8"/>
        <v>6</v>
      </c>
      <c r="Q70" s="383">
        <f t="shared" si="9"/>
        <v>1</v>
      </c>
      <c r="R70" s="383">
        <f t="shared" si="10"/>
        <v>1</v>
      </c>
      <c r="S70" s="383">
        <f t="shared" si="11"/>
        <v>1</v>
      </c>
      <c r="T70" s="384">
        <f t="shared" si="12"/>
        <v>27</v>
      </c>
      <c r="U70" s="385">
        <v>0</v>
      </c>
      <c r="V70" s="386"/>
      <c r="W70" s="382">
        <v>0</v>
      </c>
      <c r="X70" s="382">
        <v>0</v>
      </c>
      <c r="Y70" s="382">
        <v>0</v>
      </c>
      <c r="Z70" s="382">
        <v>0</v>
      </c>
      <c r="AA70" s="382">
        <v>0</v>
      </c>
      <c r="AB70" s="382">
        <v>0</v>
      </c>
      <c r="AC70" s="382">
        <v>9</v>
      </c>
      <c r="AD70" s="382">
        <v>0</v>
      </c>
      <c r="AE70" s="382">
        <v>0</v>
      </c>
      <c r="AF70" s="382">
        <v>0</v>
      </c>
      <c r="AG70" s="382">
        <v>6</v>
      </c>
      <c r="AH70" s="382">
        <v>0</v>
      </c>
      <c r="AI70" s="382">
        <v>2</v>
      </c>
      <c r="AJ70" s="382">
        <v>0</v>
      </c>
      <c r="AK70" s="382">
        <v>0</v>
      </c>
      <c r="AL70" s="382">
        <v>0</v>
      </c>
      <c r="AM70" s="382">
        <v>0</v>
      </c>
      <c r="AN70" s="382">
        <v>0</v>
      </c>
      <c r="AO70" s="382">
        <v>0</v>
      </c>
      <c r="AP70" s="382">
        <v>0</v>
      </c>
      <c r="AQ70" s="382">
        <v>0</v>
      </c>
      <c r="AR70" s="382">
        <v>0</v>
      </c>
      <c r="AS70" s="382">
        <v>0</v>
      </c>
      <c r="AT70" s="382">
        <v>0</v>
      </c>
      <c r="AU70" s="388"/>
      <c r="AV70" s="388">
        <f t="shared" si="13"/>
        <v>17</v>
      </c>
      <c r="AW70" s="388">
        <f t="shared" si="13"/>
        <v>0</v>
      </c>
      <c r="AX70" s="388">
        <v>0</v>
      </c>
      <c r="AY70" s="382">
        <v>4</v>
      </c>
      <c r="AZ70" s="382">
        <v>2</v>
      </c>
      <c r="BA70" s="382">
        <v>4</v>
      </c>
      <c r="BB70" s="382">
        <v>6</v>
      </c>
      <c r="BC70" s="382">
        <v>4</v>
      </c>
      <c r="BD70" s="382">
        <v>6</v>
      </c>
      <c r="BE70" s="382">
        <v>2</v>
      </c>
      <c r="BF70" s="382">
        <v>4</v>
      </c>
      <c r="BG70" s="382">
        <v>6</v>
      </c>
      <c r="BH70" s="382">
        <v>1</v>
      </c>
      <c r="BI70" s="382">
        <v>1</v>
      </c>
      <c r="BJ70" s="382">
        <v>1</v>
      </c>
      <c r="BK70" s="390"/>
    </row>
    <row r="71" spans="1:63" s="344" customFormat="1" x14ac:dyDescent="0.3">
      <c r="A71" s="381">
        <v>64</v>
      </c>
      <c r="B71" s="382">
        <v>6953156276468</v>
      </c>
      <c r="C71" s="382">
        <v>734918</v>
      </c>
      <c r="D71" s="382" t="s">
        <v>160</v>
      </c>
      <c r="E71" s="382" t="s">
        <v>161</v>
      </c>
      <c r="F71" s="382">
        <v>99</v>
      </c>
      <c r="G71" s="382">
        <v>44.5</v>
      </c>
      <c r="H71" s="383" t="str">
        <f t="shared" si="0"/>
        <v>-</v>
      </c>
      <c r="I71" s="383">
        <f t="shared" si="1"/>
        <v>2</v>
      </c>
      <c r="J71" s="383">
        <f t="shared" si="2"/>
        <v>1</v>
      </c>
      <c r="K71" s="383" t="str">
        <f t="shared" si="3"/>
        <v>-</v>
      </c>
      <c r="L71" s="383">
        <f t="shared" si="4"/>
        <v>4</v>
      </c>
      <c r="M71" s="383">
        <f t="shared" si="5"/>
        <v>4</v>
      </c>
      <c r="N71" s="383">
        <f t="shared" si="6"/>
        <v>2</v>
      </c>
      <c r="O71" s="383">
        <f t="shared" si="7"/>
        <v>3</v>
      </c>
      <c r="P71" s="383">
        <f t="shared" si="8"/>
        <v>6</v>
      </c>
      <c r="Q71" s="383">
        <f t="shared" si="9"/>
        <v>1</v>
      </c>
      <c r="R71" s="383">
        <f t="shared" si="10"/>
        <v>1</v>
      </c>
      <c r="S71" s="383">
        <f t="shared" si="11"/>
        <v>1</v>
      </c>
      <c r="T71" s="384">
        <f t="shared" si="12"/>
        <v>25</v>
      </c>
      <c r="U71" s="385">
        <v>1</v>
      </c>
      <c r="V71" s="386"/>
      <c r="W71" s="382">
        <v>4</v>
      </c>
      <c r="X71" s="382">
        <v>0</v>
      </c>
      <c r="Y71" s="382">
        <v>0</v>
      </c>
      <c r="Z71" s="382">
        <v>0</v>
      </c>
      <c r="AA71" s="382">
        <v>3</v>
      </c>
      <c r="AB71" s="382">
        <v>0</v>
      </c>
      <c r="AC71" s="382">
        <v>6</v>
      </c>
      <c r="AD71" s="382">
        <v>1</v>
      </c>
      <c r="AE71" s="382">
        <v>0</v>
      </c>
      <c r="AF71" s="382">
        <v>0</v>
      </c>
      <c r="AG71" s="382">
        <v>2</v>
      </c>
      <c r="AH71" s="382">
        <v>0</v>
      </c>
      <c r="AI71" s="382">
        <v>0</v>
      </c>
      <c r="AJ71" s="382">
        <v>0</v>
      </c>
      <c r="AK71" s="382">
        <v>1</v>
      </c>
      <c r="AL71" s="382">
        <v>0</v>
      </c>
      <c r="AM71" s="382">
        <v>0</v>
      </c>
      <c r="AN71" s="382">
        <v>0</v>
      </c>
      <c r="AO71" s="382">
        <v>0</v>
      </c>
      <c r="AP71" s="382">
        <v>0</v>
      </c>
      <c r="AQ71" s="382">
        <v>0</v>
      </c>
      <c r="AR71" s="382">
        <v>0</v>
      </c>
      <c r="AS71" s="382">
        <v>0</v>
      </c>
      <c r="AT71" s="382">
        <v>0</v>
      </c>
      <c r="AU71" s="388"/>
      <c r="AV71" s="388">
        <f t="shared" si="13"/>
        <v>16</v>
      </c>
      <c r="AW71" s="388">
        <f t="shared" si="13"/>
        <v>1</v>
      </c>
      <c r="AX71" s="388">
        <v>0</v>
      </c>
      <c r="AY71" s="382">
        <v>4</v>
      </c>
      <c r="AZ71" s="382">
        <v>2</v>
      </c>
      <c r="BA71" s="382">
        <v>4</v>
      </c>
      <c r="BB71" s="382">
        <v>6</v>
      </c>
      <c r="BC71" s="382">
        <v>4</v>
      </c>
      <c r="BD71" s="382">
        <v>6</v>
      </c>
      <c r="BE71" s="382">
        <v>2</v>
      </c>
      <c r="BF71" s="382">
        <v>4</v>
      </c>
      <c r="BG71" s="382">
        <v>6</v>
      </c>
      <c r="BH71" s="382">
        <v>1</v>
      </c>
      <c r="BI71" s="382">
        <v>1</v>
      </c>
      <c r="BJ71" s="382">
        <v>1</v>
      </c>
      <c r="BK71" s="390"/>
    </row>
    <row r="72" spans="1:63" s="344" customFormat="1" x14ac:dyDescent="0.3">
      <c r="A72" s="381">
        <v>65</v>
      </c>
      <c r="B72" s="382">
        <v>6953156273085</v>
      </c>
      <c r="C72" s="382">
        <v>734920</v>
      </c>
      <c r="D72" s="382" t="s">
        <v>162</v>
      </c>
      <c r="E72" s="382" t="s">
        <v>163</v>
      </c>
      <c r="F72" s="382">
        <v>69</v>
      </c>
      <c r="G72" s="382">
        <v>34.5</v>
      </c>
      <c r="H72" s="383" t="str">
        <f t="shared" ref="H72:H135" si="14">IF(AY72-W72&lt;1,"-",AY72-W72)</f>
        <v>-</v>
      </c>
      <c r="I72" s="383" t="str">
        <f t="shared" ref="I72:I135" si="15">IF(AZ72-Y72&lt;1,"-",AZ72-Y72)</f>
        <v>-</v>
      </c>
      <c r="J72" s="383" t="str">
        <f t="shared" ref="J72:J135" si="16">IF(BA72-AA72&lt;1,"-",BA72-AA72)</f>
        <v>-</v>
      </c>
      <c r="K72" s="383">
        <f t="shared" ref="K72:K135" si="17">IF(BB72-AC72&lt;1,"-",BB72-AC72)</f>
        <v>1</v>
      </c>
      <c r="L72" s="383">
        <f t="shared" ref="L72:L135" si="18">IF(BC72-AE72&lt;1,"-",BC72-AE72)</f>
        <v>3</v>
      </c>
      <c r="M72" s="383" t="str">
        <f t="shared" ref="M72:M135" si="19">IF(BD72-AG72&lt;1,"-",BD72-AG72)</f>
        <v>-</v>
      </c>
      <c r="N72" s="383" t="str">
        <f t="shared" ref="N72:N135" si="20">IF(BE72-AI72&lt;1,"-",BE72-AI72)</f>
        <v>-</v>
      </c>
      <c r="O72" s="383" t="str">
        <f t="shared" ref="O72:O135" si="21">IF(BF72-AK72&lt;1,"-",BF72-AK72)</f>
        <v>-</v>
      </c>
      <c r="P72" s="383">
        <f t="shared" ref="P72:P135" si="22">IF(BG72-AM72&lt;1,"-",BG72-AM72)</f>
        <v>5</v>
      </c>
      <c r="Q72" s="383" t="str">
        <f t="shared" ref="Q72:Q135" si="23">IF(BH72-AO72&lt;1,"-",BH72-AO72)</f>
        <v>-</v>
      </c>
      <c r="R72" s="383" t="str">
        <f t="shared" ref="R72:R135" si="24">IF(BI72-AQ72&lt;1,"-",BI72-AQ72)</f>
        <v>-</v>
      </c>
      <c r="S72" s="383" t="str">
        <f t="shared" ref="S72:S135" si="25">IF(BJ72-AS72&lt;1,"-",BJ72-AS72)</f>
        <v>-</v>
      </c>
      <c r="T72" s="384">
        <f t="shared" si="12"/>
        <v>9</v>
      </c>
      <c r="U72" s="385">
        <v>2</v>
      </c>
      <c r="V72" s="386"/>
      <c r="W72" s="382">
        <v>2</v>
      </c>
      <c r="X72" s="382">
        <v>0</v>
      </c>
      <c r="Y72" s="382">
        <v>0</v>
      </c>
      <c r="Z72" s="382">
        <v>0</v>
      </c>
      <c r="AA72" s="382">
        <v>0</v>
      </c>
      <c r="AB72" s="382">
        <v>0</v>
      </c>
      <c r="AC72" s="382">
        <v>5</v>
      </c>
      <c r="AD72" s="382">
        <v>0</v>
      </c>
      <c r="AE72" s="382">
        <v>1</v>
      </c>
      <c r="AF72" s="382">
        <v>0</v>
      </c>
      <c r="AG72" s="382">
        <v>7</v>
      </c>
      <c r="AH72" s="382">
        <v>1</v>
      </c>
      <c r="AI72" s="382">
        <v>0</v>
      </c>
      <c r="AJ72" s="382">
        <v>0</v>
      </c>
      <c r="AK72" s="382">
        <v>4</v>
      </c>
      <c r="AL72" s="382">
        <v>0</v>
      </c>
      <c r="AM72" s="382">
        <v>1</v>
      </c>
      <c r="AN72" s="382">
        <v>2</v>
      </c>
      <c r="AO72" s="382">
        <v>0</v>
      </c>
      <c r="AP72" s="382">
        <v>0</v>
      </c>
      <c r="AQ72" s="382">
        <v>0</v>
      </c>
      <c r="AR72" s="382">
        <v>0</v>
      </c>
      <c r="AS72" s="382">
        <v>0</v>
      </c>
      <c r="AT72" s="382">
        <v>0</v>
      </c>
      <c r="AU72" s="388"/>
      <c r="AV72" s="388">
        <f t="shared" si="13"/>
        <v>20</v>
      </c>
      <c r="AW72" s="388">
        <f t="shared" si="13"/>
        <v>3</v>
      </c>
      <c r="AX72" s="388">
        <v>0</v>
      </c>
      <c r="AY72" s="382">
        <v>0</v>
      </c>
      <c r="AZ72" s="382">
        <v>0</v>
      </c>
      <c r="BA72" s="382">
        <v>0</v>
      </c>
      <c r="BB72" s="382">
        <v>6</v>
      </c>
      <c r="BC72" s="382">
        <v>4</v>
      </c>
      <c r="BD72" s="382">
        <v>6</v>
      </c>
      <c r="BE72" s="382">
        <v>0</v>
      </c>
      <c r="BF72" s="382">
        <v>4</v>
      </c>
      <c r="BG72" s="382">
        <v>6</v>
      </c>
      <c r="BH72" s="382">
        <v>0</v>
      </c>
      <c r="BI72" s="382">
        <v>0</v>
      </c>
      <c r="BJ72" s="382">
        <v>0</v>
      </c>
      <c r="BK72" s="390"/>
    </row>
    <row r="73" spans="1:63" s="344" customFormat="1" x14ac:dyDescent="0.3">
      <c r="A73" s="381">
        <v>66</v>
      </c>
      <c r="B73" s="382">
        <v>6953156273092</v>
      </c>
      <c r="C73" s="382">
        <v>734921</v>
      </c>
      <c r="D73" s="382" t="s">
        <v>164</v>
      </c>
      <c r="E73" s="382" t="s">
        <v>165</v>
      </c>
      <c r="F73" s="382">
        <v>69</v>
      </c>
      <c r="G73" s="382">
        <v>34.5</v>
      </c>
      <c r="H73" s="383" t="str">
        <f t="shared" si="14"/>
        <v>-</v>
      </c>
      <c r="I73" s="383" t="str">
        <f t="shared" si="15"/>
        <v>-</v>
      </c>
      <c r="J73" s="383" t="str">
        <f t="shared" si="16"/>
        <v>-</v>
      </c>
      <c r="K73" s="383" t="str">
        <f t="shared" si="17"/>
        <v>-</v>
      </c>
      <c r="L73" s="383">
        <f t="shared" si="18"/>
        <v>2</v>
      </c>
      <c r="M73" s="383" t="str">
        <f t="shared" si="19"/>
        <v>-</v>
      </c>
      <c r="N73" s="383" t="str">
        <f t="shared" si="20"/>
        <v>-</v>
      </c>
      <c r="O73" s="383" t="str">
        <f t="shared" si="21"/>
        <v>-</v>
      </c>
      <c r="P73" s="383" t="str">
        <f t="shared" si="22"/>
        <v>-</v>
      </c>
      <c r="Q73" s="383" t="str">
        <f t="shared" si="23"/>
        <v>-</v>
      </c>
      <c r="R73" s="383" t="str">
        <f t="shared" si="24"/>
        <v>-</v>
      </c>
      <c r="S73" s="383" t="str">
        <f t="shared" si="25"/>
        <v>-</v>
      </c>
      <c r="T73" s="384">
        <f t="shared" ref="T73:T121" si="26">SUM(H73:S73)</f>
        <v>2</v>
      </c>
      <c r="U73" s="385">
        <v>2</v>
      </c>
      <c r="V73" s="386"/>
      <c r="W73" s="382">
        <v>1</v>
      </c>
      <c r="X73" s="382">
        <v>0</v>
      </c>
      <c r="Y73" s="382">
        <v>0</v>
      </c>
      <c r="Z73" s="382">
        <v>0</v>
      </c>
      <c r="AA73" s="382">
        <v>0</v>
      </c>
      <c r="AB73" s="382">
        <v>0</v>
      </c>
      <c r="AC73" s="382">
        <v>7</v>
      </c>
      <c r="AD73" s="382">
        <v>0</v>
      </c>
      <c r="AE73" s="382">
        <v>2</v>
      </c>
      <c r="AF73" s="382">
        <v>0</v>
      </c>
      <c r="AG73" s="382">
        <v>7</v>
      </c>
      <c r="AH73" s="382">
        <v>0</v>
      </c>
      <c r="AI73" s="382">
        <v>0</v>
      </c>
      <c r="AJ73" s="382">
        <v>0</v>
      </c>
      <c r="AK73" s="382">
        <v>5</v>
      </c>
      <c r="AL73" s="382">
        <v>0</v>
      </c>
      <c r="AM73" s="382">
        <v>7</v>
      </c>
      <c r="AN73" s="382">
        <v>0</v>
      </c>
      <c r="AO73" s="382">
        <v>0</v>
      </c>
      <c r="AP73" s="382">
        <v>0</v>
      </c>
      <c r="AQ73" s="382">
        <v>0</v>
      </c>
      <c r="AR73" s="382">
        <v>0</v>
      </c>
      <c r="AS73" s="382">
        <v>0</v>
      </c>
      <c r="AT73" s="382">
        <v>0</v>
      </c>
      <c r="AU73" s="388"/>
      <c r="AV73" s="388">
        <f t="shared" ref="AV73:AW136" si="27">SUM(AS73,AQ73,AO73,AM73,AK73,AI73,AG73,AE73,AC73,AA73,Y73,W73)</f>
        <v>29</v>
      </c>
      <c r="AW73" s="388">
        <f t="shared" si="27"/>
        <v>0</v>
      </c>
      <c r="AX73" s="388">
        <v>0</v>
      </c>
      <c r="AY73" s="382">
        <v>0</v>
      </c>
      <c r="AZ73" s="382">
        <v>0</v>
      </c>
      <c r="BA73" s="382">
        <v>0</v>
      </c>
      <c r="BB73" s="382">
        <v>6</v>
      </c>
      <c r="BC73" s="382">
        <v>4</v>
      </c>
      <c r="BD73" s="382">
        <v>6</v>
      </c>
      <c r="BE73" s="382">
        <v>0</v>
      </c>
      <c r="BF73" s="382">
        <v>4</v>
      </c>
      <c r="BG73" s="382">
        <v>6</v>
      </c>
      <c r="BH73" s="382">
        <v>0</v>
      </c>
      <c r="BI73" s="382">
        <v>0</v>
      </c>
      <c r="BJ73" s="382">
        <v>0</v>
      </c>
      <c r="BK73" s="390"/>
    </row>
    <row r="74" spans="1:63" s="344" customFormat="1" x14ac:dyDescent="0.3">
      <c r="A74" s="381">
        <v>67</v>
      </c>
      <c r="B74" s="382">
        <v>6953156273108</v>
      </c>
      <c r="C74" s="382">
        <v>734922</v>
      </c>
      <c r="D74" s="382" t="s">
        <v>166</v>
      </c>
      <c r="E74" s="382" t="s">
        <v>167</v>
      </c>
      <c r="F74" s="382">
        <v>69</v>
      </c>
      <c r="G74" s="382">
        <v>34.5</v>
      </c>
      <c r="H74" s="383" t="str">
        <f t="shared" si="14"/>
        <v>-</v>
      </c>
      <c r="I74" s="383" t="str">
        <f t="shared" si="15"/>
        <v>-</v>
      </c>
      <c r="J74" s="383" t="str">
        <f t="shared" si="16"/>
        <v>-</v>
      </c>
      <c r="K74" s="383">
        <f t="shared" si="17"/>
        <v>5</v>
      </c>
      <c r="L74" s="383">
        <f t="shared" si="18"/>
        <v>4</v>
      </c>
      <c r="M74" s="383" t="str">
        <f t="shared" si="19"/>
        <v>-</v>
      </c>
      <c r="N74" s="383" t="str">
        <f t="shared" si="20"/>
        <v>-</v>
      </c>
      <c r="O74" s="383">
        <f t="shared" si="21"/>
        <v>3</v>
      </c>
      <c r="P74" s="383">
        <f t="shared" si="22"/>
        <v>2</v>
      </c>
      <c r="Q74" s="383" t="str">
        <f t="shared" si="23"/>
        <v>-</v>
      </c>
      <c r="R74" s="383" t="str">
        <f t="shared" si="24"/>
        <v>-</v>
      </c>
      <c r="S74" s="383" t="str">
        <f t="shared" si="25"/>
        <v>-</v>
      </c>
      <c r="T74" s="384">
        <f t="shared" si="26"/>
        <v>14</v>
      </c>
      <c r="U74" s="385">
        <v>3</v>
      </c>
      <c r="V74" s="386"/>
      <c r="W74" s="382">
        <v>0</v>
      </c>
      <c r="X74" s="382">
        <v>0</v>
      </c>
      <c r="Y74" s="382">
        <v>0</v>
      </c>
      <c r="Z74" s="382">
        <v>0</v>
      </c>
      <c r="AA74" s="382">
        <v>0</v>
      </c>
      <c r="AB74" s="382">
        <v>0</v>
      </c>
      <c r="AC74" s="382">
        <v>1</v>
      </c>
      <c r="AD74" s="382">
        <v>0</v>
      </c>
      <c r="AE74" s="382">
        <v>0</v>
      </c>
      <c r="AF74" s="382">
        <v>0</v>
      </c>
      <c r="AG74" s="382">
        <v>7</v>
      </c>
      <c r="AH74" s="382">
        <v>2</v>
      </c>
      <c r="AI74" s="382">
        <v>0</v>
      </c>
      <c r="AJ74" s="382">
        <v>2</v>
      </c>
      <c r="AK74" s="382">
        <v>1</v>
      </c>
      <c r="AL74" s="382">
        <v>0</v>
      </c>
      <c r="AM74" s="382">
        <v>4</v>
      </c>
      <c r="AN74" s="382">
        <v>0</v>
      </c>
      <c r="AO74" s="382">
        <v>0</v>
      </c>
      <c r="AP74" s="382">
        <v>0</v>
      </c>
      <c r="AQ74" s="382">
        <v>0</v>
      </c>
      <c r="AR74" s="382">
        <v>0</v>
      </c>
      <c r="AS74" s="382">
        <v>0</v>
      </c>
      <c r="AT74" s="382">
        <v>0</v>
      </c>
      <c r="AU74" s="388"/>
      <c r="AV74" s="388">
        <f t="shared" si="27"/>
        <v>13</v>
      </c>
      <c r="AW74" s="388">
        <f t="shared" si="27"/>
        <v>4</v>
      </c>
      <c r="AX74" s="388">
        <v>0</v>
      </c>
      <c r="AY74" s="382">
        <v>0</v>
      </c>
      <c r="AZ74" s="382">
        <v>0</v>
      </c>
      <c r="BA74" s="382">
        <v>0</v>
      </c>
      <c r="BB74" s="382">
        <v>6</v>
      </c>
      <c r="BC74" s="382">
        <v>4</v>
      </c>
      <c r="BD74" s="382">
        <v>6</v>
      </c>
      <c r="BE74" s="382">
        <v>0</v>
      </c>
      <c r="BF74" s="382">
        <v>4</v>
      </c>
      <c r="BG74" s="382">
        <v>6</v>
      </c>
      <c r="BH74" s="382">
        <v>0</v>
      </c>
      <c r="BI74" s="382">
        <v>0</v>
      </c>
      <c r="BJ74" s="382">
        <v>0</v>
      </c>
      <c r="BK74" s="390"/>
    </row>
    <row r="75" spans="1:63" s="344" customFormat="1" x14ac:dyDescent="0.3">
      <c r="A75" s="381">
        <v>68</v>
      </c>
      <c r="B75" s="382">
        <v>6953156260573</v>
      </c>
      <c r="C75" s="382">
        <v>734923</v>
      </c>
      <c r="D75" s="382" t="s">
        <v>168</v>
      </c>
      <c r="E75" s="382" t="s">
        <v>169</v>
      </c>
      <c r="F75" s="382">
        <v>59</v>
      </c>
      <c r="G75" s="382">
        <v>29.5</v>
      </c>
      <c r="H75" s="383" t="str">
        <f t="shared" si="14"/>
        <v>-</v>
      </c>
      <c r="I75" s="383" t="str">
        <f t="shared" si="15"/>
        <v>-</v>
      </c>
      <c r="J75" s="383" t="str">
        <f t="shared" si="16"/>
        <v>-</v>
      </c>
      <c r="K75" s="383" t="str">
        <f t="shared" si="17"/>
        <v>-</v>
      </c>
      <c r="L75" s="383" t="str">
        <f t="shared" si="18"/>
        <v>-</v>
      </c>
      <c r="M75" s="383" t="str">
        <f t="shared" si="19"/>
        <v>-</v>
      </c>
      <c r="N75" s="383" t="str">
        <f t="shared" si="20"/>
        <v>-</v>
      </c>
      <c r="O75" s="383" t="str">
        <f t="shared" si="21"/>
        <v>-</v>
      </c>
      <c r="P75" s="383" t="str">
        <f t="shared" si="22"/>
        <v>-</v>
      </c>
      <c r="Q75" s="383" t="str">
        <f t="shared" si="23"/>
        <v>-</v>
      </c>
      <c r="R75" s="383" t="str">
        <f t="shared" si="24"/>
        <v>-</v>
      </c>
      <c r="S75" s="383" t="str">
        <f t="shared" si="25"/>
        <v>-</v>
      </c>
      <c r="T75" s="384">
        <f t="shared" si="26"/>
        <v>0</v>
      </c>
      <c r="U75" s="385">
        <v>0</v>
      </c>
      <c r="V75" s="386"/>
      <c r="W75" s="382">
        <v>0</v>
      </c>
      <c r="X75" s="382">
        <v>0</v>
      </c>
      <c r="Y75" s="382">
        <v>0</v>
      </c>
      <c r="Z75" s="382">
        <v>0</v>
      </c>
      <c r="AA75" s="382">
        <v>0</v>
      </c>
      <c r="AB75" s="382">
        <v>0</v>
      </c>
      <c r="AC75" s="382">
        <v>0</v>
      </c>
      <c r="AD75" s="382">
        <v>0</v>
      </c>
      <c r="AE75" s="382">
        <v>0</v>
      </c>
      <c r="AF75" s="382">
        <v>0</v>
      </c>
      <c r="AG75" s="382">
        <v>0</v>
      </c>
      <c r="AH75" s="382">
        <v>0</v>
      </c>
      <c r="AI75" s="382">
        <v>0</v>
      </c>
      <c r="AJ75" s="382">
        <v>0</v>
      </c>
      <c r="AK75" s="382">
        <v>0</v>
      </c>
      <c r="AL75" s="382">
        <v>0</v>
      </c>
      <c r="AM75" s="382">
        <v>0</v>
      </c>
      <c r="AN75" s="382">
        <v>0</v>
      </c>
      <c r="AO75" s="382">
        <v>0</v>
      </c>
      <c r="AP75" s="382">
        <v>0</v>
      </c>
      <c r="AQ75" s="382">
        <v>0</v>
      </c>
      <c r="AR75" s="382">
        <v>0</v>
      </c>
      <c r="AS75" s="382">
        <v>0</v>
      </c>
      <c r="AT75" s="382">
        <v>0</v>
      </c>
      <c r="AU75" s="388"/>
      <c r="AV75" s="388">
        <f t="shared" si="27"/>
        <v>0</v>
      </c>
      <c r="AW75" s="388">
        <f t="shared" si="27"/>
        <v>0</v>
      </c>
      <c r="AX75" s="388">
        <v>0</v>
      </c>
      <c r="AY75" s="382">
        <v>0</v>
      </c>
      <c r="AZ75" s="382">
        <v>0</v>
      </c>
      <c r="BA75" s="382">
        <v>0</v>
      </c>
      <c r="BB75" s="382">
        <v>0</v>
      </c>
      <c r="BC75" s="382">
        <v>0</v>
      </c>
      <c r="BD75" s="382">
        <v>0</v>
      </c>
      <c r="BE75" s="382">
        <v>0</v>
      </c>
      <c r="BF75" s="382">
        <v>0</v>
      </c>
      <c r="BG75" s="382">
        <v>0</v>
      </c>
      <c r="BH75" s="382">
        <v>0</v>
      </c>
      <c r="BI75" s="382">
        <v>0</v>
      </c>
      <c r="BJ75" s="382">
        <v>0</v>
      </c>
      <c r="BK75" s="390"/>
    </row>
    <row r="76" spans="1:63" s="344" customFormat="1" x14ac:dyDescent="0.3">
      <c r="A76" s="381">
        <v>69</v>
      </c>
      <c r="B76" s="382">
        <v>6953156260580</v>
      </c>
      <c r="C76" s="382">
        <v>734924</v>
      </c>
      <c r="D76" s="382" t="s">
        <v>170</v>
      </c>
      <c r="E76" s="382" t="s">
        <v>171</v>
      </c>
      <c r="F76" s="382">
        <v>59</v>
      </c>
      <c r="G76" s="382">
        <v>29.5</v>
      </c>
      <c r="H76" s="383" t="str">
        <f t="shared" si="14"/>
        <v>-</v>
      </c>
      <c r="I76" s="383" t="str">
        <f t="shared" si="15"/>
        <v>-</v>
      </c>
      <c r="J76" s="383" t="str">
        <f t="shared" si="16"/>
        <v>-</v>
      </c>
      <c r="K76" s="383" t="str">
        <f t="shared" si="17"/>
        <v>-</v>
      </c>
      <c r="L76" s="383" t="str">
        <f t="shared" si="18"/>
        <v>-</v>
      </c>
      <c r="M76" s="383" t="str">
        <f t="shared" si="19"/>
        <v>-</v>
      </c>
      <c r="N76" s="383" t="str">
        <f t="shared" si="20"/>
        <v>-</v>
      </c>
      <c r="O76" s="383" t="str">
        <f t="shared" si="21"/>
        <v>-</v>
      </c>
      <c r="P76" s="383" t="str">
        <f t="shared" si="22"/>
        <v>-</v>
      </c>
      <c r="Q76" s="383" t="str">
        <f t="shared" si="23"/>
        <v>-</v>
      </c>
      <c r="R76" s="383" t="str">
        <f t="shared" si="24"/>
        <v>-</v>
      </c>
      <c r="S76" s="383" t="str">
        <f t="shared" si="25"/>
        <v>-</v>
      </c>
      <c r="T76" s="384">
        <f t="shared" si="26"/>
        <v>0</v>
      </c>
      <c r="U76" s="385">
        <v>0</v>
      </c>
      <c r="V76" s="386"/>
      <c r="W76" s="382">
        <v>0</v>
      </c>
      <c r="X76" s="382">
        <v>0</v>
      </c>
      <c r="Y76" s="382">
        <v>0</v>
      </c>
      <c r="Z76" s="382">
        <v>0</v>
      </c>
      <c r="AA76" s="382">
        <v>0</v>
      </c>
      <c r="AB76" s="382">
        <v>0</v>
      </c>
      <c r="AC76" s="382">
        <v>0</v>
      </c>
      <c r="AD76" s="382">
        <v>0</v>
      </c>
      <c r="AE76" s="382">
        <v>0</v>
      </c>
      <c r="AF76" s="382">
        <v>0</v>
      </c>
      <c r="AG76" s="382">
        <v>0</v>
      </c>
      <c r="AH76" s="382">
        <v>0</v>
      </c>
      <c r="AI76" s="382">
        <v>0</v>
      </c>
      <c r="AJ76" s="382">
        <v>0</v>
      </c>
      <c r="AK76" s="382">
        <v>0</v>
      </c>
      <c r="AL76" s="382">
        <v>0</v>
      </c>
      <c r="AM76" s="382">
        <v>0</v>
      </c>
      <c r="AN76" s="382">
        <v>0</v>
      </c>
      <c r="AO76" s="382">
        <v>0</v>
      </c>
      <c r="AP76" s="382">
        <v>0</v>
      </c>
      <c r="AQ76" s="382">
        <v>0</v>
      </c>
      <c r="AR76" s="382">
        <v>0</v>
      </c>
      <c r="AS76" s="382">
        <v>0</v>
      </c>
      <c r="AT76" s="382">
        <v>0</v>
      </c>
      <c r="AU76" s="388"/>
      <c r="AV76" s="388">
        <f t="shared" si="27"/>
        <v>0</v>
      </c>
      <c r="AW76" s="388">
        <f t="shared" si="27"/>
        <v>0</v>
      </c>
      <c r="AX76" s="388">
        <v>0</v>
      </c>
      <c r="AY76" s="382">
        <v>0</v>
      </c>
      <c r="AZ76" s="382">
        <v>0</v>
      </c>
      <c r="BA76" s="382">
        <v>0</v>
      </c>
      <c r="BB76" s="382">
        <v>0</v>
      </c>
      <c r="BC76" s="382">
        <v>0</v>
      </c>
      <c r="BD76" s="382">
        <v>0</v>
      </c>
      <c r="BE76" s="382">
        <v>0</v>
      </c>
      <c r="BF76" s="382">
        <v>0</v>
      </c>
      <c r="BG76" s="382">
        <v>0</v>
      </c>
      <c r="BH76" s="382">
        <v>0</v>
      </c>
      <c r="BI76" s="382">
        <v>0</v>
      </c>
      <c r="BJ76" s="382">
        <v>0</v>
      </c>
      <c r="BK76" s="390"/>
    </row>
    <row r="77" spans="1:63" s="344" customFormat="1" x14ac:dyDescent="0.3">
      <c r="A77" s="381">
        <v>70</v>
      </c>
      <c r="B77" s="382">
        <v>6953156260597</v>
      </c>
      <c r="C77" s="382">
        <v>734925</v>
      </c>
      <c r="D77" s="382" t="s">
        <v>172</v>
      </c>
      <c r="E77" s="382" t="s">
        <v>173</v>
      </c>
      <c r="F77" s="382">
        <v>59</v>
      </c>
      <c r="G77" s="382">
        <v>29.5</v>
      </c>
      <c r="H77" s="383" t="str">
        <f t="shared" si="14"/>
        <v>-</v>
      </c>
      <c r="I77" s="383" t="str">
        <f t="shared" si="15"/>
        <v>-</v>
      </c>
      <c r="J77" s="383" t="str">
        <f t="shared" si="16"/>
        <v>-</v>
      </c>
      <c r="K77" s="383" t="str">
        <f t="shared" si="17"/>
        <v>-</v>
      </c>
      <c r="L77" s="383" t="str">
        <f t="shared" si="18"/>
        <v>-</v>
      </c>
      <c r="M77" s="383" t="str">
        <f t="shared" si="19"/>
        <v>-</v>
      </c>
      <c r="N77" s="383" t="str">
        <f t="shared" si="20"/>
        <v>-</v>
      </c>
      <c r="O77" s="383" t="str">
        <f t="shared" si="21"/>
        <v>-</v>
      </c>
      <c r="P77" s="383" t="str">
        <f t="shared" si="22"/>
        <v>-</v>
      </c>
      <c r="Q77" s="383" t="str">
        <f t="shared" si="23"/>
        <v>-</v>
      </c>
      <c r="R77" s="383" t="str">
        <f t="shared" si="24"/>
        <v>-</v>
      </c>
      <c r="S77" s="383" t="str">
        <f t="shared" si="25"/>
        <v>-</v>
      </c>
      <c r="T77" s="384">
        <f t="shared" si="26"/>
        <v>0</v>
      </c>
      <c r="U77" s="385">
        <v>0</v>
      </c>
      <c r="V77" s="386"/>
      <c r="W77" s="382">
        <v>0</v>
      </c>
      <c r="X77" s="382">
        <v>0</v>
      </c>
      <c r="Y77" s="382">
        <v>0</v>
      </c>
      <c r="Z77" s="382">
        <v>0</v>
      </c>
      <c r="AA77" s="382">
        <v>0</v>
      </c>
      <c r="AB77" s="382">
        <v>0</v>
      </c>
      <c r="AC77" s="382">
        <v>0</v>
      </c>
      <c r="AD77" s="382">
        <v>0</v>
      </c>
      <c r="AE77" s="382">
        <v>0</v>
      </c>
      <c r="AF77" s="382">
        <v>0</v>
      </c>
      <c r="AG77" s="382">
        <v>0</v>
      </c>
      <c r="AH77" s="382">
        <v>0</v>
      </c>
      <c r="AI77" s="382">
        <v>0</v>
      </c>
      <c r="AJ77" s="382">
        <v>0</v>
      </c>
      <c r="AK77" s="382">
        <v>0</v>
      </c>
      <c r="AL77" s="382">
        <v>0</v>
      </c>
      <c r="AM77" s="382">
        <v>0</v>
      </c>
      <c r="AN77" s="382">
        <v>0</v>
      </c>
      <c r="AO77" s="382">
        <v>0</v>
      </c>
      <c r="AP77" s="382">
        <v>0</v>
      </c>
      <c r="AQ77" s="382">
        <v>0</v>
      </c>
      <c r="AR77" s="382">
        <v>0</v>
      </c>
      <c r="AS77" s="382">
        <v>0</v>
      </c>
      <c r="AT77" s="382">
        <v>0</v>
      </c>
      <c r="AU77" s="388"/>
      <c r="AV77" s="388">
        <f t="shared" si="27"/>
        <v>0</v>
      </c>
      <c r="AW77" s="388">
        <f t="shared" si="27"/>
        <v>0</v>
      </c>
      <c r="AX77" s="388">
        <v>0</v>
      </c>
      <c r="AY77" s="382">
        <v>0</v>
      </c>
      <c r="AZ77" s="382">
        <v>0</v>
      </c>
      <c r="BA77" s="382">
        <v>0</v>
      </c>
      <c r="BB77" s="382">
        <v>0</v>
      </c>
      <c r="BC77" s="382">
        <v>0</v>
      </c>
      <c r="BD77" s="382">
        <v>0</v>
      </c>
      <c r="BE77" s="382">
        <v>0</v>
      </c>
      <c r="BF77" s="382">
        <v>0</v>
      </c>
      <c r="BG77" s="382">
        <v>0</v>
      </c>
      <c r="BH77" s="382">
        <v>0</v>
      </c>
      <c r="BI77" s="382">
        <v>0</v>
      </c>
      <c r="BJ77" s="382">
        <v>0</v>
      </c>
      <c r="BK77" s="390"/>
    </row>
    <row r="78" spans="1:63" s="344" customFormat="1" x14ac:dyDescent="0.3">
      <c r="A78" s="381">
        <v>71</v>
      </c>
      <c r="B78" s="382">
        <v>6953156260603</v>
      </c>
      <c r="C78" s="382">
        <v>734926</v>
      </c>
      <c r="D78" s="382" t="s">
        <v>174</v>
      </c>
      <c r="E78" s="382" t="s">
        <v>175</v>
      </c>
      <c r="F78" s="382">
        <v>49</v>
      </c>
      <c r="G78" s="382">
        <v>24.5</v>
      </c>
      <c r="H78" s="383" t="str">
        <f t="shared" si="14"/>
        <v>-</v>
      </c>
      <c r="I78" s="383" t="str">
        <f t="shared" si="15"/>
        <v>-</v>
      </c>
      <c r="J78" s="383" t="str">
        <f t="shared" si="16"/>
        <v>-</v>
      </c>
      <c r="K78" s="383" t="str">
        <f t="shared" si="17"/>
        <v>-</v>
      </c>
      <c r="L78" s="383" t="str">
        <f t="shared" si="18"/>
        <v>-</v>
      </c>
      <c r="M78" s="383" t="str">
        <f t="shared" si="19"/>
        <v>-</v>
      </c>
      <c r="N78" s="383" t="str">
        <f t="shared" si="20"/>
        <v>-</v>
      </c>
      <c r="O78" s="383" t="str">
        <f t="shared" si="21"/>
        <v>-</v>
      </c>
      <c r="P78" s="383" t="str">
        <f t="shared" si="22"/>
        <v>-</v>
      </c>
      <c r="Q78" s="383" t="str">
        <f t="shared" si="23"/>
        <v>-</v>
      </c>
      <c r="R78" s="383" t="str">
        <f t="shared" si="24"/>
        <v>-</v>
      </c>
      <c r="S78" s="383" t="str">
        <f t="shared" si="25"/>
        <v>-</v>
      </c>
      <c r="T78" s="384">
        <f t="shared" si="26"/>
        <v>0</v>
      </c>
      <c r="U78" s="385">
        <v>0</v>
      </c>
      <c r="V78" s="386"/>
      <c r="W78" s="382">
        <v>0</v>
      </c>
      <c r="X78" s="382">
        <v>0</v>
      </c>
      <c r="Y78" s="382">
        <v>0</v>
      </c>
      <c r="Z78" s="382">
        <v>0</v>
      </c>
      <c r="AA78" s="382">
        <v>0</v>
      </c>
      <c r="AB78" s="382">
        <v>0</v>
      </c>
      <c r="AC78" s="382">
        <v>0</v>
      </c>
      <c r="AD78" s="382">
        <v>0</v>
      </c>
      <c r="AE78" s="382">
        <v>0</v>
      </c>
      <c r="AF78" s="382">
        <v>0</v>
      </c>
      <c r="AG78" s="382">
        <v>0</v>
      </c>
      <c r="AH78" s="382">
        <v>0</v>
      </c>
      <c r="AI78" s="382">
        <v>0</v>
      </c>
      <c r="AJ78" s="382">
        <v>0</v>
      </c>
      <c r="AK78" s="382">
        <v>0</v>
      </c>
      <c r="AL78" s="382">
        <v>0</v>
      </c>
      <c r="AM78" s="382">
        <v>0</v>
      </c>
      <c r="AN78" s="382">
        <v>0</v>
      </c>
      <c r="AO78" s="382">
        <v>0</v>
      </c>
      <c r="AP78" s="382">
        <v>0</v>
      </c>
      <c r="AQ78" s="382">
        <v>0</v>
      </c>
      <c r="AR78" s="382">
        <v>0</v>
      </c>
      <c r="AS78" s="382">
        <v>0</v>
      </c>
      <c r="AT78" s="382">
        <v>0</v>
      </c>
      <c r="AU78" s="388"/>
      <c r="AV78" s="388">
        <f t="shared" si="27"/>
        <v>0</v>
      </c>
      <c r="AW78" s="388">
        <f t="shared" si="27"/>
        <v>0</v>
      </c>
      <c r="AX78" s="388">
        <v>0</v>
      </c>
      <c r="AY78" s="382">
        <v>0</v>
      </c>
      <c r="AZ78" s="382">
        <v>0</v>
      </c>
      <c r="BA78" s="382">
        <v>0</v>
      </c>
      <c r="BB78" s="382">
        <v>0</v>
      </c>
      <c r="BC78" s="382">
        <v>0</v>
      </c>
      <c r="BD78" s="382">
        <v>0</v>
      </c>
      <c r="BE78" s="382">
        <v>0</v>
      </c>
      <c r="BF78" s="382">
        <v>0</v>
      </c>
      <c r="BG78" s="382">
        <v>0</v>
      </c>
      <c r="BH78" s="382">
        <v>0</v>
      </c>
      <c r="BI78" s="382">
        <v>0</v>
      </c>
      <c r="BJ78" s="382">
        <v>0</v>
      </c>
      <c r="BK78" s="390"/>
    </row>
    <row r="79" spans="1:63" s="344" customFormat="1" x14ac:dyDescent="0.3">
      <c r="A79" s="381">
        <v>72</v>
      </c>
      <c r="B79" s="382">
        <v>6953156253063</v>
      </c>
      <c r="C79" s="382">
        <v>734927</v>
      </c>
      <c r="D79" s="382" t="s">
        <v>176</v>
      </c>
      <c r="E79" s="382" t="s">
        <v>177</v>
      </c>
      <c r="F79" s="382">
        <v>49</v>
      </c>
      <c r="G79" s="382">
        <v>24.5</v>
      </c>
      <c r="H79" s="383">
        <f t="shared" si="14"/>
        <v>3</v>
      </c>
      <c r="I79" s="383">
        <f t="shared" si="15"/>
        <v>3</v>
      </c>
      <c r="J79" s="383">
        <f t="shared" si="16"/>
        <v>2</v>
      </c>
      <c r="K79" s="383" t="str">
        <f t="shared" si="17"/>
        <v>-</v>
      </c>
      <c r="L79" s="383">
        <f t="shared" si="18"/>
        <v>2</v>
      </c>
      <c r="M79" s="383" t="str">
        <f t="shared" si="19"/>
        <v>-</v>
      </c>
      <c r="N79" s="383" t="str">
        <f t="shared" si="20"/>
        <v>-</v>
      </c>
      <c r="O79" s="383">
        <f t="shared" si="21"/>
        <v>1</v>
      </c>
      <c r="P79" s="383">
        <f t="shared" si="22"/>
        <v>5</v>
      </c>
      <c r="Q79" s="383" t="str">
        <f t="shared" si="23"/>
        <v>-</v>
      </c>
      <c r="R79" s="383" t="str">
        <f t="shared" si="24"/>
        <v>-</v>
      </c>
      <c r="S79" s="383">
        <f t="shared" si="25"/>
        <v>1</v>
      </c>
      <c r="T79" s="384">
        <f t="shared" si="26"/>
        <v>17</v>
      </c>
      <c r="U79" s="385">
        <v>5</v>
      </c>
      <c r="V79" s="386"/>
      <c r="W79" s="382">
        <v>1</v>
      </c>
      <c r="X79" s="382">
        <v>0</v>
      </c>
      <c r="Y79" s="382">
        <v>-1</v>
      </c>
      <c r="Z79" s="382">
        <v>1</v>
      </c>
      <c r="AA79" s="382">
        <v>2</v>
      </c>
      <c r="AB79" s="382">
        <v>0</v>
      </c>
      <c r="AC79" s="382">
        <v>6</v>
      </c>
      <c r="AD79" s="382">
        <v>1</v>
      </c>
      <c r="AE79" s="382">
        <v>2</v>
      </c>
      <c r="AF79" s="382">
        <v>0</v>
      </c>
      <c r="AG79" s="382">
        <v>8</v>
      </c>
      <c r="AH79" s="382">
        <v>0</v>
      </c>
      <c r="AI79" s="382">
        <v>3</v>
      </c>
      <c r="AJ79" s="382">
        <v>1</v>
      </c>
      <c r="AK79" s="382">
        <v>3</v>
      </c>
      <c r="AL79" s="382">
        <v>0</v>
      </c>
      <c r="AM79" s="382">
        <v>1</v>
      </c>
      <c r="AN79" s="382">
        <v>0</v>
      </c>
      <c r="AO79" s="382">
        <v>1</v>
      </c>
      <c r="AP79" s="382">
        <v>0</v>
      </c>
      <c r="AQ79" s="382">
        <v>1</v>
      </c>
      <c r="AR79" s="382">
        <v>0</v>
      </c>
      <c r="AS79" s="382">
        <v>0</v>
      </c>
      <c r="AT79" s="382">
        <v>0</v>
      </c>
      <c r="AU79" s="388"/>
      <c r="AV79" s="388">
        <f t="shared" si="27"/>
        <v>27</v>
      </c>
      <c r="AW79" s="388">
        <f t="shared" si="27"/>
        <v>3</v>
      </c>
      <c r="AX79" s="388">
        <v>0</v>
      </c>
      <c r="AY79" s="382">
        <v>4</v>
      </c>
      <c r="AZ79" s="382">
        <v>2</v>
      </c>
      <c r="BA79" s="382">
        <v>4</v>
      </c>
      <c r="BB79" s="382">
        <v>6</v>
      </c>
      <c r="BC79" s="382">
        <v>4</v>
      </c>
      <c r="BD79" s="382">
        <v>6</v>
      </c>
      <c r="BE79" s="382">
        <v>2</v>
      </c>
      <c r="BF79" s="382">
        <v>4</v>
      </c>
      <c r="BG79" s="382">
        <v>6</v>
      </c>
      <c r="BH79" s="382">
        <v>1</v>
      </c>
      <c r="BI79" s="382">
        <v>1</v>
      </c>
      <c r="BJ79" s="382">
        <v>1</v>
      </c>
      <c r="BK79" s="390"/>
    </row>
    <row r="80" spans="1:63" s="344" customFormat="1" x14ac:dyDescent="0.3">
      <c r="A80" s="381">
        <v>73</v>
      </c>
      <c r="B80" s="382">
        <v>6953156253070</v>
      </c>
      <c r="C80" s="382">
        <v>734928</v>
      </c>
      <c r="D80" s="382" t="s">
        <v>178</v>
      </c>
      <c r="E80" s="382" t="s">
        <v>179</v>
      </c>
      <c r="F80" s="382">
        <v>49</v>
      </c>
      <c r="G80" s="382">
        <v>24</v>
      </c>
      <c r="H80" s="383" t="str">
        <f t="shared" si="14"/>
        <v>-</v>
      </c>
      <c r="I80" s="383" t="str">
        <f t="shared" si="15"/>
        <v>-</v>
      </c>
      <c r="J80" s="383" t="str">
        <f t="shared" si="16"/>
        <v>-</v>
      </c>
      <c r="K80" s="383" t="str">
        <f t="shared" si="17"/>
        <v>-</v>
      </c>
      <c r="L80" s="383">
        <f t="shared" si="18"/>
        <v>2</v>
      </c>
      <c r="M80" s="383" t="str">
        <f t="shared" si="19"/>
        <v>-</v>
      </c>
      <c r="N80" s="383" t="str">
        <f t="shared" si="20"/>
        <v>-</v>
      </c>
      <c r="O80" s="383" t="str">
        <f t="shared" si="21"/>
        <v>-</v>
      </c>
      <c r="P80" s="383">
        <f t="shared" si="22"/>
        <v>3</v>
      </c>
      <c r="Q80" s="383" t="str">
        <f t="shared" si="23"/>
        <v>-</v>
      </c>
      <c r="R80" s="383" t="str">
        <f t="shared" si="24"/>
        <v>-</v>
      </c>
      <c r="S80" s="383" t="str">
        <f t="shared" si="25"/>
        <v>-</v>
      </c>
      <c r="T80" s="384">
        <f t="shared" si="26"/>
        <v>5</v>
      </c>
      <c r="U80" s="385">
        <v>1</v>
      </c>
      <c r="V80" s="386"/>
      <c r="W80" s="382">
        <v>0</v>
      </c>
      <c r="X80" s="382">
        <v>0</v>
      </c>
      <c r="Y80" s="382">
        <v>0</v>
      </c>
      <c r="Z80" s="382">
        <v>0</v>
      </c>
      <c r="AA80" s="382">
        <v>0</v>
      </c>
      <c r="AB80" s="382">
        <v>0</v>
      </c>
      <c r="AC80" s="382">
        <v>7</v>
      </c>
      <c r="AD80" s="382">
        <v>0</v>
      </c>
      <c r="AE80" s="382">
        <v>2</v>
      </c>
      <c r="AF80" s="382">
        <v>0</v>
      </c>
      <c r="AG80" s="382">
        <v>6</v>
      </c>
      <c r="AH80" s="382">
        <v>0</v>
      </c>
      <c r="AI80" s="382">
        <v>0</v>
      </c>
      <c r="AJ80" s="382">
        <v>0</v>
      </c>
      <c r="AK80" s="382">
        <v>4</v>
      </c>
      <c r="AL80" s="382">
        <v>0</v>
      </c>
      <c r="AM80" s="382">
        <v>3</v>
      </c>
      <c r="AN80" s="382">
        <v>0</v>
      </c>
      <c r="AO80" s="382">
        <v>0</v>
      </c>
      <c r="AP80" s="382">
        <v>0</v>
      </c>
      <c r="AQ80" s="382">
        <v>0</v>
      </c>
      <c r="AR80" s="382">
        <v>0</v>
      </c>
      <c r="AS80" s="382">
        <v>0</v>
      </c>
      <c r="AT80" s="382">
        <v>0</v>
      </c>
      <c r="AU80" s="388"/>
      <c r="AV80" s="388">
        <f t="shared" si="27"/>
        <v>22</v>
      </c>
      <c r="AW80" s="388">
        <f t="shared" si="27"/>
        <v>0</v>
      </c>
      <c r="AX80" s="388">
        <v>0</v>
      </c>
      <c r="AY80" s="382">
        <v>0</v>
      </c>
      <c r="AZ80" s="382">
        <v>0</v>
      </c>
      <c r="BA80" s="382">
        <v>0</v>
      </c>
      <c r="BB80" s="382">
        <v>6</v>
      </c>
      <c r="BC80" s="382">
        <v>4</v>
      </c>
      <c r="BD80" s="382">
        <v>6</v>
      </c>
      <c r="BE80" s="382">
        <v>0</v>
      </c>
      <c r="BF80" s="382">
        <v>4</v>
      </c>
      <c r="BG80" s="382">
        <v>6</v>
      </c>
      <c r="BH80" s="382">
        <v>0</v>
      </c>
      <c r="BI80" s="382">
        <v>0</v>
      </c>
      <c r="BJ80" s="382">
        <v>0</v>
      </c>
      <c r="BK80" s="390"/>
    </row>
    <row r="81" spans="1:63" s="344" customFormat="1" x14ac:dyDescent="0.3">
      <c r="A81" s="381">
        <v>74</v>
      </c>
      <c r="B81" s="382">
        <v>6953156259379</v>
      </c>
      <c r="C81" s="382">
        <v>734929</v>
      </c>
      <c r="D81" s="382" t="s">
        <v>180</v>
      </c>
      <c r="E81" s="382" t="s">
        <v>181</v>
      </c>
      <c r="F81" s="382">
        <v>49</v>
      </c>
      <c r="G81" s="382">
        <v>24.5</v>
      </c>
      <c r="H81" s="383" t="str">
        <f t="shared" si="14"/>
        <v>-</v>
      </c>
      <c r="I81" s="383" t="str">
        <f t="shared" si="15"/>
        <v>-</v>
      </c>
      <c r="J81" s="383" t="str">
        <f t="shared" si="16"/>
        <v>-</v>
      </c>
      <c r="K81" s="383">
        <f t="shared" si="17"/>
        <v>3</v>
      </c>
      <c r="L81" s="383">
        <f t="shared" si="18"/>
        <v>2</v>
      </c>
      <c r="M81" s="383">
        <f t="shared" si="19"/>
        <v>3</v>
      </c>
      <c r="N81" s="383" t="str">
        <f t="shared" si="20"/>
        <v>-</v>
      </c>
      <c r="O81" s="383">
        <f t="shared" si="21"/>
        <v>1</v>
      </c>
      <c r="P81" s="383">
        <f t="shared" si="22"/>
        <v>2</v>
      </c>
      <c r="Q81" s="383" t="str">
        <f t="shared" si="23"/>
        <v>-</v>
      </c>
      <c r="R81" s="383" t="str">
        <f t="shared" si="24"/>
        <v>-</v>
      </c>
      <c r="S81" s="383" t="str">
        <f t="shared" si="25"/>
        <v>-</v>
      </c>
      <c r="T81" s="384">
        <f t="shared" si="26"/>
        <v>11</v>
      </c>
      <c r="U81" s="385">
        <v>0</v>
      </c>
      <c r="V81" s="386"/>
      <c r="W81" s="382">
        <v>0</v>
      </c>
      <c r="X81" s="382">
        <v>0</v>
      </c>
      <c r="Y81" s="382">
        <v>0</v>
      </c>
      <c r="Z81" s="382">
        <v>0</v>
      </c>
      <c r="AA81" s="382">
        <v>0</v>
      </c>
      <c r="AB81" s="382">
        <v>0</v>
      </c>
      <c r="AC81" s="382">
        <v>3</v>
      </c>
      <c r="AD81" s="382">
        <v>0</v>
      </c>
      <c r="AE81" s="382">
        <v>2</v>
      </c>
      <c r="AF81" s="382">
        <v>0</v>
      </c>
      <c r="AG81" s="382">
        <v>3</v>
      </c>
      <c r="AH81" s="382">
        <v>0</v>
      </c>
      <c r="AI81" s="382">
        <v>0</v>
      </c>
      <c r="AJ81" s="382">
        <v>0</v>
      </c>
      <c r="AK81" s="382">
        <v>3</v>
      </c>
      <c r="AL81" s="382">
        <v>0</v>
      </c>
      <c r="AM81" s="382">
        <v>4</v>
      </c>
      <c r="AN81" s="382">
        <v>0</v>
      </c>
      <c r="AO81" s="382">
        <v>0</v>
      </c>
      <c r="AP81" s="382">
        <v>0</v>
      </c>
      <c r="AQ81" s="382">
        <v>0</v>
      </c>
      <c r="AR81" s="382">
        <v>0</v>
      </c>
      <c r="AS81" s="382">
        <v>0</v>
      </c>
      <c r="AT81" s="382">
        <v>0</v>
      </c>
      <c r="AU81" s="388"/>
      <c r="AV81" s="388">
        <f t="shared" si="27"/>
        <v>15</v>
      </c>
      <c r="AW81" s="388">
        <f t="shared" si="27"/>
        <v>0</v>
      </c>
      <c r="AX81" s="388">
        <v>0</v>
      </c>
      <c r="AY81" s="382">
        <v>0</v>
      </c>
      <c r="AZ81" s="382">
        <v>0</v>
      </c>
      <c r="BA81" s="382">
        <v>0</v>
      </c>
      <c r="BB81" s="382">
        <v>6</v>
      </c>
      <c r="BC81" s="382">
        <v>4</v>
      </c>
      <c r="BD81" s="382">
        <v>6</v>
      </c>
      <c r="BE81" s="382">
        <v>0</v>
      </c>
      <c r="BF81" s="382">
        <v>4</v>
      </c>
      <c r="BG81" s="382">
        <v>6</v>
      </c>
      <c r="BH81" s="382">
        <v>0</v>
      </c>
      <c r="BI81" s="382">
        <v>0</v>
      </c>
      <c r="BJ81" s="382">
        <v>0</v>
      </c>
      <c r="BK81" s="390"/>
    </row>
    <row r="82" spans="1:63" s="344" customFormat="1" x14ac:dyDescent="0.3">
      <c r="A82" s="381">
        <v>75</v>
      </c>
      <c r="B82" s="382">
        <v>6953156253094</v>
      </c>
      <c r="C82" s="382">
        <v>734930</v>
      </c>
      <c r="D82" s="382" t="s">
        <v>182</v>
      </c>
      <c r="E82" s="382" t="s">
        <v>183</v>
      </c>
      <c r="F82" s="382">
        <v>49</v>
      </c>
      <c r="G82" s="382">
        <v>24.5</v>
      </c>
      <c r="H82" s="383" t="str">
        <f t="shared" si="14"/>
        <v>-</v>
      </c>
      <c r="I82" s="383" t="str">
        <f t="shared" si="15"/>
        <v>-</v>
      </c>
      <c r="J82" s="383" t="str">
        <f t="shared" si="16"/>
        <v>-</v>
      </c>
      <c r="K82" s="383">
        <f t="shared" si="17"/>
        <v>2</v>
      </c>
      <c r="L82" s="383">
        <f t="shared" si="18"/>
        <v>1</v>
      </c>
      <c r="M82" s="383">
        <f t="shared" si="19"/>
        <v>3</v>
      </c>
      <c r="N82" s="383" t="str">
        <f t="shared" si="20"/>
        <v>-</v>
      </c>
      <c r="O82" s="383">
        <f t="shared" si="21"/>
        <v>3</v>
      </c>
      <c r="P82" s="383">
        <f t="shared" si="22"/>
        <v>5</v>
      </c>
      <c r="Q82" s="383" t="str">
        <f t="shared" si="23"/>
        <v>-</v>
      </c>
      <c r="R82" s="383" t="str">
        <f t="shared" si="24"/>
        <v>-</v>
      </c>
      <c r="S82" s="383" t="str">
        <f t="shared" si="25"/>
        <v>-</v>
      </c>
      <c r="T82" s="384">
        <f t="shared" si="26"/>
        <v>14</v>
      </c>
      <c r="U82" s="385">
        <v>3</v>
      </c>
      <c r="V82" s="386"/>
      <c r="W82" s="382">
        <v>0</v>
      </c>
      <c r="X82" s="382">
        <v>0</v>
      </c>
      <c r="Y82" s="382">
        <v>0</v>
      </c>
      <c r="Z82" s="382">
        <v>0</v>
      </c>
      <c r="AA82" s="382">
        <v>0</v>
      </c>
      <c r="AB82" s="382">
        <v>0</v>
      </c>
      <c r="AC82" s="382">
        <v>4</v>
      </c>
      <c r="AD82" s="382">
        <v>0</v>
      </c>
      <c r="AE82" s="382">
        <v>3</v>
      </c>
      <c r="AF82" s="382">
        <v>0</v>
      </c>
      <c r="AG82" s="382">
        <v>3</v>
      </c>
      <c r="AH82" s="382">
        <v>0</v>
      </c>
      <c r="AI82" s="382">
        <v>0</v>
      </c>
      <c r="AJ82" s="382">
        <v>0</v>
      </c>
      <c r="AK82" s="382">
        <v>1</v>
      </c>
      <c r="AL82" s="382">
        <v>0</v>
      </c>
      <c r="AM82" s="382">
        <v>1</v>
      </c>
      <c r="AN82" s="382">
        <v>0</v>
      </c>
      <c r="AO82" s="382">
        <v>0</v>
      </c>
      <c r="AP82" s="382">
        <v>0</v>
      </c>
      <c r="AQ82" s="382">
        <v>0</v>
      </c>
      <c r="AR82" s="382">
        <v>0</v>
      </c>
      <c r="AS82" s="382">
        <v>0</v>
      </c>
      <c r="AT82" s="382">
        <v>0</v>
      </c>
      <c r="AU82" s="388"/>
      <c r="AV82" s="388">
        <f t="shared" si="27"/>
        <v>12</v>
      </c>
      <c r="AW82" s="388">
        <f t="shared" si="27"/>
        <v>0</v>
      </c>
      <c r="AX82" s="388">
        <v>0</v>
      </c>
      <c r="AY82" s="382">
        <v>0</v>
      </c>
      <c r="AZ82" s="382">
        <v>0</v>
      </c>
      <c r="BA82" s="382">
        <v>0</v>
      </c>
      <c r="BB82" s="382">
        <v>6</v>
      </c>
      <c r="BC82" s="382">
        <v>4</v>
      </c>
      <c r="BD82" s="382">
        <v>6</v>
      </c>
      <c r="BE82" s="382">
        <v>0</v>
      </c>
      <c r="BF82" s="382">
        <v>4</v>
      </c>
      <c r="BG82" s="382">
        <v>6</v>
      </c>
      <c r="BH82" s="382">
        <v>0</v>
      </c>
      <c r="BI82" s="382">
        <v>0</v>
      </c>
      <c r="BJ82" s="382">
        <v>0</v>
      </c>
      <c r="BK82" s="390"/>
    </row>
    <row r="83" spans="1:63" s="344" customFormat="1" x14ac:dyDescent="0.3">
      <c r="A83" s="381">
        <v>76</v>
      </c>
      <c r="B83" s="382">
        <v>6953156282001</v>
      </c>
      <c r="C83" s="382">
        <v>734931</v>
      </c>
      <c r="D83" s="382" t="s">
        <v>184</v>
      </c>
      <c r="E83" s="382" t="s">
        <v>185</v>
      </c>
      <c r="F83" s="382">
        <v>49</v>
      </c>
      <c r="G83" s="382">
        <v>24.5</v>
      </c>
      <c r="H83" s="383" t="str">
        <f t="shared" si="14"/>
        <v>-</v>
      </c>
      <c r="I83" s="383" t="str">
        <f t="shared" si="15"/>
        <v>-</v>
      </c>
      <c r="J83" s="383" t="str">
        <f t="shared" si="16"/>
        <v>-</v>
      </c>
      <c r="K83" s="383" t="str">
        <f t="shared" si="17"/>
        <v>-</v>
      </c>
      <c r="L83" s="383" t="str">
        <f t="shared" si="18"/>
        <v>-</v>
      </c>
      <c r="M83" s="383" t="str">
        <f t="shared" si="19"/>
        <v>-</v>
      </c>
      <c r="N83" s="383" t="str">
        <f t="shared" si="20"/>
        <v>-</v>
      </c>
      <c r="O83" s="383" t="str">
        <f t="shared" si="21"/>
        <v>-</v>
      </c>
      <c r="P83" s="383" t="str">
        <f t="shared" si="22"/>
        <v>-</v>
      </c>
      <c r="Q83" s="383" t="str">
        <f t="shared" si="23"/>
        <v>-</v>
      </c>
      <c r="R83" s="383" t="str">
        <f t="shared" si="24"/>
        <v>-</v>
      </c>
      <c r="S83" s="383" t="str">
        <f t="shared" si="25"/>
        <v>-</v>
      </c>
      <c r="T83" s="384">
        <f t="shared" si="26"/>
        <v>0</v>
      </c>
      <c r="U83" s="385">
        <v>0</v>
      </c>
      <c r="V83" s="386"/>
      <c r="W83" s="382">
        <v>0</v>
      </c>
      <c r="X83" s="382">
        <v>0</v>
      </c>
      <c r="Y83" s="382">
        <v>0</v>
      </c>
      <c r="Z83" s="382">
        <v>0</v>
      </c>
      <c r="AA83" s="382">
        <v>0</v>
      </c>
      <c r="AB83" s="382">
        <v>0</v>
      </c>
      <c r="AC83" s="382">
        <v>0</v>
      </c>
      <c r="AD83" s="382">
        <v>0</v>
      </c>
      <c r="AE83" s="382">
        <v>0</v>
      </c>
      <c r="AF83" s="382">
        <v>0</v>
      </c>
      <c r="AG83" s="382">
        <v>0</v>
      </c>
      <c r="AH83" s="382">
        <v>0</v>
      </c>
      <c r="AI83" s="382">
        <v>0</v>
      </c>
      <c r="AJ83" s="382">
        <v>0</v>
      </c>
      <c r="AK83" s="382">
        <v>0</v>
      </c>
      <c r="AL83" s="382">
        <v>0</v>
      </c>
      <c r="AM83" s="382">
        <v>0</v>
      </c>
      <c r="AN83" s="382">
        <v>0</v>
      </c>
      <c r="AO83" s="382">
        <v>0</v>
      </c>
      <c r="AP83" s="382">
        <v>0</v>
      </c>
      <c r="AQ83" s="382">
        <v>0</v>
      </c>
      <c r="AR83" s="382">
        <v>0</v>
      </c>
      <c r="AS83" s="382">
        <v>0</v>
      </c>
      <c r="AT83" s="382">
        <v>0</v>
      </c>
      <c r="AU83" s="388"/>
      <c r="AV83" s="388">
        <f t="shared" si="27"/>
        <v>0</v>
      </c>
      <c r="AW83" s="388">
        <f t="shared" si="27"/>
        <v>0</v>
      </c>
      <c r="AX83" s="388">
        <v>0</v>
      </c>
      <c r="AY83" s="382">
        <v>0</v>
      </c>
      <c r="AZ83" s="382">
        <v>0</v>
      </c>
      <c r="BA83" s="382">
        <v>0</v>
      </c>
      <c r="BB83" s="382">
        <v>0</v>
      </c>
      <c r="BC83" s="382">
        <v>0</v>
      </c>
      <c r="BD83" s="382">
        <v>0</v>
      </c>
      <c r="BE83" s="382">
        <v>0</v>
      </c>
      <c r="BF83" s="382">
        <v>0</v>
      </c>
      <c r="BG83" s="382">
        <v>0</v>
      </c>
      <c r="BH83" s="382">
        <v>0</v>
      </c>
      <c r="BI83" s="382">
        <v>0</v>
      </c>
      <c r="BJ83" s="382">
        <v>0</v>
      </c>
      <c r="BK83" s="390"/>
    </row>
    <row r="84" spans="1:63" s="344" customFormat="1" x14ac:dyDescent="0.3">
      <c r="A84" s="381">
        <v>77</v>
      </c>
      <c r="B84" s="382">
        <v>6953156282018</v>
      </c>
      <c r="C84" s="382">
        <v>734933</v>
      </c>
      <c r="D84" s="382" t="s">
        <v>186</v>
      </c>
      <c r="E84" s="382" t="s">
        <v>187</v>
      </c>
      <c r="F84" s="382">
        <v>49</v>
      </c>
      <c r="G84" s="382">
        <v>24.5</v>
      </c>
      <c r="H84" s="383" t="str">
        <f t="shared" si="14"/>
        <v>-</v>
      </c>
      <c r="I84" s="383" t="str">
        <f t="shared" si="15"/>
        <v>-</v>
      </c>
      <c r="J84" s="383" t="str">
        <f t="shared" si="16"/>
        <v>-</v>
      </c>
      <c r="K84" s="383" t="str">
        <f t="shared" si="17"/>
        <v>-</v>
      </c>
      <c r="L84" s="383" t="str">
        <f t="shared" si="18"/>
        <v>-</v>
      </c>
      <c r="M84" s="383" t="str">
        <f t="shared" si="19"/>
        <v>-</v>
      </c>
      <c r="N84" s="383" t="str">
        <f t="shared" si="20"/>
        <v>-</v>
      </c>
      <c r="O84" s="383" t="str">
        <f t="shared" si="21"/>
        <v>-</v>
      </c>
      <c r="P84" s="383" t="str">
        <f t="shared" si="22"/>
        <v>-</v>
      </c>
      <c r="Q84" s="383" t="str">
        <f t="shared" si="23"/>
        <v>-</v>
      </c>
      <c r="R84" s="383" t="str">
        <f t="shared" si="24"/>
        <v>-</v>
      </c>
      <c r="S84" s="383" t="str">
        <f t="shared" si="25"/>
        <v>-</v>
      </c>
      <c r="T84" s="384">
        <f t="shared" si="26"/>
        <v>0</v>
      </c>
      <c r="U84" s="385">
        <v>0</v>
      </c>
      <c r="V84" s="386"/>
      <c r="W84" s="382">
        <v>0</v>
      </c>
      <c r="X84" s="382">
        <v>0</v>
      </c>
      <c r="Y84" s="382">
        <v>0</v>
      </c>
      <c r="Z84" s="382">
        <v>0</v>
      </c>
      <c r="AA84" s="382">
        <v>0</v>
      </c>
      <c r="AB84" s="382">
        <v>0</v>
      </c>
      <c r="AC84" s="382">
        <v>0</v>
      </c>
      <c r="AD84" s="382">
        <v>0</v>
      </c>
      <c r="AE84" s="382">
        <v>0</v>
      </c>
      <c r="AF84" s="382">
        <v>0</v>
      </c>
      <c r="AG84" s="382">
        <v>0</v>
      </c>
      <c r="AH84" s="382">
        <v>0</v>
      </c>
      <c r="AI84" s="382">
        <v>0</v>
      </c>
      <c r="AJ84" s="382">
        <v>0</v>
      </c>
      <c r="AK84" s="382">
        <v>0</v>
      </c>
      <c r="AL84" s="382">
        <v>0</v>
      </c>
      <c r="AM84" s="382">
        <v>0</v>
      </c>
      <c r="AN84" s="382">
        <v>0</v>
      </c>
      <c r="AO84" s="382">
        <v>0</v>
      </c>
      <c r="AP84" s="382">
        <v>0</v>
      </c>
      <c r="AQ84" s="382">
        <v>0</v>
      </c>
      <c r="AR84" s="382">
        <v>0</v>
      </c>
      <c r="AS84" s="382">
        <v>0</v>
      </c>
      <c r="AT84" s="382">
        <v>0</v>
      </c>
      <c r="AU84" s="388"/>
      <c r="AV84" s="388">
        <f t="shared" si="27"/>
        <v>0</v>
      </c>
      <c r="AW84" s="388">
        <f t="shared" si="27"/>
        <v>0</v>
      </c>
      <c r="AX84" s="388">
        <v>0</v>
      </c>
      <c r="AY84" s="382">
        <v>0</v>
      </c>
      <c r="AZ84" s="382">
        <v>0</v>
      </c>
      <c r="BA84" s="382">
        <v>0</v>
      </c>
      <c r="BB84" s="382">
        <v>0</v>
      </c>
      <c r="BC84" s="382">
        <v>0</v>
      </c>
      <c r="BD84" s="382">
        <v>0</v>
      </c>
      <c r="BE84" s="382">
        <v>0</v>
      </c>
      <c r="BF84" s="382">
        <v>0</v>
      </c>
      <c r="BG84" s="382">
        <v>0</v>
      </c>
      <c r="BH84" s="382">
        <v>0</v>
      </c>
      <c r="BI84" s="382">
        <v>0</v>
      </c>
      <c r="BJ84" s="382">
        <v>0</v>
      </c>
      <c r="BK84" s="390"/>
    </row>
    <row r="85" spans="1:63" s="344" customFormat="1" x14ac:dyDescent="0.3">
      <c r="A85" s="381">
        <v>78</v>
      </c>
      <c r="B85" s="382">
        <v>6953156282025</v>
      </c>
      <c r="C85" s="382">
        <v>734934</v>
      </c>
      <c r="D85" s="382" t="s">
        <v>188</v>
      </c>
      <c r="E85" s="382" t="s">
        <v>189</v>
      </c>
      <c r="F85" s="382">
        <v>49</v>
      </c>
      <c r="G85" s="382">
        <v>24.5</v>
      </c>
      <c r="H85" s="383" t="str">
        <f t="shared" si="14"/>
        <v>-</v>
      </c>
      <c r="I85" s="383" t="str">
        <f t="shared" si="15"/>
        <v>-</v>
      </c>
      <c r="J85" s="383" t="str">
        <f t="shared" si="16"/>
        <v>-</v>
      </c>
      <c r="K85" s="383" t="str">
        <f t="shared" si="17"/>
        <v>-</v>
      </c>
      <c r="L85" s="383" t="str">
        <f t="shared" si="18"/>
        <v>-</v>
      </c>
      <c r="M85" s="383" t="str">
        <f t="shared" si="19"/>
        <v>-</v>
      </c>
      <c r="N85" s="383" t="str">
        <f t="shared" si="20"/>
        <v>-</v>
      </c>
      <c r="O85" s="383" t="str">
        <f t="shared" si="21"/>
        <v>-</v>
      </c>
      <c r="P85" s="383" t="str">
        <f t="shared" si="22"/>
        <v>-</v>
      </c>
      <c r="Q85" s="383" t="str">
        <f t="shared" si="23"/>
        <v>-</v>
      </c>
      <c r="R85" s="383" t="str">
        <f t="shared" si="24"/>
        <v>-</v>
      </c>
      <c r="S85" s="383" t="str">
        <f t="shared" si="25"/>
        <v>-</v>
      </c>
      <c r="T85" s="384">
        <f t="shared" si="26"/>
        <v>0</v>
      </c>
      <c r="U85" s="385">
        <v>0</v>
      </c>
      <c r="V85" s="386"/>
      <c r="W85" s="382">
        <v>0</v>
      </c>
      <c r="X85" s="382">
        <v>0</v>
      </c>
      <c r="Y85" s="382">
        <v>0</v>
      </c>
      <c r="Z85" s="382">
        <v>0</v>
      </c>
      <c r="AA85" s="382">
        <v>0</v>
      </c>
      <c r="AB85" s="382">
        <v>0</v>
      </c>
      <c r="AC85" s="382">
        <v>0</v>
      </c>
      <c r="AD85" s="382">
        <v>0</v>
      </c>
      <c r="AE85" s="382">
        <v>0</v>
      </c>
      <c r="AF85" s="382">
        <v>0</v>
      </c>
      <c r="AG85" s="382">
        <v>0</v>
      </c>
      <c r="AH85" s="382">
        <v>0</v>
      </c>
      <c r="AI85" s="382">
        <v>0</v>
      </c>
      <c r="AJ85" s="382">
        <v>0</v>
      </c>
      <c r="AK85" s="382">
        <v>0</v>
      </c>
      <c r="AL85" s="382">
        <v>0</v>
      </c>
      <c r="AM85" s="382">
        <v>0</v>
      </c>
      <c r="AN85" s="382">
        <v>0</v>
      </c>
      <c r="AO85" s="382">
        <v>0</v>
      </c>
      <c r="AP85" s="382">
        <v>0</v>
      </c>
      <c r="AQ85" s="382">
        <v>0</v>
      </c>
      <c r="AR85" s="382">
        <v>0</v>
      </c>
      <c r="AS85" s="382">
        <v>0</v>
      </c>
      <c r="AT85" s="382">
        <v>0</v>
      </c>
      <c r="AU85" s="388"/>
      <c r="AV85" s="388">
        <f t="shared" si="27"/>
        <v>0</v>
      </c>
      <c r="AW85" s="388">
        <f t="shared" si="27"/>
        <v>0</v>
      </c>
      <c r="AX85" s="388">
        <v>0</v>
      </c>
      <c r="AY85" s="382">
        <v>0</v>
      </c>
      <c r="AZ85" s="382">
        <v>0</v>
      </c>
      <c r="BA85" s="382">
        <v>0</v>
      </c>
      <c r="BB85" s="382">
        <v>0</v>
      </c>
      <c r="BC85" s="382">
        <v>0</v>
      </c>
      <c r="BD85" s="382">
        <v>0</v>
      </c>
      <c r="BE85" s="382">
        <v>0</v>
      </c>
      <c r="BF85" s="382">
        <v>0</v>
      </c>
      <c r="BG85" s="382">
        <v>0</v>
      </c>
      <c r="BH85" s="382">
        <v>0</v>
      </c>
      <c r="BI85" s="382">
        <v>0</v>
      </c>
      <c r="BJ85" s="382">
        <v>0</v>
      </c>
      <c r="BK85" s="390"/>
    </row>
    <row r="86" spans="1:63" s="344" customFormat="1" x14ac:dyDescent="0.3">
      <c r="A86" s="381">
        <v>79</v>
      </c>
      <c r="B86" s="382">
        <v>6953156280977</v>
      </c>
      <c r="C86" s="382">
        <v>734935</v>
      </c>
      <c r="D86" s="382" t="s">
        <v>190</v>
      </c>
      <c r="E86" s="382" t="s">
        <v>191</v>
      </c>
      <c r="F86" s="382">
        <v>59</v>
      </c>
      <c r="G86" s="382">
        <v>29.5</v>
      </c>
      <c r="H86" s="383" t="str">
        <f t="shared" si="14"/>
        <v>-</v>
      </c>
      <c r="I86" s="383" t="str">
        <f t="shared" si="15"/>
        <v>-</v>
      </c>
      <c r="J86" s="383" t="str">
        <f t="shared" si="16"/>
        <v>-</v>
      </c>
      <c r="K86" s="383" t="str">
        <f t="shared" si="17"/>
        <v>-</v>
      </c>
      <c r="L86" s="383" t="str">
        <f t="shared" si="18"/>
        <v>-</v>
      </c>
      <c r="M86" s="383" t="str">
        <f t="shared" si="19"/>
        <v>-</v>
      </c>
      <c r="N86" s="383" t="str">
        <f t="shared" si="20"/>
        <v>-</v>
      </c>
      <c r="O86" s="383" t="str">
        <f t="shared" si="21"/>
        <v>-</v>
      </c>
      <c r="P86" s="383" t="str">
        <f t="shared" si="22"/>
        <v>-</v>
      </c>
      <c r="Q86" s="383" t="str">
        <f t="shared" si="23"/>
        <v>-</v>
      </c>
      <c r="R86" s="383" t="str">
        <f t="shared" si="24"/>
        <v>-</v>
      </c>
      <c r="S86" s="383" t="str">
        <f t="shared" si="25"/>
        <v>-</v>
      </c>
      <c r="T86" s="384">
        <f t="shared" si="26"/>
        <v>0</v>
      </c>
      <c r="U86" s="385">
        <v>0</v>
      </c>
      <c r="V86" s="386"/>
      <c r="W86" s="382">
        <v>0</v>
      </c>
      <c r="X86" s="382">
        <v>0</v>
      </c>
      <c r="Y86" s="382">
        <v>0</v>
      </c>
      <c r="Z86" s="382">
        <v>0</v>
      </c>
      <c r="AA86" s="382">
        <v>0</v>
      </c>
      <c r="AB86" s="382">
        <v>0</v>
      </c>
      <c r="AC86" s="382">
        <v>0</v>
      </c>
      <c r="AD86" s="382">
        <v>0</v>
      </c>
      <c r="AE86" s="382">
        <v>0</v>
      </c>
      <c r="AF86" s="382">
        <v>0</v>
      </c>
      <c r="AG86" s="382">
        <v>0</v>
      </c>
      <c r="AH86" s="382">
        <v>0</v>
      </c>
      <c r="AI86" s="382">
        <v>0</v>
      </c>
      <c r="AJ86" s="382">
        <v>0</v>
      </c>
      <c r="AK86" s="382">
        <v>0</v>
      </c>
      <c r="AL86" s="382">
        <v>0</v>
      </c>
      <c r="AM86" s="382">
        <v>0</v>
      </c>
      <c r="AN86" s="382">
        <v>0</v>
      </c>
      <c r="AO86" s="382">
        <v>0</v>
      </c>
      <c r="AP86" s="382">
        <v>0</v>
      </c>
      <c r="AQ86" s="382">
        <v>0</v>
      </c>
      <c r="AR86" s="382">
        <v>0</v>
      </c>
      <c r="AS86" s="382">
        <v>0</v>
      </c>
      <c r="AT86" s="382">
        <v>0</v>
      </c>
      <c r="AU86" s="388"/>
      <c r="AV86" s="388">
        <f t="shared" si="27"/>
        <v>0</v>
      </c>
      <c r="AW86" s="388">
        <f t="shared" si="27"/>
        <v>0</v>
      </c>
      <c r="AX86" s="388">
        <v>0</v>
      </c>
      <c r="AY86" s="382">
        <v>0</v>
      </c>
      <c r="AZ86" s="382">
        <v>0</v>
      </c>
      <c r="BA86" s="382">
        <v>0</v>
      </c>
      <c r="BB86" s="382">
        <v>0</v>
      </c>
      <c r="BC86" s="382">
        <v>0</v>
      </c>
      <c r="BD86" s="382">
        <v>0</v>
      </c>
      <c r="BE86" s="382">
        <v>0</v>
      </c>
      <c r="BF86" s="382">
        <v>0</v>
      </c>
      <c r="BG86" s="382">
        <v>0</v>
      </c>
      <c r="BH86" s="382">
        <v>0</v>
      </c>
      <c r="BI86" s="382">
        <v>0</v>
      </c>
      <c r="BJ86" s="382">
        <v>0</v>
      </c>
      <c r="BK86" s="390"/>
    </row>
    <row r="87" spans="1:63" s="344" customFormat="1" x14ac:dyDescent="0.3">
      <c r="A87" s="381">
        <v>80</v>
      </c>
      <c r="B87" s="382">
        <v>6953156280984</v>
      </c>
      <c r="C87" s="382">
        <v>734936</v>
      </c>
      <c r="D87" s="382" t="s">
        <v>192</v>
      </c>
      <c r="E87" s="382" t="s">
        <v>193</v>
      </c>
      <c r="F87" s="382">
        <v>59</v>
      </c>
      <c r="G87" s="382">
        <v>29.5</v>
      </c>
      <c r="H87" s="383" t="str">
        <f t="shared" si="14"/>
        <v>-</v>
      </c>
      <c r="I87" s="383" t="str">
        <f t="shared" si="15"/>
        <v>-</v>
      </c>
      <c r="J87" s="383" t="str">
        <f t="shared" si="16"/>
        <v>-</v>
      </c>
      <c r="K87" s="383" t="str">
        <f t="shared" si="17"/>
        <v>-</v>
      </c>
      <c r="L87" s="383" t="str">
        <f t="shared" si="18"/>
        <v>-</v>
      </c>
      <c r="M87" s="383" t="str">
        <f t="shared" si="19"/>
        <v>-</v>
      </c>
      <c r="N87" s="383" t="str">
        <f t="shared" si="20"/>
        <v>-</v>
      </c>
      <c r="O87" s="383" t="str">
        <f t="shared" si="21"/>
        <v>-</v>
      </c>
      <c r="P87" s="383" t="str">
        <f t="shared" si="22"/>
        <v>-</v>
      </c>
      <c r="Q87" s="383" t="str">
        <f t="shared" si="23"/>
        <v>-</v>
      </c>
      <c r="R87" s="383" t="str">
        <f t="shared" si="24"/>
        <v>-</v>
      </c>
      <c r="S87" s="383" t="str">
        <f t="shared" si="25"/>
        <v>-</v>
      </c>
      <c r="T87" s="384">
        <f t="shared" si="26"/>
        <v>0</v>
      </c>
      <c r="U87" s="385">
        <v>0</v>
      </c>
      <c r="V87" s="386"/>
      <c r="W87" s="382">
        <v>0</v>
      </c>
      <c r="X87" s="382">
        <v>0</v>
      </c>
      <c r="Y87" s="382">
        <v>0</v>
      </c>
      <c r="Z87" s="382">
        <v>0</v>
      </c>
      <c r="AA87" s="382">
        <v>0</v>
      </c>
      <c r="AB87" s="382">
        <v>0</v>
      </c>
      <c r="AC87" s="382">
        <v>0</v>
      </c>
      <c r="AD87" s="382">
        <v>0</v>
      </c>
      <c r="AE87" s="382">
        <v>0</v>
      </c>
      <c r="AF87" s="382">
        <v>0</v>
      </c>
      <c r="AG87" s="382">
        <v>0</v>
      </c>
      <c r="AH87" s="382">
        <v>0</v>
      </c>
      <c r="AI87" s="382">
        <v>0</v>
      </c>
      <c r="AJ87" s="382">
        <v>0</v>
      </c>
      <c r="AK87" s="382">
        <v>0</v>
      </c>
      <c r="AL87" s="382">
        <v>0</v>
      </c>
      <c r="AM87" s="382">
        <v>0</v>
      </c>
      <c r="AN87" s="382">
        <v>0</v>
      </c>
      <c r="AO87" s="382">
        <v>0</v>
      </c>
      <c r="AP87" s="382">
        <v>0</v>
      </c>
      <c r="AQ87" s="382">
        <v>0</v>
      </c>
      <c r="AR87" s="382">
        <v>0</v>
      </c>
      <c r="AS87" s="382">
        <v>0</v>
      </c>
      <c r="AT87" s="382">
        <v>0</v>
      </c>
      <c r="AU87" s="388"/>
      <c r="AV87" s="388">
        <f t="shared" si="27"/>
        <v>0</v>
      </c>
      <c r="AW87" s="388">
        <f t="shared" si="27"/>
        <v>0</v>
      </c>
      <c r="AX87" s="388">
        <v>0</v>
      </c>
      <c r="AY87" s="382">
        <v>0</v>
      </c>
      <c r="AZ87" s="382">
        <v>0</v>
      </c>
      <c r="BA87" s="382">
        <v>0</v>
      </c>
      <c r="BB87" s="382">
        <v>0</v>
      </c>
      <c r="BC87" s="382">
        <v>0</v>
      </c>
      <c r="BD87" s="382">
        <v>0</v>
      </c>
      <c r="BE87" s="382">
        <v>0</v>
      </c>
      <c r="BF87" s="382">
        <v>0</v>
      </c>
      <c r="BG87" s="382">
        <v>0</v>
      </c>
      <c r="BH87" s="382">
        <v>0</v>
      </c>
      <c r="BI87" s="382">
        <v>0</v>
      </c>
      <c r="BJ87" s="382">
        <v>0</v>
      </c>
      <c r="BK87" s="390"/>
    </row>
    <row r="88" spans="1:63" s="344" customFormat="1" x14ac:dyDescent="0.3">
      <c r="A88" s="381">
        <v>81</v>
      </c>
      <c r="B88" s="382">
        <v>6953156282315</v>
      </c>
      <c r="C88" s="382">
        <v>734937</v>
      </c>
      <c r="D88" s="382" t="s">
        <v>194</v>
      </c>
      <c r="E88" s="382" t="s">
        <v>195</v>
      </c>
      <c r="F88" s="382">
        <v>149</v>
      </c>
      <c r="G88" s="382">
        <v>69.5</v>
      </c>
      <c r="H88" s="383">
        <f t="shared" si="14"/>
        <v>3</v>
      </c>
      <c r="I88" s="383" t="str">
        <f t="shared" si="15"/>
        <v>-</v>
      </c>
      <c r="J88" s="383" t="str">
        <f t="shared" si="16"/>
        <v>-</v>
      </c>
      <c r="K88" s="383">
        <f t="shared" si="17"/>
        <v>4</v>
      </c>
      <c r="L88" s="383">
        <f t="shared" si="18"/>
        <v>3</v>
      </c>
      <c r="M88" s="383">
        <f t="shared" si="19"/>
        <v>4</v>
      </c>
      <c r="N88" s="383" t="str">
        <f t="shared" si="20"/>
        <v>-</v>
      </c>
      <c r="O88" s="383" t="str">
        <f t="shared" si="21"/>
        <v>-</v>
      </c>
      <c r="P88" s="383">
        <f t="shared" si="22"/>
        <v>3</v>
      </c>
      <c r="Q88" s="383" t="str">
        <f t="shared" si="23"/>
        <v>-</v>
      </c>
      <c r="R88" s="383" t="str">
        <f t="shared" si="24"/>
        <v>-</v>
      </c>
      <c r="S88" s="383" t="str">
        <f t="shared" si="25"/>
        <v>-</v>
      </c>
      <c r="T88" s="384">
        <f t="shared" si="26"/>
        <v>17</v>
      </c>
      <c r="U88" s="385">
        <v>0</v>
      </c>
      <c r="V88" s="386"/>
      <c r="W88" s="382">
        <v>0</v>
      </c>
      <c r="X88" s="382">
        <v>0</v>
      </c>
      <c r="Y88" s="382">
        <v>0</v>
      </c>
      <c r="Z88" s="382">
        <v>0</v>
      </c>
      <c r="AA88" s="382">
        <v>0</v>
      </c>
      <c r="AB88" s="382">
        <v>0</v>
      </c>
      <c r="AC88" s="382">
        <v>0</v>
      </c>
      <c r="AD88" s="382">
        <v>0</v>
      </c>
      <c r="AE88" s="382">
        <v>0</v>
      </c>
      <c r="AF88" s="382">
        <v>0</v>
      </c>
      <c r="AG88" s="382">
        <v>0</v>
      </c>
      <c r="AH88" s="382">
        <v>0</v>
      </c>
      <c r="AI88" s="382">
        <v>0</v>
      </c>
      <c r="AJ88" s="382">
        <v>0</v>
      </c>
      <c r="AK88" s="382">
        <v>0</v>
      </c>
      <c r="AL88" s="382">
        <v>0</v>
      </c>
      <c r="AM88" s="382">
        <v>0</v>
      </c>
      <c r="AN88" s="382">
        <v>0</v>
      </c>
      <c r="AO88" s="382">
        <v>0</v>
      </c>
      <c r="AP88" s="382">
        <v>0</v>
      </c>
      <c r="AQ88" s="382">
        <v>0</v>
      </c>
      <c r="AR88" s="382">
        <v>0</v>
      </c>
      <c r="AS88" s="382">
        <v>0</v>
      </c>
      <c r="AT88" s="382">
        <v>0</v>
      </c>
      <c r="AU88" s="388"/>
      <c r="AV88" s="388">
        <f t="shared" si="27"/>
        <v>0</v>
      </c>
      <c r="AW88" s="388">
        <f t="shared" si="27"/>
        <v>0</v>
      </c>
      <c r="AX88" s="388">
        <v>0</v>
      </c>
      <c r="AY88" s="382">
        <v>3</v>
      </c>
      <c r="AZ88" s="382">
        <v>0</v>
      </c>
      <c r="BA88" s="382">
        <v>0</v>
      </c>
      <c r="BB88" s="382">
        <v>4</v>
      </c>
      <c r="BC88" s="382">
        <v>3</v>
      </c>
      <c r="BD88" s="382">
        <v>4</v>
      </c>
      <c r="BE88" s="382">
        <v>0</v>
      </c>
      <c r="BF88" s="382">
        <v>0</v>
      </c>
      <c r="BG88" s="382">
        <v>3</v>
      </c>
      <c r="BH88" s="382">
        <v>0</v>
      </c>
      <c r="BI88" s="382">
        <v>0</v>
      </c>
      <c r="BJ88" s="382">
        <v>0</v>
      </c>
      <c r="BK88" s="390"/>
    </row>
    <row r="89" spans="1:63" s="344" customFormat="1" x14ac:dyDescent="0.3">
      <c r="A89" s="381">
        <v>82</v>
      </c>
      <c r="B89" s="382">
        <v>6953156282322</v>
      </c>
      <c r="C89" s="382">
        <v>734938</v>
      </c>
      <c r="D89" s="382" t="s">
        <v>196</v>
      </c>
      <c r="E89" s="382" t="s">
        <v>197</v>
      </c>
      <c r="F89" s="382">
        <v>149</v>
      </c>
      <c r="G89" s="382">
        <v>69.5</v>
      </c>
      <c r="H89" s="383">
        <f t="shared" si="14"/>
        <v>3</v>
      </c>
      <c r="I89" s="383" t="str">
        <f t="shared" si="15"/>
        <v>-</v>
      </c>
      <c r="J89" s="383" t="str">
        <f t="shared" si="16"/>
        <v>-</v>
      </c>
      <c r="K89" s="383">
        <f t="shared" si="17"/>
        <v>4</v>
      </c>
      <c r="L89" s="383">
        <f t="shared" si="18"/>
        <v>3</v>
      </c>
      <c r="M89" s="383" t="str">
        <f t="shared" si="19"/>
        <v>-</v>
      </c>
      <c r="N89" s="383" t="str">
        <f t="shared" si="20"/>
        <v>-</v>
      </c>
      <c r="O89" s="383" t="str">
        <f t="shared" si="21"/>
        <v>-</v>
      </c>
      <c r="P89" s="383">
        <f t="shared" si="22"/>
        <v>3</v>
      </c>
      <c r="Q89" s="383" t="str">
        <f t="shared" si="23"/>
        <v>-</v>
      </c>
      <c r="R89" s="383" t="str">
        <f t="shared" si="24"/>
        <v>-</v>
      </c>
      <c r="S89" s="383" t="str">
        <f t="shared" si="25"/>
        <v>-</v>
      </c>
      <c r="T89" s="384">
        <f t="shared" si="26"/>
        <v>13</v>
      </c>
      <c r="U89" s="385">
        <v>0</v>
      </c>
      <c r="V89" s="386"/>
      <c r="W89" s="382">
        <v>0</v>
      </c>
      <c r="X89" s="382">
        <v>0</v>
      </c>
      <c r="Y89" s="382">
        <v>0</v>
      </c>
      <c r="Z89" s="382">
        <v>0</v>
      </c>
      <c r="AA89" s="382">
        <v>0</v>
      </c>
      <c r="AB89" s="382">
        <v>0</v>
      </c>
      <c r="AC89" s="382">
        <v>0</v>
      </c>
      <c r="AD89" s="382">
        <v>0</v>
      </c>
      <c r="AE89" s="382">
        <v>0</v>
      </c>
      <c r="AF89" s="382">
        <v>0</v>
      </c>
      <c r="AG89" s="382">
        <v>4</v>
      </c>
      <c r="AH89" s="382">
        <v>0</v>
      </c>
      <c r="AI89" s="382">
        <v>0</v>
      </c>
      <c r="AJ89" s="382">
        <v>0</v>
      </c>
      <c r="AK89" s="382">
        <v>0</v>
      </c>
      <c r="AL89" s="382">
        <v>0</v>
      </c>
      <c r="AM89" s="382">
        <v>0</v>
      </c>
      <c r="AN89" s="382">
        <v>0</v>
      </c>
      <c r="AO89" s="382">
        <v>0</v>
      </c>
      <c r="AP89" s="382">
        <v>0</v>
      </c>
      <c r="AQ89" s="382">
        <v>0</v>
      </c>
      <c r="AR89" s="382">
        <v>0</v>
      </c>
      <c r="AS89" s="382">
        <v>0</v>
      </c>
      <c r="AT89" s="382">
        <v>0</v>
      </c>
      <c r="AU89" s="388"/>
      <c r="AV89" s="388">
        <f t="shared" si="27"/>
        <v>4</v>
      </c>
      <c r="AW89" s="388">
        <f t="shared" si="27"/>
        <v>0</v>
      </c>
      <c r="AX89" s="388">
        <v>0</v>
      </c>
      <c r="AY89" s="382">
        <v>3</v>
      </c>
      <c r="AZ89" s="382">
        <v>0</v>
      </c>
      <c r="BA89" s="382">
        <v>0</v>
      </c>
      <c r="BB89" s="382">
        <v>4</v>
      </c>
      <c r="BC89" s="382">
        <v>3</v>
      </c>
      <c r="BD89" s="382">
        <v>4</v>
      </c>
      <c r="BE89" s="382">
        <v>0</v>
      </c>
      <c r="BF89" s="382">
        <v>0</v>
      </c>
      <c r="BG89" s="382">
        <v>3</v>
      </c>
      <c r="BH89" s="382">
        <v>0</v>
      </c>
      <c r="BI89" s="382">
        <v>0</v>
      </c>
      <c r="BJ89" s="382">
        <v>0</v>
      </c>
      <c r="BK89" s="390"/>
    </row>
    <row r="90" spans="1:63" s="344" customFormat="1" x14ac:dyDescent="0.3">
      <c r="A90" s="381">
        <v>83</v>
      </c>
      <c r="B90" s="382">
        <v>6953156278790</v>
      </c>
      <c r="C90" s="382">
        <v>734939</v>
      </c>
      <c r="D90" s="382" t="s">
        <v>198</v>
      </c>
      <c r="E90" s="382" t="s">
        <v>199</v>
      </c>
      <c r="F90" s="382">
        <v>229</v>
      </c>
      <c r="G90" s="382">
        <v>109.5</v>
      </c>
      <c r="H90" s="383">
        <f t="shared" si="14"/>
        <v>4</v>
      </c>
      <c r="I90" s="383">
        <f t="shared" si="15"/>
        <v>2</v>
      </c>
      <c r="J90" s="383">
        <f t="shared" si="16"/>
        <v>4</v>
      </c>
      <c r="K90" s="383">
        <f t="shared" si="17"/>
        <v>1</v>
      </c>
      <c r="L90" s="383">
        <f t="shared" si="18"/>
        <v>4</v>
      </c>
      <c r="M90" s="383">
        <f t="shared" si="19"/>
        <v>4</v>
      </c>
      <c r="N90" s="383">
        <f t="shared" si="20"/>
        <v>2</v>
      </c>
      <c r="O90" s="383">
        <f t="shared" si="21"/>
        <v>4</v>
      </c>
      <c r="P90" s="383">
        <f t="shared" si="22"/>
        <v>6</v>
      </c>
      <c r="Q90" s="383">
        <f t="shared" si="23"/>
        <v>1</v>
      </c>
      <c r="R90" s="383">
        <f t="shared" si="24"/>
        <v>1</v>
      </c>
      <c r="S90" s="383">
        <f t="shared" si="25"/>
        <v>1</v>
      </c>
      <c r="T90" s="384">
        <f t="shared" si="26"/>
        <v>34</v>
      </c>
      <c r="U90" s="385">
        <v>0</v>
      </c>
      <c r="V90" s="386"/>
      <c r="W90" s="382">
        <v>0</v>
      </c>
      <c r="X90" s="382">
        <v>0</v>
      </c>
      <c r="Y90" s="382">
        <v>0</v>
      </c>
      <c r="Z90" s="382">
        <v>0</v>
      </c>
      <c r="AA90" s="382">
        <v>0</v>
      </c>
      <c r="AB90" s="382">
        <v>0</v>
      </c>
      <c r="AC90" s="382">
        <v>5</v>
      </c>
      <c r="AD90" s="382">
        <v>0</v>
      </c>
      <c r="AE90" s="382">
        <v>0</v>
      </c>
      <c r="AF90" s="382">
        <v>0</v>
      </c>
      <c r="AG90" s="382">
        <v>2</v>
      </c>
      <c r="AH90" s="382">
        <v>0</v>
      </c>
      <c r="AI90" s="382">
        <v>0</v>
      </c>
      <c r="AJ90" s="382">
        <v>0</v>
      </c>
      <c r="AK90" s="382">
        <v>0</v>
      </c>
      <c r="AL90" s="382">
        <v>0</v>
      </c>
      <c r="AM90" s="382">
        <v>0</v>
      </c>
      <c r="AN90" s="382">
        <v>0</v>
      </c>
      <c r="AO90" s="382">
        <v>0</v>
      </c>
      <c r="AP90" s="382">
        <v>0</v>
      </c>
      <c r="AQ90" s="382">
        <v>0</v>
      </c>
      <c r="AR90" s="382">
        <v>0</v>
      </c>
      <c r="AS90" s="382">
        <v>0</v>
      </c>
      <c r="AT90" s="382">
        <v>0</v>
      </c>
      <c r="AU90" s="388"/>
      <c r="AV90" s="388">
        <f t="shared" si="27"/>
        <v>7</v>
      </c>
      <c r="AW90" s="388">
        <f t="shared" si="27"/>
        <v>0</v>
      </c>
      <c r="AX90" s="388">
        <v>0</v>
      </c>
      <c r="AY90" s="382">
        <v>4</v>
      </c>
      <c r="AZ90" s="382">
        <v>2</v>
      </c>
      <c r="BA90" s="382">
        <v>4</v>
      </c>
      <c r="BB90" s="382">
        <v>6</v>
      </c>
      <c r="BC90" s="382">
        <v>4</v>
      </c>
      <c r="BD90" s="382">
        <v>6</v>
      </c>
      <c r="BE90" s="382">
        <v>2</v>
      </c>
      <c r="BF90" s="382">
        <v>4</v>
      </c>
      <c r="BG90" s="382">
        <v>6</v>
      </c>
      <c r="BH90" s="382">
        <v>1</v>
      </c>
      <c r="BI90" s="382">
        <v>1</v>
      </c>
      <c r="BJ90" s="382">
        <v>1</v>
      </c>
      <c r="BK90" s="390"/>
    </row>
    <row r="91" spans="1:63" s="344" customFormat="1" x14ac:dyDescent="0.3">
      <c r="A91" s="381">
        <v>84</v>
      </c>
      <c r="B91" s="382">
        <v>6953156281707</v>
      </c>
      <c r="C91" s="382">
        <v>734940</v>
      </c>
      <c r="D91" s="382" t="s">
        <v>200</v>
      </c>
      <c r="E91" s="382" t="s">
        <v>201</v>
      </c>
      <c r="F91" s="382">
        <v>99</v>
      </c>
      <c r="G91" s="382">
        <v>44.5</v>
      </c>
      <c r="H91" s="383">
        <f t="shared" si="14"/>
        <v>3</v>
      </c>
      <c r="I91" s="383">
        <f t="shared" si="15"/>
        <v>2</v>
      </c>
      <c r="J91" s="383">
        <f t="shared" si="16"/>
        <v>2</v>
      </c>
      <c r="K91" s="383">
        <f t="shared" si="17"/>
        <v>4</v>
      </c>
      <c r="L91" s="383">
        <f t="shared" si="18"/>
        <v>3</v>
      </c>
      <c r="M91" s="383">
        <f t="shared" si="19"/>
        <v>4</v>
      </c>
      <c r="N91" s="383">
        <f t="shared" si="20"/>
        <v>2</v>
      </c>
      <c r="O91" s="383">
        <f t="shared" si="21"/>
        <v>1</v>
      </c>
      <c r="P91" s="383">
        <f t="shared" si="22"/>
        <v>2</v>
      </c>
      <c r="Q91" s="383" t="str">
        <f t="shared" si="23"/>
        <v>-</v>
      </c>
      <c r="R91" s="383" t="str">
        <f t="shared" si="24"/>
        <v>-</v>
      </c>
      <c r="S91" s="383" t="str">
        <f t="shared" si="25"/>
        <v>-</v>
      </c>
      <c r="T91" s="384">
        <f t="shared" si="26"/>
        <v>23</v>
      </c>
      <c r="U91" s="385">
        <v>0</v>
      </c>
      <c r="V91" s="386"/>
      <c r="W91" s="382">
        <v>0</v>
      </c>
      <c r="X91" s="382">
        <v>0</v>
      </c>
      <c r="Y91" s="382">
        <v>0</v>
      </c>
      <c r="Z91" s="382">
        <v>0</v>
      </c>
      <c r="AA91" s="382">
        <v>0</v>
      </c>
      <c r="AB91" s="382">
        <v>0</v>
      </c>
      <c r="AC91" s="382">
        <v>0</v>
      </c>
      <c r="AD91" s="382">
        <v>0</v>
      </c>
      <c r="AE91" s="382">
        <v>0</v>
      </c>
      <c r="AF91" s="382">
        <v>0</v>
      </c>
      <c r="AG91" s="382">
        <v>0</v>
      </c>
      <c r="AH91" s="382">
        <v>0</v>
      </c>
      <c r="AI91" s="382">
        <v>0</v>
      </c>
      <c r="AJ91" s="382">
        <v>0</v>
      </c>
      <c r="AK91" s="382">
        <v>1</v>
      </c>
      <c r="AL91" s="382">
        <v>0</v>
      </c>
      <c r="AM91" s="382">
        <v>1</v>
      </c>
      <c r="AN91" s="382">
        <v>0</v>
      </c>
      <c r="AO91" s="382">
        <v>0</v>
      </c>
      <c r="AP91" s="382">
        <v>0</v>
      </c>
      <c r="AQ91" s="382">
        <v>0</v>
      </c>
      <c r="AR91" s="382">
        <v>0</v>
      </c>
      <c r="AS91" s="382">
        <v>0</v>
      </c>
      <c r="AT91" s="382">
        <v>0</v>
      </c>
      <c r="AU91" s="388"/>
      <c r="AV91" s="388">
        <f t="shared" si="27"/>
        <v>2</v>
      </c>
      <c r="AW91" s="388">
        <f t="shared" si="27"/>
        <v>0</v>
      </c>
      <c r="AX91" s="388">
        <v>0</v>
      </c>
      <c r="AY91" s="382">
        <v>3</v>
      </c>
      <c r="AZ91" s="382">
        <v>2</v>
      </c>
      <c r="BA91" s="382">
        <v>2</v>
      </c>
      <c r="BB91" s="382">
        <v>4</v>
      </c>
      <c r="BC91" s="382">
        <v>3</v>
      </c>
      <c r="BD91" s="382">
        <v>4</v>
      </c>
      <c r="BE91" s="382">
        <v>2</v>
      </c>
      <c r="BF91" s="382">
        <v>2</v>
      </c>
      <c r="BG91" s="382">
        <v>3</v>
      </c>
      <c r="BH91" s="382">
        <v>0</v>
      </c>
      <c r="BI91" s="382">
        <v>0</v>
      </c>
      <c r="BJ91" s="382">
        <v>0</v>
      </c>
      <c r="BK91" s="390"/>
    </row>
    <row r="92" spans="1:63" s="344" customFormat="1" x14ac:dyDescent="0.3">
      <c r="A92" s="381">
        <v>85</v>
      </c>
      <c r="B92" s="382">
        <v>6953156281691</v>
      </c>
      <c r="C92" s="382">
        <v>734941</v>
      </c>
      <c r="D92" s="382" t="s">
        <v>202</v>
      </c>
      <c r="E92" s="382" t="s">
        <v>203</v>
      </c>
      <c r="F92" s="382">
        <v>89</v>
      </c>
      <c r="G92" s="382">
        <v>44.5</v>
      </c>
      <c r="H92" s="383">
        <f t="shared" si="14"/>
        <v>3</v>
      </c>
      <c r="I92" s="383" t="str">
        <f t="shared" si="15"/>
        <v>-</v>
      </c>
      <c r="J92" s="383" t="str">
        <f t="shared" si="16"/>
        <v>-</v>
      </c>
      <c r="K92" s="383" t="str">
        <f t="shared" si="17"/>
        <v>-</v>
      </c>
      <c r="L92" s="383">
        <f t="shared" si="18"/>
        <v>1</v>
      </c>
      <c r="M92" s="383">
        <f t="shared" si="19"/>
        <v>1</v>
      </c>
      <c r="N92" s="383">
        <f t="shared" si="20"/>
        <v>2</v>
      </c>
      <c r="O92" s="383" t="str">
        <f t="shared" si="21"/>
        <v>-</v>
      </c>
      <c r="P92" s="383" t="str">
        <f t="shared" si="22"/>
        <v>-</v>
      </c>
      <c r="Q92" s="383" t="str">
        <f t="shared" si="23"/>
        <v>-</v>
      </c>
      <c r="R92" s="383" t="str">
        <f t="shared" si="24"/>
        <v>-</v>
      </c>
      <c r="S92" s="383" t="str">
        <f t="shared" si="25"/>
        <v>-</v>
      </c>
      <c r="T92" s="384">
        <f t="shared" si="26"/>
        <v>7</v>
      </c>
      <c r="U92" s="385">
        <v>0</v>
      </c>
      <c r="V92" s="386"/>
      <c r="W92" s="382">
        <v>0</v>
      </c>
      <c r="X92" s="382">
        <v>0</v>
      </c>
      <c r="Y92" s="382">
        <v>2</v>
      </c>
      <c r="Z92" s="382">
        <v>0</v>
      </c>
      <c r="AA92" s="382">
        <v>3</v>
      </c>
      <c r="AB92" s="382">
        <v>0</v>
      </c>
      <c r="AC92" s="382">
        <v>4</v>
      </c>
      <c r="AD92" s="382">
        <v>0</v>
      </c>
      <c r="AE92" s="382">
        <v>2</v>
      </c>
      <c r="AF92" s="382">
        <v>0</v>
      </c>
      <c r="AG92" s="382">
        <v>3</v>
      </c>
      <c r="AH92" s="382">
        <v>0</v>
      </c>
      <c r="AI92" s="382">
        <v>0</v>
      </c>
      <c r="AJ92" s="382">
        <v>0</v>
      </c>
      <c r="AK92" s="382">
        <v>2</v>
      </c>
      <c r="AL92" s="382">
        <v>0</v>
      </c>
      <c r="AM92" s="382">
        <v>3</v>
      </c>
      <c r="AN92" s="382">
        <v>0</v>
      </c>
      <c r="AO92" s="382">
        <v>0</v>
      </c>
      <c r="AP92" s="382">
        <v>0</v>
      </c>
      <c r="AQ92" s="382">
        <v>0</v>
      </c>
      <c r="AR92" s="382">
        <v>0</v>
      </c>
      <c r="AS92" s="382">
        <v>0</v>
      </c>
      <c r="AT92" s="382">
        <v>0</v>
      </c>
      <c r="AU92" s="388"/>
      <c r="AV92" s="388">
        <f t="shared" si="27"/>
        <v>19</v>
      </c>
      <c r="AW92" s="388">
        <f t="shared" si="27"/>
        <v>0</v>
      </c>
      <c r="AX92" s="388">
        <v>0</v>
      </c>
      <c r="AY92" s="382">
        <v>3</v>
      </c>
      <c r="AZ92" s="382">
        <v>2</v>
      </c>
      <c r="BA92" s="382">
        <v>2</v>
      </c>
      <c r="BB92" s="382">
        <v>4</v>
      </c>
      <c r="BC92" s="382">
        <v>3</v>
      </c>
      <c r="BD92" s="382">
        <v>4</v>
      </c>
      <c r="BE92" s="382">
        <v>2</v>
      </c>
      <c r="BF92" s="382">
        <v>2</v>
      </c>
      <c r="BG92" s="382">
        <v>3</v>
      </c>
      <c r="BH92" s="382">
        <v>0</v>
      </c>
      <c r="BI92" s="382">
        <v>0</v>
      </c>
      <c r="BJ92" s="382">
        <v>0</v>
      </c>
      <c r="BK92" s="390"/>
    </row>
    <row r="93" spans="1:63" s="344" customFormat="1" x14ac:dyDescent="0.3">
      <c r="A93" s="381">
        <v>86</v>
      </c>
      <c r="B93" s="382">
        <v>6953156281370</v>
      </c>
      <c r="C93" s="382">
        <v>734942</v>
      </c>
      <c r="D93" s="382" t="s">
        <v>204</v>
      </c>
      <c r="E93" s="382" t="s">
        <v>205</v>
      </c>
      <c r="F93" s="382">
        <v>49</v>
      </c>
      <c r="G93" s="382">
        <v>24.5</v>
      </c>
      <c r="H93" s="383" t="str">
        <f t="shared" si="14"/>
        <v>-</v>
      </c>
      <c r="I93" s="383" t="str">
        <f t="shared" si="15"/>
        <v>-</v>
      </c>
      <c r="J93" s="383" t="str">
        <f t="shared" si="16"/>
        <v>-</v>
      </c>
      <c r="K93" s="383" t="str">
        <f t="shared" si="17"/>
        <v>-</v>
      </c>
      <c r="L93" s="383" t="str">
        <f t="shared" si="18"/>
        <v>-</v>
      </c>
      <c r="M93" s="383" t="str">
        <f t="shared" si="19"/>
        <v>-</v>
      </c>
      <c r="N93" s="383" t="str">
        <f t="shared" si="20"/>
        <v>-</v>
      </c>
      <c r="O93" s="383" t="str">
        <f t="shared" si="21"/>
        <v>-</v>
      </c>
      <c r="P93" s="383" t="str">
        <f t="shared" si="22"/>
        <v>-</v>
      </c>
      <c r="Q93" s="383" t="str">
        <f t="shared" si="23"/>
        <v>-</v>
      </c>
      <c r="R93" s="383" t="str">
        <f t="shared" si="24"/>
        <v>-</v>
      </c>
      <c r="S93" s="383" t="str">
        <f t="shared" si="25"/>
        <v>-</v>
      </c>
      <c r="T93" s="384">
        <f t="shared" si="26"/>
        <v>0</v>
      </c>
      <c r="U93" s="385">
        <v>0</v>
      </c>
      <c r="V93" s="386"/>
      <c r="W93" s="382">
        <v>4</v>
      </c>
      <c r="X93" s="382">
        <v>0</v>
      </c>
      <c r="Y93" s="382">
        <v>0</v>
      </c>
      <c r="Z93" s="382">
        <v>0</v>
      </c>
      <c r="AA93" s="382">
        <v>1</v>
      </c>
      <c r="AB93" s="382">
        <v>0</v>
      </c>
      <c r="AC93" s="382">
        <v>2</v>
      </c>
      <c r="AD93" s="382">
        <v>0</v>
      </c>
      <c r="AE93" s="382">
        <v>3</v>
      </c>
      <c r="AF93" s="382">
        <v>0</v>
      </c>
      <c r="AG93" s="382">
        <v>8</v>
      </c>
      <c r="AH93" s="382">
        <v>1</v>
      </c>
      <c r="AI93" s="382">
        <v>0</v>
      </c>
      <c r="AJ93" s="382">
        <v>0</v>
      </c>
      <c r="AK93" s="382">
        <v>3</v>
      </c>
      <c r="AL93" s="382">
        <v>0</v>
      </c>
      <c r="AM93" s="382">
        <v>1</v>
      </c>
      <c r="AN93" s="382">
        <v>0</v>
      </c>
      <c r="AO93" s="382">
        <v>0</v>
      </c>
      <c r="AP93" s="382">
        <v>0</v>
      </c>
      <c r="AQ93" s="382">
        <v>0</v>
      </c>
      <c r="AR93" s="382">
        <v>0</v>
      </c>
      <c r="AS93" s="382">
        <v>0</v>
      </c>
      <c r="AT93" s="382">
        <v>0</v>
      </c>
      <c r="AU93" s="388"/>
      <c r="AV93" s="388">
        <f t="shared" si="27"/>
        <v>22</v>
      </c>
      <c r="AW93" s="388">
        <f t="shared" si="27"/>
        <v>1</v>
      </c>
      <c r="AX93" s="388">
        <v>0</v>
      </c>
      <c r="AY93" s="382">
        <v>0</v>
      </c>
      <c r="AZ93" s="382">
        <v>0</v>
      </c>
      <c r="BA93" s="382">
        <v>0</v>
      </c>
      <c r="BB93" s="382">
        <v>0</v>
      </c>
      <c r="BC93" s="382">
        <v>0</v>
      </c>
      <c r="BD93" s="382">
        <v>0</v>
      </c>
      <c r="BE93" s="382">
        <v>0</v>
      </c>
      <c r="BF93" s="382">
        <v>0</v>
      </c>
      <c r="BG93" s="382">
        <v>0</v>
      </c>
      <c r="BH93" s="382">
        <v>0</v>
      </c>
      <c r="BI93" s="382">
        <v>0</v>
      </c>
      <c r="BJ93" s="382">
        <v>0</v>
      </c>
      <c r="BK93" s="390"/>
    </row>
    <row r="94" spans="1:63" s="344" customFormat="1" x14ac:dyDescent="0.3">
      <c r="A94" s="381">
        <v>87</v>
      </c>
      <c r="B94" s="382">
        <v>6953156281363</v>
      </c>
      <c r="C94" s="382">
        <v>734943</v>
      </c>
      <c r="D94" s="382" t="s">
        <v>206</v>
      </c>
      <c r="E94" s="382" t="s">
        <v>207</v>
      </c>
      <c r="F94" s="382">
        <v>49</v>
      </c>
      <c r="G94" s="382">
        <v>24.5</v>
      </c>
      <c r="H94" s="383" t="str">
        <f t="shared" si="14"/>
        <v>-</v>
      </c>
      <c r="I94" s="383" t="str">
        <f t="shared" si="15"/>
        <v>-</v>
      </c>
      <c r="J94" s="383" t="str">
        <f t="shared" si="16"/>
        <v>-</v>
      </c>
      <c r="K94" s="383" t="str">
        <f t="shared" si="17"/>
        <v>-</v>
      </c>
      <c r="L94" s="383" t="str">
        <f t="shared" si="18"/>
        <v>-</v>
      </c>
      <c r="M94" s="383" t="str">
        <f t="shared" si="19"/>
        <v>-</v>
      </c>
      <c r="N94" s="383" t="str">
        <f t="shared" si="20"/>
        <v>-</v>
      </c>
      <c r="O94" s="383" t="str">
        <f t="shared" si="21"/>
        <v>-</v>
      </c>
      <c r="P94" s="383" t="str">
        <f t="shared" si="22"/>
        <v>-</v>
      </c>
      <c r="Q94" s="383" t="str">
        <f t="shared" si="23"/>
        <v>-</v>
      </c>
      <c r="R94" s="383" t="str">
        <f t="shared" si="24"/>
        <v>-</v>
      </c>
      <c r="S94" s="383" t="str">
        <f t="shared" si="25"/>
        <v>-</v>
      </c>
      <c r="T94" s="384">
        <f t="shared" si="26"/>
        <v>0</v>
      </c>
      <c r="U94" s="385">
        <v>0</v>
      </c>
      <c r="V94" s="386"/>
      <c r="W94" s="382">
        <v>3</v>
      </c>
      <c r="X94" s="382">
        <v>0</v>
      </c>
      <c r="Y94" s="382">
        <v>0</v>
      </c>
      <c r="Z94" s="382">
        <v>0</v>
      </c>
      <c r="AA94" s="382">
        <v>1</v>
      </c>
      <c r="AB94" s="382">
        <v>0</v>
      </c>
      <c r="AC94" s="382">
        <v>10</v>
      </c>
      <c r="AD94" s="382">
        <v>0</v>
      </c>
      <c r="AE94" s="382">
        <v>3</v>
      </c>
      <c r="AF94" s="382">
        <v>0</v>
      </c>
      <c r="AG94" s="382">
        <v>14</v>
      </c>
      <c r="AH94" s="382">
        <v>1</v>
      </c>
      <c r="AI94" s="382">
        <v>0</v>
      </c>
      <c r="AJ94" s="382">
        <v>0</v>
      </c>
      <c r="AK94" s="382">
        <v>1</v>
      </c>
      <c r="AL94" s="382">
        <v>0</v>
      </c>
      <c r="AM94" s="382">
        <v>4</v>
      </c>
      <c r="AN94" s="382">
        <v>0</v>
      </c>
      <c r="AO94" s="382">
        <v>0</v>
      </c>
      <c r="AP94" s="382">
        <v>0</v>
      </c>
      <c r="AQ94" s="382">
        <v>0</v>
      </c>
      <c r="AR94" s="382">
        <v>0</v>
      </c>
      <c r="AS94" s="382">
        <v>0</v>
      </c>
      <c r="AT94" s="382">
        <v>0</v>
      </c>
      <c r="AU94" s="388"/>
      <c r="AV94" s="388">
        <f t="shared" si="27"/>
        <v>36</v>
      </c>
      <c r="AW94" s="388">
        <f t="shared" si="27"/>
        <v>1</v>
      </c>
      <c r="AX94" s="388">
        <v>0</v>
      </c>
      <c r="AY94" s="382">
        <v>0</v>
      </c>
      <c r="AZ94" s="382">
        <v>0</v>
      </c>
      <c r="BA94" s="382">
        <v>0</v>
      </c>
      <c r="BB94" s="382">
        <v>0</v>
      </c>
      <c r="BC94" s="382">
        <v>0</v>
      </c>
      <c r="BD94" s="382">
        <v>0</v>
      </c>
      <c r="BE94" s="382">
        <v>0</v>
      </c>
      <c r="BF94" s="382">
        <v>0</v>
      </c>
      <c r="BG94" s="382">
        <v>0</v>
      </c>
      <c r="BH94" s="382">
        <v>0</v>
      </c>
      <c r="BI94" s="382">
        <v>0</v>
      </c>
      <c r="BJ94" s="382">
        <v>0</v>
      </c>
      <c r="BK94" s="390"/>
    </row>
    <row r="95" spans="1:63" s="344" customFormat="1" x14ac:dyDescent="0.3">
      <c r="A95" s="381">
        <v>88</v>
      </c>
      <c r="B95" s="382">
        <v>6953156281387</v>
      </c>
      <c r="C95" s="382">
        <v>734944</v>
      </c>
      <c r="D95" s="382" t="s">
        <v>208</v>
      </c>
      <c r="E95" s="382" t="s">
        <v>209</v>
      </c>
      <c r="F95" s="382">
        <v>49</v>
      </c>
      <c r="G95" s="382">
        <v>24.5</v>
      </c>
      <c r="H95" s="383" t="str">
        <f t="shared" si="14"/>
        <v>-</v>
      </c>
      <c r="I95" s="383" t="str">
        <f t="shared" si="15"/>
        <v>-</v>
      </c>
      <c r="J95" s="383" t="str">
        <f t="shared" si="16"/>
        <v>-</v>
      </c>
      <c r="K95" s="383" t="str">
        <f t="shared" si="17"/>
        <v>-</v>
      </c>
      <c r="L95" s="383" t="str">
        <f t="shared" si="18"/>
        <v>-</v>
      </c>
      <c r="M95" s="383" t="str">
        <f t="shared" si="19"/>
        <v>-</v>
      </c>
      <c r="N95" s="383" t="str">
        <f t="shared" si="20"/>
        <v>-</v>
      </c>
      <c r="O95" s="383" t="str">
        <f t="shared" si="21"/>
        <v>-</v>
      </c>
      <c r="P95" s="383" t="str">
        <f t="shared" si="22"/>
        <v>-</v>
      </c>
      <c r="Q95" s="383" t="str">
        <f t="shared" si="23"/>
        <v>-</v>
      </c>
      <c r="R95" s="383" t="str">
        <f t="shared" si="24"/>
        <v>-</v>
      </c>
      <c r="S95" s="383" t="str">
        <f t="shared" si="25"/>
        <v>-</v>
      </c>
      <c r="T95" s="384">
        <f t="shared" si="26"/>
        <v>0</v>
      </c>
      <c r="U95" s="385">
        <v>0</v>
      </c>
      <c r="V95" s="386"/>
      <c r="W95" s="382">
        <v>6</v>
      </c>
      <c r="X95" s="382">
        <v>0</v>
      </c>
      <c r="Y95" s="382">
        <v>0</v>
      </c>
      <c r="Z95" s="382">
        <v>0</v>
      </c>
      <c r="AA95" s="382">
        <v>2</v>
      </c>
      <c r="AB95" s="382">
        <v>0</v>
      </c>
      <c r="AC95" s="382">
        <v>6</v>
      </c>
      <c r="AD95" s="382">
        <v>1</v>
      </c>
      <c r="AE95" s="382">
        <v>2</v>
      </c>
      <c r="AF95" s="382">
        <v>0</v>
      </c>
      <c r="AG95" s="382">
        <v>5</v>
      </c>
      <c r="AH95" s="382">
        <v>1</v>
      </c>
      <c r="AI95" s="382">
        <v>0</v>
      </c>
      <c r="AJ95" s="382">
        <v>0</v>
      </c>
      <c r="AK95" s="382">
        <v>1</v>
      </c>
      <c r="AL95" s="382">
        <v>0</v>
      </c>
      <c r="AM95" s="382">
        <v>2</v>
      </c>
      <c r="AN95" s="382">
        <v>0</v>
      </c>
      <c r="AO95" s="382">
        <v>0</v>
      </c>
      <c r="AP95" s="382">
        <v>0</v>
      </c>
      <c r="AQ95" s="382">
        <v>0</v>
      </c>
      <c r="AR95" s="382">
        <v>0</v>
      </c>
      <c r="AS95" s="382">
        <v>0</v>
      </c>
      <c r="AT95" s="382">
        <v>0</v>
      </c>
      <c r="AU95" s="388"/>
      <c r="AV95" s="388">
        <f t="shared" si="27"/>
        <v>24</v>
      </c>
      <c r="AW95" s="388">
        <f t="shared" si="27"/>
        <v>2</v>
      </c>
      <c r="AX95" s="388">
        <v>0</v>
      </c>
      <c r="AY95" s="382">
        <v>0</v>
      </c>
      <c r="AZ95" s="382">
        <v>0</v>
      </c>
      <c r="BA95" s="382">
        <v>0</v>
      </c>
      <c r="BB95" s="382">
        <v>0</v>
      </c>
      <c r="BC95" s="382">
        <v>0</v>
      </c>
      <c r="BD95" s="382">
        <v>0</v>
      </c>
      <c r="BE95" s="382">
        <v>0</v>
      </c>
      <c r="BF95" s="382">
        <v>0</v>
      </c>
      <c r="BG95" s="382">
        <v>0</v>
      </c>
      <c r="BH95" s="382">
        <v>0</v>
      </c>
      <c r="BI95" s="382">
        <v>0</v>
      </c>
      <c r="BJ95" s="382">
        <v>0</v>
      </c>
      <c r="BK95" s="390"/>
    </row>
    <row r="96" spans="1:63" s="344" customFormat="1" x14ac:dyDescent="0.3">
      <c r="A96" s="381">
        <v>89</v>
      </c>
      <c r="B96" s="382">
        <v>6953156280250</v>
      </c>
      <c r="C96" s="382">
        <v>734945</v>
      </c>
      <c r="D96" s="382" t="s">
        <v>210</v>
      </c>
      <c r="E96" s="382" t="s">
        <v>211</v>
      </c>
      <c r="F96" s="382">
        <v>79</v>
      </c>
      <c r="G96" s="382">
        <v>39.5</v>
      </c>
      <c r="H96" s="383" t="str">
        <f t="shared" si="14"/>
        <v>-</v>
      </c>
      <c r="I96" s="383" t="str">
        <f t="shared" si="15"/>
        <v>-</v>
      </c>
      <c r="J96" s="383" t="str">
        <f t="shared" si="16"/>
        <v>-</v>
      </c>
      <c r="K96" s="383" t="str">
        <f t="shared" si="17"/>
        <v>-</v>
      </c>
      <c r="L96" s="383" t="str">
        <f t="shared" si="18"/>
        <v>-</v>
      </c>
      <c r="M96" s="383" t="str">
        <f t="shared" si="19"/>
        <v>-</v>
      </c>
      <c r="N96" s="383" t="str">
        <f t="shared" si="20"/>
        <v>-</v>
      </c>
      <c r="O96" s="383" t="str">
        <f t="shared" si="21"/>
        <v>-</v>
      </c>
      <c r="P96" s="383" t="str">
        <f t="shared" si="22"/>
        <v>-</v>
      </c>
      <c r="Q96" s="383" t="str">
        <f t="shared" si="23"/>
        <v>-</v>
      </c>
      <c r="R96" s="383" t="str">
        <f t="shared" si="24"/>
        <v>-</v>
      </c>
      <c r="S96" s="383" t="str">
        <f t="shared" si="25"/>
        <v>-</v>
      </c>
      <c r="T96" s="384">
        <f t="shared" si="26"/>
        <v>0</v>
      </c>
      <c r="U96" s="385">
        <v>0</v>
      </c>
      <c r="V96" s="386"/>
      <c r="W96" s="382">
        <v>0</v>
      </c>
      <c r="X96" s="382">
        <v>0</v>
      </c>
      <c r="Y96" s="382">
        <v>0</v>
      </c>
      <c r="Z96" s="382">
        <v>0</v>
      </c>
      <c r="AA96" s="382">
        <v>0</v>
      </c>
      <c r="AB96" s="382">
        <v>0</v>
      </c>
      <c r="AC96" s="382">
        <v>0</v>
      </c>
      <c r="AD96" s="382">
        <v>0</v>
      </c>
      <c r="AE96" s="382">
        <v>0</v>
      </c>
      <c r="AF96" s="382">
        <v>0</v>
      </c>
      <c r="AG96" s="382">
        <v>0</v>
      </c>
      <c r="AH96" s="382">
        <v>0</v>
      </c>
      <c r="AI96" s="382">
        <v>0</v>
      </c>
      <c r="AJ96" s="382">
        <v>0</v>
      </c>
      <c r="AK96" s="382">
        <v>0</v>
      </c>
      <c r="AL96" s="382">
        <v>0</v>
      </c>
      <c r="AM96" s="382">
        <v>0</v>
      </c>
      <c r="AN96" s="382">
        <v>0</v>
      </c>
      <c r="AO96" s="382">
        <v>0</v>
      </c>
      <c r="AP96" s="382">
        <v>0</v>
      </c>
      <c r="AQ96" s="382">
        <v>0</v>
      </c>
      <c r="AR96" s="382">
        <v>0</v>
      </c>
      <c r="AS96" s="382">
        <v>0</v>
      </c>
      <c r="AT96" s="382">
        <v>0</v>
      </c>
      <c r="AU96" s="388"/>
      <c r="AV96" s="388">
        <f t="shared" si="27"/>
        <v>0</v>
      </c>
      <c r="AW96" s="388">
        <f t="shared" si="27"/>
        <v>0</v>
      </c>
      <c r="AX96" s="388">
        <v>0</v>
      </c>
      <c r="AY96" s="382">
        <v>0</v>
      </c>
      <c r="AZ96" s="382">
        <v>0</v>
      </c>
      <c r="BA96" s="382">
        <v>0</v>
      </c>
      <c r="BB96" s="382">
        <v>0</v>
      </c>
      <c r="BC96" s="382">
        <v>0</v>
      </c>
      <c r="BD96" s="382">
        <v>0</v>
      </c>
      <c r="BE96" s="382">
        <v>0</v>
      </c>
      <c r="BF96" s="382">
        <v>0</v>
      </c>
      <c r="BG96" s="382">
        <v>0</v>
      </c>
      <c r="BH96" s="382">
        <v>0</v>
      </c>
      <c r="BI96" s="382">
        <v>0</v>
      </c>
      <c r="BJ96" s="382">
        <v>0</v>
      </c>
      <c r="BK96" s="390"/>
    </row>
    <row r="97" spans="1:63" s="344" customFormat="1" x14ac:dyDescent="0.3">
      <c r="A97" s="381">
        <v>90</v>
      </c>
      <c r="B97" s="382">
        <v>6953156280267</v>
      </c>
      <c r="C97" s="382">
        <v>734947</v>
      </c>
      <c r="D97" s="382" t="s">
        <v>212</v>
      </c>
      <c r="E97" s="382" t="s">
        <v>213</v>
      </c>
      <c r="F97" s="382">
        <v>79</v>
      </c>
      <c r="G97" s="382">
        <v>39.5</v>
      </c>
      <c r="H97" s="383" t="str">
        <f t="shared" si="14"/>
        <v>-</v>
      </c>
      <c r="I97" s="383" t="str">
        <f t="shared" si="15"/>
        <v>-</v>
      </c>
      <c r="J97" s="383" t="str">
        <f t="shared" si="16"/>
        <v>-</v>
      </c>
      <c r="K97" s="383" t="str">
        <f t="shared" si="17"/>
        <v>-</v>
      </c>
      <c r="L97" s="383" t="str">
        <f t="shared" si="18"/>
        <v>-</v>
      </c>
      <c r="M97" s="383" t="str">
        <f t="shared" si="19"/>
        <v>-</v>
      </c>
      <c r="N97" s="383" t="str">
        <f t="shared" si="20"/>
        <v>-</v>
      </c>
      <c r="O97" s="383" t="str">
        <f t="shared" si="21"/>
        <v>-</v>
      </c>
      <c r="P97" s="383" t="str">
        <f t="shared" si="22"/>
        <v>-</v>
      </c>
      <c r="Q97" s="383" t="str">
        <f t="shared" si="23"/>
        <v>-</v>
      </c>
      <c r="R97" s="383" t="str">
        <f t="shared" si="24"/>
        <v>-</v>
      </c>
      <c r="S97" s="383" t="str">
        <f t="shared" si="25"/>
        <v>-</v>
      </c>
      <c r="T97" s="384">
        <f t="shared" si="26"/>
        <v>0</v>
      </c>
      <c r="U97" s="385">
        <v>0</v>
      </c>
      <c r="V97" s="386"/>
      <c r="W97" s="382">
        <v>0</v>
      </c>
      <c r="X97" s="382">
        <v>0</v>
      </c>
      <c r="Y97" s="382">
        <v>0</v>
      </c>
      <c r="Z97" s="382">
        <v>0</v>
      </c>
      <c r="AA97" s="382">
        <v>0</v>
      </c>
      <c r="AB97" s="382">
        <v>0</v>
      </c>
      <c r="AC97" s="382">
        <v>0</v>
      </c>
      <c r="AD97" s="382">
        <v>0</v>
      </c>
      <c r="AE97" s="382">
        <v>0</v>
      </c>
      <c r="AF97" s="382">
        <v>0</v>
      </c>
      <c r="AG97" s="382">
        <v>0</v>
      </c>
      <c r="AH97" s="382">
        <v>0</v>
      </c>
      <c r="AI97" s="382">
        <v>0</v>
      </c>
      <c r="AJ97" s="382">
        <v>0</v>
      </c>
      <c r="AK97" s="382">
        <v>0</v>
      </c>
      <c r="AL97" s="382">
        <v>0</v>
      </c>
      <c r="AM97" s="382">
        <v>0</v>
      </c>
      <c r="AN97" s="382">
        <v>0</v>
      </c>
      <c r="AO97" s="382">
        <v>0</v>
      </c>
      <c r="AP97" s="382">
        <v>0</v>
      </c>
      <c r="AQ97" s="382">
        <v>0</v>
      </c>
      <c r="AR97" s="382">
        <v>0</v>
      </c>
      <c r="AS97" s="382">
        <v>0</v>
      </c>
      <c r="AT97" s="382">
        <v>0</v>
      </c>
      <c r="AU97" s="388"/>
      <c r="AV97" s="388">
        <f t="shared" si="27"/>
        <v>0</v>
      </c>
      <c r="AW97" s="388">
        <f t="shared" si="27"/>
        <v>0</v>
      </c>
      <c r="AX97" s="388">
        <v>0</v>
      </c>
      <c r="AY97" s="382">
        <v>0</v>
      </c>
      <c r="AZ97" s="382">
        <v>0</v>
      </c>
      <c r="BA97" s="382">
        <v>0</v>
      </c>
      <c r="BB97" s="382">
        <v>0</v>
      </c>
      <c r="BC97" s="382">
        <v>0</v>
      </c>
      <c r="BD97" s="382">
        <v>0</v>
      </c>
      <c r="BE97" s="382">
        <v>0</v>
      </c>
      <c r="BF97" s="382">
        <v>0</v>
      </c>
      <c r="BG97" s="382">
        <v>0</v>
      </c>
      <c r="BH97" s="382">
        <v>0</v>
      </c>
      <c r="BI97" s="382">
        <v>0</v>
      </c>
      <c r="BJ97" s="382">
        <v>0</v>
      </c>
      <c r="BK97" s="390"/>
    </row>
    <row r="98" spans="1:63" s="344" customFormat="1" x14ac:dyDescent="0.3">
      <c r="A98" s="381">
        <v>91</v>
      </c>
      <c r="B98" s="382">
        <v>6953156276673</v>
      </c>
      <c r="C98" s="382">
        <v>734948</v>
      </c>
      <c r="D98" s="382" t="s">
        <v>214</v>
      </c>
      <c r="E98" s="382" t="s">
        <v>215</v>
      </c>
      <c r="F98" s="382">
        <v>109</v>
      </c>
      <c r="G98" s="382">
        <v>49.5</v>
      </c>
      <c r="H98" s="383" t="str">
        <f t="shared" si="14"/>
        <v>-</v>
      </c>
      <c r="I98" s="383" t="str">
        <f t="shared" si="15"/>
        <v>-</v>
      </c>
      <c r="J98" s="383" t="str">
        <f t="shared" si="16"/>
        <v>-</v>
      </c>
      <c r="K98" s="383" t="str">
        <f t="shared" si="17"/>
        <v>-</v>
      </c>
      <c r="L98" s="383" t="str">
        <f t="shared" si="18"/>
        <v>-</v>
      </c>
      <c r="M98" s="383" t="str">
        <f t="shared" si="19"/>
        <v>-</v>
      </c>
      <c r="N98" s="383" t="str">
        <f t="shared" si="20"/>
        <v>-</v>
      </c>
      <c r="O98" s="383" t="str">
        <f t="shared" si="21"/>
        <v>-</v>
      </c>
      <c r="P98" s="383" t="str">
        <f t="shared" si="22"/>
        <v>-</v>
      </c>
      <c r="Q98" s="383" t="str">
        <f t="shared" si="23"/>
        <v>-</v>
      </c>
      <c r="R98" s="383" t="str">
        <f t="shared" si="24"/>
        <v>-</v>
      </c>
      <c r="S98" s="383" t="str">
        <f t="shared" si="25"/>
        <v>-</v>
      </c>
      <c r="T98" s="384">
        <f t="shared" si="26"/>
        <v>0</v>
      </c>
      <c r="U98" s="385">
        <v>0</v>
      </c>
      <c r="V98" s="386"/>
      <c r="W98" s="382">
        <v>3</v>
      </c>
      <c r="X98" s="382">
        <v>0</v>
      </c>
      <c r="Y98" s="382">
        <v>0</v>
      </c>
      <c r="Z98" s="382">
        <v>0</v>
      </c>
      <c r="AA98" s="382">
        <v>0</v>
      </c>
      <c r="AB98" s="382">
        <v>0</v>
      </c>
      <c r="AC98" s="382">
        <v>4</v>
      </c>
      <c r="AD98" s="382">
        <v>0</v>
      </c>
      <c r="AE98" s="382">
        <v>2</v>
      </c>
      <c r="AF98" s="382">
        <v>0</v>
      </c>
      <c r="AG98" s="382">
        <v>4</v>
      </c>
      <c r="AH98" s="382">
        <v>0</v>
      </c>
      <c r="AI98" s="382">
        <v>0</v>
      </c>
      <c r="AJ98" s="382">
        <v>0</v>
      </c>
      <c r="AK98" s="382">
        <v>0</v>
      </c>
      <c r="AL98" s="382">
        <v>0</v>
      </c>
      <c r="AM98" s="382">
        <v>4</v>
      </c>
      <c r="AN98" s="382">
        <v>0</v>
      </c>
      <c r="AO98" s="382">
        <v>0</v>
      </c>
      <c r="AP98" s="382">
        <v>0</v>
      </c>
      <c r="AQ98" s="382">
        <v>0</v>
      </c>
      <c r="AR98" s="382">
        <v>0</v>
      </c>
      <c r="AS98" s="382">
        <v>0</v>
      </c>
      <c r="AT98" s="382">
        <v>0</v>
      </c>
      <c r="AU98" s="388"/>
      <c r="AV98" s="388">
        <f t="shared" si="27"/>
        <v>17</v>
      </c>
      <c r="AW98" s="388">
        <f t="shared" si="27"/>
        <v>0</v>
      </c>
      <c r="AX98" s="388">
        <v>0</v>
      </c>
      <c r="AY98" s="382">
        <v>0</v>
      </c>
      <c r="AZ98" s="382">
        <v>0</v>
      </c>
      <c r="BA98" s="382">
        <v>0</v>
      </c>
      <c r="BB98" s="382">
        <v>0</v>
      </c>
      <c r="BC98" s="382">
        <v>0</v>
      </c>
      <c r="BD98" s="382">
        <v>0</v>
      </c>
      <c r="BE98" s="382">
        <v>0</v>
      </c>
      <c r="BF98" s="382">
        <v>0</v>
      </c>
      <c r="BG98" s="382">
        <v>0</v>
      </c>
      <c r="BH98" s="382">
        <v>0</v>
      </c>
      <c r="BI98" s="382">
        <v>0</v>
      </c>
      <c r="BJ98" s="382">
        <v>0</v>
      </c>
      <c r="BK98" s="390"/>
    </row>
    <row r="99" spans="1:63" s="344" customFormat="1" x14ac:dyDescent="0.3">
      <c r="A99" s="381">
        <v>92</v>
      </c>
      <c r="B99" s="382">
        <v>6953156282032</v>
      </c>
      <c r="C99" s="382">
        <v>734966</v>
      </c>
      <c r="D99" s="382" t="s">
        <v>216</v>
      </c>
      <c r="E99" s="382" t="s">
        <v>217</v>
      </c>
      <c r="F99" s="382">
        <v>49</v>
      </c>
      <c r="G99" s="382">
        <v>24.5</v>
      </c>
      <c r="H99" s="383" t="str">
        <f t="shared" si="14"/>
        <v>-</v>
      </c>
      <c r="I99" s="383" t="str">
        <f t="shared" si="15"/>
        <v>-</v>
      </c>
      <c r="J99" s="383" t="str">
        <f t="shared" si="16"/>
        <v>-</v>
      </c>
      <c r="K99" s="383" t="str">
        <f t="shared" si="17"/>
        <v>-</v>
      </c>
      <c r="L99" s="383" t="str">
        <f t="shared" si="18"/>
        <v>-</v>
      </c>
      <c r="M99" s="383" t="str">
        <f t="shared" si="19"/>
        <v>-</v>
      </c>
      <c r="N99" s="383" t="str">
        <f t="shared" si="20"/>
        <v>-</v>
      </c>
      <c r="O99" s="383" t="str">
        <f t="shared" si="21"/>
        <v>-</v>
      </c>
      <c r="P99" s="383" t="str">
        <f t="shared" si="22"/>
        <v>-</v>
      </c>
      <c r="Q99" s="383" t="str">
        <f t="shared" si="23"/>
        <v>-</v>
      </c>
      <c r="R99" s="383" t="str">
        <f t="shared" si="24"/>
        <v>-</v>
      </c>
      <c r="S99" s="383" t="str">
        <f t="shared" si="25"/>
        <v>-</v>
      </c>
      <c r="T99" s="384">
        <f t="shared" si="26"/>
        <v>0</v>
      </c>
      <c r="U99" s="385">
        <v>0</v>
      </c>
      <c r="V99" s="386"/>
      <c r="W99" s="382">
        <v>0</v>
      </c>
      <c r="X99" s="382">
        <v>0</v>
      </c>
      <c r="Y99" s="382">
        <v>0</v>
      </c>
      <c r="Z99" s="382">
        <v>0</v>
      </c>
      <c r="AA99" s="382">
        <v>0</v>
      </c>
      <c r="AB99" s="382">
        <v>0</v>
      </c>
      <c r="AC99" s="382">
        <v>0</v>
      </c>
      <c r="AD99" s="382">
        <v>0</v>
      </c>
      <c r="AE99" s="382">
        <v>0</v>
      </c>
      <c r="AF99" s="382">
        <v>0</v>
      </c>
      <c r="AG99" s="382">
        <v>0</v>
      </c>
      <c r="AH99" s="382">
        <v>0</v>
      </c>
      <c r="AI99" s="382">
        <v>0</v>
      </c>
      <c r="AJ99" s="382">
        <v>0</v>
      </c>
      <c r="AK99" s="382">
        <v>0</v>
      </c>
      <c r="AL99" s="382">
        <v>0</v>
      </c>
      <c r="AM99" s="382">
        <v>0</v>
      </c>
      <c r="AN99" s="382">
        <v>0</v>
      </c>
      <c r="AO99" s="382">
        <v>0</v>
      </c>
      <c r="AP99" s="382">
        <v>0</v>
      </c>
      <c r="AQ99" s="382">
        <v>0</v>
      </c>
      <c r="AR99" s="382">
        <v>0</v>
      </c>
      <c r="AS99" s="382">
        <v>0</v>
      </c>
      <c r="AT99" s="382">
        <v>0</v>
      </c>
      <c r="AU99" s="388"/>
      <c r="AV99" s="388">
        <f t="shared" si="27"/>
        <v>0</v>
      </c>
      <c r="AW99" s="388">
        <f t="shared" si="27"/>
        <v>0</v>
      </c>
      <c r="AX99" s="388">
        <v>0</v>
      </c>
      <c r="AY99" s="382">
        <v>0</v>
      </c>
      <c r="AZ99" s="382">
        <v>0</v>
      </c>
      <c r="BA99" s="382">
        <v>0</v>
      </c>
      <c r="BB99" s="382">
        <v>0</v>
      </c>
      <c r="BC99" s="382">
        <v>0</v>
      </c>
      <c r="BD99" s="382">
        <v>0</v>
      </c>
      <c r="BE99" s="382">
        <v>0</v>
      </c>
      <c r="BF99" s="382">
        <v>0</v>
      </c>
      <c r="BG99" s="382">
        <v>0</v>
      </c>
      <c r="BH99" s="382">
        <v>0</v>
      </c>
      <c r="BI99" s="382">
        <v>0</v>
      </c>
      <c r="BJ99" s="382">
        <v>0</v>
      </c>
      <c r="BK99" s="390"/>
    </row>
    <row r="100" spans="1:63" s="344" customFormat="1" x14ac:dyDescent="0.3">
      <c r="A100" s="381">
        <v>93</v>
      </c>
      <c r="B100" s="382">
        <v>6953156282049</v>
      </c>
      <c r="C100" s="382">
        <v>734968</v>
      </c>
      <c r="D100" s="382" t="s">
        <v>218</v>
      </c>
      <c r="E100" s="382" t="s">
        <v>219</v>
      </c>
      <c r="F100" s="382">
        <v>49</v>
      </c>
      <c r="G100" s="382">
        <v>24.5</v>
      </c>
      <c r="H100" s="383" t="str">
        <f t="shared" si="14"/>
        <v>-</v>
      </c>
      <c r="I100" s="383" t="str">
        <f t="shared" si="15"/>
        <v>-</v>
      </c>
      <c r="J100" s="383" t="str">
        <f t="shared" si="16"/>
        <v>-</v>
      </c>
      <c r="K100" s="383" t="str">
        <f t="shared" si="17"/>
        <v>-</v>
      </c>
      <c r="L100" s="383" t="str">
        <f t="shared" si="18"/>
        <v>-</v>
      </c>
      <c r="M100" s="383" t="str">
        <f t="shared" si="19"/>
        <v>-</v>
      </c>
      <c r="N100" s="383" t="str">
        <f t="shared" si="20"/>
        <v>-</v>
      </c>
      <c r="O100" s="383" t="str">
        <f t="shared" si="21"/>
        <v>-</v>
      </c>
      <c r="P100" s="383" t="str">
        <f t="shared" si="22"/>
        <v>-</v>
      </c>
      <c r="Q100" s="383" t="str">
        <f t="shared" si="23"/>
        <v>-</v>
      </c>
      <c r="R100" s="383" t="str">
        <f t="shared" si="24"/>
        <v>-</v>
      </c>
      <c r="S100" s="383" t="str">
        <f t="shared" si="25"/>
        <v>-</v>
      </c>
      <c r="T100" s="384">
        <f t="shared" si="26"/>
        <v>0</v>
      </c>
      <c r="U100" s="385">
        <v>0</v>
      </c>
      <c r="V100" s="386"/>
      <c r="W100" s="382">
        <v>0</v>
      </c>
      <c r="X100" s="382">
        <v>0</v>
      </c>
      <c r="Y100" s="382">
        <v>0</v>
      </c>
      <c r="Z100" s="382">
        <v>0</v>
      </c>
      <c r="AA100" s="382">
        <v>0</v>
      </c>
      <c r="AB100" s="382">
        <v>0</v>
      </c>
      <c r="AC100" s="382">
        <v>0</v>
      </c>
      <c r="AD100" s="382">
        <v>0</v>
      </c>
      <c r="AE100" s="382">
        <v>0</v>
      </c>
      <c r="AF100" s="382">
        <v>0</v>
      </c>
      <c r="AG100" s="382">
        <v>0</v>
      </c>
      <c r="AH100" s="382">
        <v>0</v>
      </c>
      <c r="AI100" s="382">
        <v>0</v>
      </c>
      <c r="AJ100" s="382">
        <v>0</v>
      </c>
      <c r="AK100" s="382">
        <v>0</v>
      </c>
      <c r="AL100" s="382">
        <v>0</v>
      </c>
      <c r="AM100" s="382">
        <v>0</v>
      </c>
      <c r="AN100" s="382">
        <v>0</v>
      </c>
      <c r="AO100" s="382">
        <v>0</v>
      </c>
      <c r="AP100" s="382">
        <v>0</v>
      </c>
      <c r="AQ100" s="382">
        <v>0</v>
      </c>
      <c r="AR100" s="382">
        <v>0</v>
      </c>
      <c r="AS100" s="382">
        <v>0</v>
      </c>
      <c r="AT100" s="382">
        <v>0</v>
      </c>
      <c r="AU100" s="388"/>
      <c r="AV100" s="388">
        <f t="shared" si="27"/>
        <v>0</v>
      </c>
      <c r="AW100" s="388">
        <f t="shared" si="27"/>
        <v>0</v>
      </c>
      <c r="AX100" s="388">
        <v>0</v>
      </c>
      <c r="AY100" s="382">
        <v>0</v>
      </c>
      <c r="AZ100" s="382">
        <v>0</v>
      </c>
      <c r="BA100" s="382">
        <v>0</v>
      </c>
      <c r="BB100" s="382">
        <v>0</v>
      </c>
      <c r="BC100" s="382">
        <v>0</v>
      </c>
      <c r="BD100" s="382">
        <v>0</v>
      </c>
      <c r="BE100" s="382">
        <v>0</v>
      </c>
      <c r="BF100" s="382">
        <v>0</v>
      </c>
      <c r="BG100" s="382">
        <v>0</v>
      </c>
      <c r="BH100" s="382">
        <v>0</v>
      </c>
      <c r="BI100" s="382">
        <v>0</v>
      </c>
      <c r="BJ100" s="382">
        <v>0</v>
      </c>
      <c r="BK100" s="390"/>
    </row>
    <row r="101" spans="1:63" s="344" customFormat="1" x14ac:dyDescent="0.3">
      <c r="A101" s="381">
        <v>94</v>
      </c>
      <c r="B101" s="382">
        <v>6953156282056</v>
      </c>
      <c r="C101" s="382">
        <v>734970</v>
      </c>
      <c r="D101" s="382" t="s">
        <v>220</v>
      </c>
      <c r="E101" s="382" t="s">
        <v>221</v>
      </c>
      <c r="F101" s="382">
        <v>49</v>
      </c>
      <c r="G101" s="382">
        <v>24.5</v>
      </c>
      <c r="H101" s="383" t="str">
        <f t="shared" si="14"/>
        <v>-</v>
      </c>
      <c r="I101" s="383" t="str">
        <f t="shared" si="15"/>
        <v>-</v>
      </c>
      <c r="J101" s="383" t="str">
        <f t="shared" si="16"/>
        <v>-</v>
      </c>
      <c r="K101" s="383" t="str">
        <f t="shared" si="17"/>
        <v>-</v>
      </c>
      <c r="L101" s="383" t="str">
        <f t="shared" si="18"/>
        <v>-</v>
      </c>
      <c r="M101" s="383" t="str">
        <f t="shared" si="19"/>
        <v>-</v>
      </c>
      <c r="N101" s="383" t="str">
        <f t="shared" si="20"/>
        <v>-</v>
      </c>
      <c r="O101" s="383" t="str">
        <f t="shared" si="21"/>
        <v>-</v>
      </c>
      <c r="P101" s="383" t="str">
        <f t="shared" si="22"/>
        <v>-</v>
      </c>
      <c r="Q101" s="383" t="str">
        <f t="shared" si="23"/>
        <v>-</v>
      </c>
      <c r="R101" s="383" t="str">
        <f t="shared" si="24"/>
        <v>-</v>
      </c>
      <c r="S101" s="383" t="str">
        <f t="shared" si="25"/>
        <v>-</v>
      </c>
      <c r="T101" s="384">
        <f t="shared" si="26"/>
        <v>0</v>
      </c>
      <c r="U101" s="385">
        <v>0</v>
      </c>
      <c r="V101" s="386"/>
      <c r="W101" s="382">
        <v>0</v>
      </c>
      <c r="X101" s="382">
        <v>0</v>
      </c>
      <c r="Y101" s="382">
        <v>0</v>
      </c>
      <c r="Z101" s="382">
        <v>0</v>
      </c>
      <c r="AA101" s="382">
        <v>0</v>
      </c>
      <c r="AB101" s="382">
        <v>0</v>
      </c>
      <c r="AC101" s="382">
        <v>0</v>
      </c>
      <c r="AD101" s="382">
        <v>0</v>
      </c>
      <c r="AE101" s="382">
        <v>0</v>
      </c>
      <c r="AF101" s="382">
        <v>0</v>
      </c>
      <c r="AG101" s="382">
        <v>0</v>
      </c>
      <c r="AH101" s="382">
        <v>0</v>
      </c>
      <c r="AI101" s="382">
        <v>0</v>
      </c>
      <c r="AJ101" s="382">
        <v>0</v>
      </c>
      <c r="AK101" s="382">
        <v>0</v>
      </c>
      <c r="AL101" s="382">
        <v>0</v>
      </c>
      <c r="AM101" s="382">
        <v>0</v>
      </c>
      <c r="AN101" s="382">
        <v>0</v>
      </c>
      <c r="AO101" s="382">
        <v>0</v>
      </c>
      <c r="AP101" s="382">
        <v>0</v>
      </c>
      <c r="AQ101" s="382">
        <v>0</v>
      </c>
      <c r="AR101" s="382">
        <v>0</v>
      </c>
      <c r="AS101" s="382">
        <v>0</v>
      </c>
      <c r="AT101" s="382">
        <v>0</v>
      </c>
      <c r="AU101" s="388"/>
      <c r="AV101" s="388">
        <f t="shared" si="27"/>
        <v>0</v>
      </c>
      <c r="AW101" s="388">
        <f t="shared" si="27"/>
        <v>0</v>
      </c>
      <c r="AX101" s="388">
        <v>0</v>
      </c>
      <c r="AY101" s="382">
        <v>0</v>
      </c>
      <c r="AZ101" s="382">
        <v>0</v>
      </c>
      <c r="BA101" s="382">
        <v>0</v>
      </c>
      <c r="BB101" s="382">
        <v>0</v>
      </c>
      <c r="BC101" s="382">
        <v>0</v>
      </c>
      <c r="BD101" s="382">
        <v>0</v>
      </c>
      <c r="BE101" s="382">
        <v>0</v>
      </c>
      <c r="BF101" s="382">
        <v>0</v>
      </c>
      <c r="BG101" s="382">
        <v>0</v>
      </c>
      <c r="BH101" s="382">
        <v>0</v>
      </c>
      <c r="BI101" s="382">
        <v>0</v>
      </c>
      <c r="BJ101" s="382">
        <v>0</v>
      </c>
      <c r="BK101" s="390"/>
    </row>
    <row r="102" spans="1:63" s="344" customFormat="1" x14ac:dyDescent="0.3">
      <c r="A102" s="381">
        <v>95</v>
      </c>
      <c r="B102" s="382">
        <v>6953156282063</v>
      </c>
      <c r="C102" s="382">
        <v>734971</v>
      </c>
      <c r="D102" s="382" t="s">
        <v>222</v>
      </c>
      <c r="E102" s="382" t="s">
        <v>223</v>
      </c>
      <c r="F102" s="382">
        <v>49</v>
      </c>
      <c r="G102" s="382">
        <v>24.5</v>
      </c>
      <c r="H102" s="383" t="str">
        <f t="shared" si="14"/>
        <v>-</v>
      </c>
      <c r="I102" s="383" t="str">
        <f t="shared" si="15"/>
        <v>-</v>
      </c>
      <c r="J102" s="383" t="str">
        <f t="shared" si="16"/>
        <v>-</v>
      </c>
      <c r="K102" s="383" t="str">
        <f t="shared" si="17"/>
        <v>-</v>
      </c>
      <c r="L102" s="383" t="str">
        <f t="shared" si="18"/>
        <v>-</v>
      </c>
      <c r="M102" s="383" t="str">
        <f t="shared" si="19"/>
        <v>-</v>
      </c>
      <c r="N102" s="383" t="str">
        <f t="shared" si="20"/>
        <v>-</v>
      </c>
      <c r="O102" s="383" t="str">
        <f t="shared" si="21"/>
        <v>-</v>
      </c>
      <c r="P102" s="383" t="str">
        <f t="shared" si="22"/>
        <v>-</v>
      </c>
      <c r="Q102" s="383" t="str">
        <f t="shared" si="23"/>
        <v>-</v>
      </c>
      <c r="R102" s="383" t="str">
        <f t="shared" si="24"/>
        <v>-</v>
      </c>
      <c r="S102" s="383" t="str">
        <f t="shared" si="25"/>
        <v>-</v>
      </c>
      <c r="T102" s="384">
        <f t="shared" si="26"/>
        <v>0</v>
      </c>
      <c r="U102" s="385">
        <v>0</v>
      </c>
      <c r="V102" s="386"/>
      <c r="W102" s="382">
        <v>0</v>
      </c>
      <c r="X102" s="382">
        <v>0</v>
      </c>
      <c r="Y102" s="382">
        <v>0</v>
      </c>
      <c r="Z102" s="382">
        <v>0</v>
      </c>
      <c r="AA102" s="382">
        <v>0</v>
      </c>
      <c r="AB102" s="382">
        <v>0</v>
      </c>
      <c r="AC102" s="382">
        <v>0</v>
      </c>
      <c r="AD102" s="382">
        <v>0</v>
      </c>
      <c r="AE102" s="382">
        <v>0</v>
      </c>
      <c r="AF102" s="382">
        <v>0</v>
      </c>
      <c r="AG102" s="382">
        <v>0</v>
      </c>
      <c r="AH102" s="382">
        <v>0</v>
      </c>
      <c r="AI102" s="382">
        <v>0</v>
      </c>
      <c r="AJ102" s="382">
        <v>0</v>
      </c>
      <c r="AK102" s="382">
        <v>0</v>
      </c>
      <c r="AL102" s="382">
        <v>0</v>
      </c>
      <c r="AM102" s="382">
        <v>0</v>
      </c>
      <c r="AN102" s="382">
        <v>0</v>
      </c>
      <c r="AO102" s="382">
        <v>0</v>
      </c>
      <c r="AP102" s="382">
        <v>0</v>
      </c>
      <c r="AQ102" s="382">
        <v>0</v>
      </c>
      <c r="AR102" s="382">
        <v>0</v>
      </c>
      <c r="AS102" s="382">
        <v>0</v>
      </c>
      <c r="AT102" s="382">
        <v>0</v>
      </c>
      <c r="AU102" s="388"/>
      <c r="AV102" s="388">
        <f t="shared" si="27"/>
        <v>0</v>
      </c>
      <c r="AW102" s="388">
        <f t="shared" si="27"/>
        <v>0</v>
      </c>
      <c r="AX102" s="388">
        <v>0</v>
      </c>
      <c r="AY102" s="382">
        <v>0</v>
      </c>
      <c r="AZ102" s="382">
        <v>0</v>
      </c>
      <c r="BA102" s="382">
        <v>0</v>
      </c>
      <c r="BB102" s="382">
        <v>0</v>
      </c>
      <c r="BC102" s="382">
        <v>0</v>
      </c>
      <c r="BD102" s="382">
        <v>0</v>
      </c>
      <c r="BE102" s="382">
        <v>0</v>
      </c>
      <c r="BF102" s="382">
        <v>0</v>
      </c>
      <c r="BG102" s="382">
        <v>0</v>
      </c>
      <c r="BH102" s="382">
        <v>0</v>
      </c>
      <c r="BI102" s="382">
        <v>0</v>
      </c>
      <c r="BJ102" s="382">
        <v>0</v>
      </c>
      <c r="BK102" s="390"/>
    </row>
    <row r="103" spans="1:63" s="344" customFormat="1" x14ac:dyDescent="0.3">
      <c r="A103" s="381">
        <v>96</v>
      </c>
      <c r="B103" s="382">
        <v>6953156282070</v>
      </c>
      <c r="C103" s="382">
        <v>734973</v>
      </c>
      <c r="D103" s="382" t="s">
        <v>224</v>
      </c>
      <c r="E103" s="382" t="s">
        <v>225</v>
      </c>
      <c r="F103" s="382">
        <v>49</v>
      </c>
      <c r="G103" s="382">
        <v>24.5</v>
      </c>
      <c r="H103" s="383" t="str">
        <f t="shared" si="14"/>
        <v>-</v>
      </c>
      <c r="I103" s="383" t="str">
        <f t="shared" si="15"/>
        <v>-</v>
      </c>
      <c r="J103" s="383" t="str">
        <f t="shared" si="16"/>
        <v>-</v>
      </c>
      <c r="K103" s="383" t="str">
        <f t="shared" si="17"/>
        <v>-</v>
      </c>
      <c r="L103" s="383" t="str">
        <f t="shared" si="18"/>
        <v>-</v>
      </c>
      <c r="M103" s="383" t="str">
        <f t="shared" si="19"/>
        <v>-</v>
      </c>
      <c r="N103" s="383" t="str">
        <f t="shared" si="20"/>
        <v>-</v>
      </c>
      <c r="O103" s="383" t="str">
        <f t="shared" si="21"/>
        <v>-</v>
      </c>
      <c r="P103" s="383" t="str">
        <f t="shared" si="22"/>
        <v>-</v>
      </c>
      <c r="Q103" s="383" t="str">
        <f t="shared" si="23"/>
        <v>-</v>
      </c>
      <c r="R103" s="383" t="str">
        <f t="shared" si="24"/>
        <v>-</v>
      </c>
      <c r="S103" s="383" t="str">
        <f t="shared" si="25"/>
        <v>-</v>
      </c>
      <c r="T103" s="384">
        <f t="shared" si="26"/>
        <v>0</v>
      </c>
      <c r="U103" s="385">
        <v>0</v>
      </c>
      <c r="V103" s="386"/>
      <c r="W103" s="382">
        <v>0</v>
      </c>
      <c r="X103" s="382">
        <v>0</v>
      </c>
      <c r="Y103" s="382">
        <v>0</v>
      </c>
      <c r="Z103" s="382">
        <v>0</v>
      </c>
      <c r="AA103" s="382">
        <v>0</v>
      </c>
      <c r="AB103" s="382">
        <v>0</v>
      </c>
      <c r="AC103" s="382">
        <v>0</v>
      </c>
      <c r="AD103" s="382">
        <v>0</v>
      </c>
      <c r="AE103" s="382">
        <v>0</v>
      </c>
      <c r="AF103" s="382">
        <v>0</v>
      </c>
      <c r="AG103" s="382">
        <v>0</v>
      </c>
      <c r="AH103" s="382">
        <v>0</v>
      </c>
      <c r="AI103" s="382">
        <v>0</v>
      </c>
      <c r="AJ103" s="382">
        <v>0</v>
      </c>
      <c r="AK103" s="382">
        <v>0</v>
      </c>
      <c r="AL103" s="382">
        <v>0</v>
      </c>
      <c r="AM103" s="382">
        <v>0</v>
      </c>
      <c r="AN103" s="382">
        <v>0</v>
      </c>
      <c r="AO103" s="382">
        <v>0</v>
      </c>
      <c r="AP103" s="382">
        <v>0</v>
      </c>
      <c r="AQ103" s="382">
        <v>0</v>
      </c>
      <c r="AR103" s="382">
        <v>0</v>
      </c>
      <c r="AS103" s="382">
        <v>0</v>
      </c>
      <c r="AT103" s="382">
        <v>0</v>
      </c>
      <c r="AU103" s="388"/>
      <c r="AV103" s="388">
        <f t="shared" si="27"/>
        <v>0</v>
      </c>
      <c r="AW103" s="388">
        <f t="shared" si="27"/>
        <v>0</v>
      </c>
      <c r="AX103" s="388">
        <v>0</v>
      </c>
      <c r="AY103" s="382">
        <v>0</v>
      </c>
      <c r="AZ103" s="382">
        <v>0</v>
      </c>
      <c r="BA103" s="382">
        <v>0</v>
      </c>
      <c r="BB103" s="382">
        <v>0</v>
      </c>
      <c r="BC103" s="382">
        <v>0</v>
      </c>
      <c r="BD103" s="382">
        <v>0</v>
      </c>
      <c r="BE103" s="382">
        <v>0</v>
      </c>
      <c r="BF103" s="382">
        <v>0</v>
      </c>
      <c r="BG103" s="382">
        <v>0</v>
      </c>
      <c r="BH103" s="382">
        <v>0</v>
      </c>
      <c r="BI103" s="382">
        <v>0</v>
      </c>
      <c r="BJ103" s="382">
        <v>0</v>
      </c>
      <c r="BK103" s="390"/>
    </row>
    <row r="104" spans="1:63" s="344" customFormat="1" x14ac:dyDescent="0.3">
      <c r="A104" s="381">
        <v>97</v>
      </c>
      <c r="B104" s="382">
        <v>6953156282087</v>
      </c>
      <c r="C104" s="382">
        <v>734975</v>
      </c>
      <c r="D104" s="382" t="s">
        <v>226</v>
      </c>
      <c r="E104" s="382" t="s">
        <v>227</v>
      </c>
      <c r="F104" s="382">
        <v>49</v>
      </c>
      <c r="G104" s="382">
        <v>24.5</v>
      </c>
      <c r="H104" s="383" t="str">
        <f t="shared" si="14"/>
        <v>-</v>
      </c>
      <c r="I104" s="383" t="str">
        <f t="shared" si="15"/>
        <v>-</v>
      </c>
      <c r="J104" s="383" t="str">
        <f t="shared" si="16"/>
        <v>-</v>
      </c>
      <c r="K104" s="383" t="str">
        <f t="shared" si="17"/>
        <v>-</v>
      </c>
      <c r="L104" s="383" t="str">
        <f t="shared" si="18"/>
        <v>-</v>
      </c>
      <c r="M104" s="383" t="str">
        <f t="shared" si="19"/>
        <v>-</v>
      </c>
      <c r="N104" s="383" t="str">
        <f t="shared" si="20"/>
        <v>-</v>
      </c>
      <c r="O104" s="383" t="str">
        <f t="shared" si="21"/>
        <v>-</v>
      </c>
      <c r="P104" s="383" t="str">
        <f t="shared" si="22"/>
        <v>-</v>
      </c>
      <c r="Q104" s="383" t="str">
        <f t="shared" si="23"/>
        <v>-</v>
      </c>
      <c r="R104" s="383" t="str">
        <f t="shared" si="24"/>
        <v>-</v>
      </c>
      <c r="S104" s="383" t="str">
        <f t="shared" si="25"/>
        <v>-</v>
      </c>
      <c r="T104" s="384">
        <f t="shared" si="26"/>
        <v>0</v>
      </c>
      <c r="U104" s="385">
        <v>0</v>
      </c>
      <c r="V104" s="386"/>
      <c r="W104" s="382">
        <v>0</v>
      </c>
      <c r="X104" s="382">
        <v>0</v>
      </c>
      <c r="Y104" s="382">
        <v>0</v>
      </c>
      <c r="Z104" s="382">
        <v>0</v>
      </c>
      <c r="AA104" s="382">
        <v>0</v>
      </c>
      <c r="AB104" s="382">
        <v>0</v>
      </c>
      <c r="AC104" s="382">
        <v>0</v>
      </c>
      <c r="AD104" s="382">
        <v>0</v>
      </c>
      <c r="AE104" s="382">
        <v>0</v>
      </c>
      <c r="AF104" s="382">
        <v>0</v>
      </c>
      <c r="AG104" s="382">
        <v>0</v>
      </c>
      <c r="AH104" s="382">
        <v>0</v>
      </c>
      <c r="AI104" s="382">
        <v>0</v>
      </c>
      <c r="AJ104" s="382">
        <v>0</v>
      </c>
      <c r="AK104" s="382">
        <v>0</v>
      </c>
      <c r="AL104" s="382">
        <v>0</v>
      </c>
      <c r="AM104" s="382">
        <v>0</v>
      </c>
      <c r="AN104" s="382">
        <v>0</v>
      </c>
      <c r="AO104" s="382">
        <v>0</v>
      </c>
      <c r="AP104" s="382">
        <v>0</v>
      </c>
      <c r="AQ104" s="382">
        <v>0</v>
      </c>
      <c r="AR104" s="382">
        <v>0</v>
      </c>
      <c r="AS104" s="382">
        <v>0</v>
      </c>
      <c r="AT104" s="382">
        <v>0</v>
      </c>
      <c r="AU104" s="388"/>
      <c r="AV104" s="388">
        <f t="shared" si="27"/>
        <v>0</v>
      </c>
      <c r="AW104" s="388">
        <f t="shared" si="27"/>
        <v>0</v>
      </c>
      <c r="AX104" s="388">
        <v>0</v>
      </c>
      <c r="AY104" s="382">
        <v>0</v>
      </c>
      <c r="AZ104" s="382">
        <v>0</v>
      </c>
      <c r="BA104" s="382">
        <v>0</v>
      </c>
      <c r="BB104" s="382">
        <v>0</v>
      </c>
      <c r="BC104" s="382">
        <v>0</v>
      </c>
      <c r="BD104" s="382">
        <v>0</v>
      </c>
      <c r="BE104" s="382">
        <v>0</v>
      </c>
      <c r="BF104" s="382">
        <v>0</v>
      </c>
      <c r="BG104" s="382">
        <v>0</v>
      </c>
      <c r="BH104" s="382">
        <v>0</v>
      </c>
      <c r="BI104" s="382">
        <v>0</v>
      </c>
      <c r="BJ104" s="382">
        <v>0</v>
      </c>
      <c r="BK104" s="390"/>
    </row>
    <row r="105" spans="1:63" s="344" customFormat="1" x14ac:dyDescent="0.3">
      <c r="A105" s="381">
        <v>98</v>
      </c>
      <c r="B105" s="382">
        <v>6953156281738</v>
      </c>
      <c r="C105" s="382">
        <v>734976</v>
      </c>
      <c r="D105" s="382" t="s">
        <v>228</v>
      </c>
      <c r="E105" s="382" t="s">
        <v>229</v>
      </c>
      <c r="F105" s="382">
        <v>79</v>
      </c>
      <c r="G105" s="382">
        <v>39.5</v>
      </c>
      <c r="H105" s="383" t="str">
        <f t="shared" si="14"/>
        <v>-</v>
      </c>
      <c r="I105" s="383" t="str">
        <f t="shared" si="15"/>
        <v>-</v>
      </c>
      <c r="J105" s="383" t="str">
        <f t="shared" si="16"/>
        <v>-</v>
      </c>
      <c r="K105" s="383" t="str">
        <f t="shared" si="17"/>
        <v>-</v>
      </c>
      <c r="L105" s="383" t="str">
        <f t="shared" si="18"/>
        <v>-</v>
      </c>
      <c r="M105" s="383" t="str">
        <f t="shared" si="19"/>
        <v>-</v>
      </c>
      <c r="N105" s="383" t="str">
        <f t="shared" si="20"/>
        <v>-</v>
      </c>
      <c r="O105" s="383" t="str">
        <f t="shared" si="21"/>
        <v>-</v>
      </c>
      <c r="P105" s="383" t="str">
        <f t="shared" si="22"/>
        <v>-</v>
      </c>
      <c r="Q105" s="383" t="str">
        <f t="shared" si="23"/>
        <v>-</v>
      </c>
      <c r="R105" s="383" t="str">
        <f t="shared" si="24"/>
        <v>-</v>
      </c>
      <c r="S105" s="383" t="str">
        <f t="shared" si="25"/>
        <v>-</v>
      </c>
      <c r="T105" s="384">
        <f t="shared" si="26"/>
        <v>0</v>
      </c>
      <c r="U105" s="385">
        <v>0</v>
      </c>
      <c r="V105" s="386"/>
      <c r="W105" s="382">
        <v>0</v>
      </c>
      <c r="X105" s="382">
        <v>0</v>
      </c>
      <c r="Y105" s="382">
        <v>0</v>
      </c>
      <c r="Z105" s="382">
        <v>0</v>
      </c>
      <c r="AA105" s="382">
        <v>0</v>
      </c>
      <c r="AB105" s="382">
        <v>0</v>
      </c>
      <c r="AC105" s="382">
        <v>0</v>
      </c>
      <c r="AD105" s="382">
        <v>0</v>
      </c>
      <c r="AE105" s="382">
        <v>0</v>
      </c>
      <c r="AF105" s="382">
        <v>0</v>
      </c>
      <c r="AG105" s="382">
        <v>0</v>
      </c>
      <c r="AH105" s="382">
        <v>0</v>
      </c>
      <c r="AI105" s="382">
        <v>0</v>
      </c>
      <c r="AJ105" s="382">
        <v>0</v>
      </c>
      <c r="AK105" s="382">
        <v>0</v>
      </c>
      <c r="AL105" s="382">
        <v>0</v>
      </c>
      <c r="AM105" s="382">
        <v>0</v>
      </c>
      <c r="AN105" s="382">
        <v>0</v>
      </c>
      <c r="AO105" s="382">
        <v>0</v>
      </c>
      <c r="AP105" s="382">
        <v>0</v>
      </c>
      <c r="AQ105" s="382">
        <v>0</v>
      </c>
      <c r="AR105" s="382">
        <v>0</v>
      </c>
      <c r="AS105" s="382">
        <v>0</v>
      </c>
      <c r="AT105" s="382">
        <v>0</v>
      </c>
      <c r="AU105" s="388"/>
      <c r="AV105" s="388">
        <f t="shared" si="27"/>
        <v>0</v>
      </c>
      <c r="AW105" s="388">
        <f t="shared" si="27"/>
        <v>0</v>
      </c>
      <c r="AX105" s="388">
        <v>0</v>
      </c>
      <c r="AY105" s="382">
        <v>0</v>
      </c>
      <c r="AZ105" s="382">
        <v>0</v>
      </c>
      <c r="BA105" s="382">
        <v>0</v>
      </c>
      <c r="BB105" s="382">
        <v>0</v>
      </c>
      <c r="BC105" s="382">
        <v>0</v>
      </c>
      <c r="BD105" s="382">
        <v>0</v>
      </c>
      <c r="BE105" s="382">
        <v>0</v>
      </c>
      <c r="BF105" s="382">
        <v>0</v>
      </c>
      <c r="BG105" s="382">
        <v>0</v>
      </c>
      <c r="BH105" s="382">
        <v>0</v>
      </c>
      <c r="BI105" s="382">
        <v>0</v>
      </c>
      <c r="BJ105" s="382">
        <v>0</v>
      </c>
      <c r="BK105" s="390"/>
    </row>
    <row r="106" spans="1:63" s="344" customFormat="1" x14ac:dyDescent="0.3">
      <c r="A106" s="381">
        <v>99</v>
      </c>
      <c r="B106" s="382">
        <v>6953156281745</v>
      </c>
      <c r="C106" s="382">
        <v>734981</v>
      </c>
      <c r="D106" s="382" t="s">
        <v>230</v>
      </c>
      <c r="E106" s="382" t="s">
        <v>231</v>
      </c>
      <c r="F106" s="382">
        <v>79</v>
      </c>
      <c r="G106" s="382">
        <v>39.5</v>
      </c>
      <c r="H106" s="383" t="str">
        <f t="shared" si="14"/>
        <v>-</v>
      </c>
      <c r="I106" s="383" t="str">
        <f t="shared" si="15"/>
        <v>-</v>
      </c>
      <c r="J106" s="383" t="str">
        <f t="shared" si="16"/>
        <v>-</v>
      </c>
      <c r="K106" s="383" t="str">
        <f t="shared" si="17"/>
        <v>-</v>
      </c>
      <c r="L106" s="383" t="str">
        <f t="shared" si="18"/>
        <v>-</v>
      </c>
      <c r="M106" s="383" t="str">
        <f t="shared" si="19"/>
        <v>-</v>
      </c>
      <c r="N106" s="383" t="str">
        <f t="shared" si="20"/>
        <v>-</v>
      </c>
      <c r="O106" s="383" t="str">
        <f t="shared" si="21"/>
        <v>-</v>
      </c>
      <c r="P106" s="383" t="str">
        <f t="shared" si="22"/>
        <v>-</v>
      </c>
      <c r="Q106" s="383" t="str">
        <f t="shared" si="23"/>
        <v>-</v>
      </c>
      <c r="R106" s="383" t="str">
        <f t="shared" si="24"/>
        <v>-</v>
      </c>
      <c r="S106" s="383" t="str">
        <f t="shared" si="25"/>
        <v>-</v>
      </c>
      <c r="T106" s="384">
        <f t="shared" si="26"/>
        <v>0</v>
      </c>
      <c r="U106" s="385">
        <v>0</v>
      </c>
      <c r="V106" s="386"/>
      <c r="W106" s="382">
        <v>0</v>
      </c>
      <c r="X106" s="382">
        <v>0</v>
      </c>
      <c r="Y106" s="382">
        <v>0</v>
      </c>
      <c r="Z106" s="382">
        <v>0</v>
      </c>
      <c r="AA106" s="382">
        <v>0</v>
      </c>
      <c r="AB106" s="382">
        <v>0</v>
      </c>
      <c r="AC106" s="382">
        <v>0</v>
      </c>
      <c r="AD106" s="382">
        <v>0</v>
      </c>
      <c r="AE106" s="382">
        <v>0</v>
      </c>
      <c r="AF106" s="382">
        <v>0</v>
      </c>
      <c r="AG106" s="382">
        <v>0</v>
      </c>
      <c r="AH106" s="382">
        <v>0</v>
      </c>
      <c r="AI106" s="382">
        <v>0</v>
      </c>
      <c r="AJ106" s="382">
        <v>0</v>
      </c>
      <c r="AK106" s="382">
        <v>0</v>
      </c>
      <c r="AL106" s="382">
        <v>0</v>
      </c>
      <c r="AM106" s="382">
        <v>0</v>
      </c>
      <c r="AN106" s="382">
        <v>0</v>
      </c>
      <c r="AO106" s="382">
        <v>0</v>
      </c>
      <c r="AP106" s="382">
        <v>0</v>
      </c>
      <c r="AQ106" s="382">
        <v>0</v>
      </c>
      <c r="AR106" s="382">
        <v>0</v>
      </c>
      <c r="AS106" s="382">
        <v>0</v>
      </c>
      <c r="AT106" s="382">
        <v>0</v>
      </c>
      <c r="AU106" s="388"/>
      <c r="AV106" s="388">
        <f t="shared" si="27"/>
        <v>0</v>
      </c>
      <c r="AW106" s="388">
        <f t="shared" si="27"/>
        <v>0</v>
      </c>
      <c r="AX106" s="388">
        <v>0</v>
      </c>
      <c r="AY106" s="382">
        <v>0</v>
      </c>
      <c r="AZ106" s="382">
        <v>0</v>
      </c>
      <c r="BA106" s="382">
        <v>0</v>
      </c>
      <c r="BB106" s="382">
        <v>0</v>
      </c>
      <c r="BC106" s="382">
        <v>0</v>
      </c>
      <c r="BD106" s="382">
        <v>0</v>
      </c>
      <c r="BE106" s="382">
        <v>0</v>
      </c>
      <c r="BF106" s="382">
        <v>0</v>
      </c>
      <c r="BG106" s="382">
        <v>0</v>
      </c>
      <c r="BH106" s="382">
        <v>0</v>
      </c>
      <c r="BI106" s="382">
        <v>0</v>
      </c>
      <c r="BJ106" s="382">
        <v>0</v>
      </c>
      <c r="BK106" s="390"/>
    </row>
    <row r="107" spans="1:63" s="344" customFormat="1" x14ac:dyDescent="0.3">
      <c r="A107" s="381">
        <v>100</v>
      </c>
      <c r="B107" s="382">
        <v>6953156253087</v>
      </c>
      <c r="C107" s="382">
        <v>735669</v>
      </c>
      <c r="D107" s="382" t="s">
        <v>232</v>
      </c>
      <c r="E107" s="382" t="s">
        <v>183</v>
      </c>
      <c r="F107" s="382">
        <v>49</v>
      </c>
      <c r="G107" s="382">
        <v>24.5</v>
      </c>
      <c r="H107" s="383" t="str">
        <f t="shared" si="14"/>
        <v>-</v>
      </c>
      <c r="I107" s="383" t="str">
        <f t="shared" si="15"/>
        <v>-</v>
      </c>
      <c r="J107" s="383" t="str">
        <f t="shared" si="16"/>
        <v>-</v>
      </c>
      <c r="K107" s="383">
        <f t="shared" si="17"/>
        <v>1</v>
      </c>
      <c r="L107" s="383">
        <f t="shared" si="18"/>
        <v>2</v>
      </c>
      <c r="M107" s="383">
        <f t="shared" si="19"/>
        <v>3</v>
      </c>
      <c r="N107" s="383" t="str">
        <f t="shared" si="20"/>
        <v>-</v>
      </c>
      <c r="O107" s="383">
        <f t="shared" si="21"/>
        <v>2</v>
      </c>
      <c r="P107" s="383">
        <f t="shared" si="22"/>
        <v>2</v>
      </c>
      <c r="Q107" s="383" t="str">
        <f t="shared" si="23"/>
        <v>-</v>
      </c>
      <c r="R107" s="383" t="str">
        <f t="shared" si="24"/>
        <v>-</v>
      </c>
      <c r="S107" s="383" t="str">
        <f t="shared" si="25"/>
        <v>-</v>
      </c>
      <c r="T107" s="384">
        <f t="shared" si="26"/>
        <v>10</v>
      </c>
      <c r="U107" s="385">
        <v>0</v>
      </c>
      <c r="V107" s="386"/>
      <c r="W107" s="382">
        <v>0</v>
      </c>
      <c r="X107" s="382">
        <v>0</v>
      </c>
      <c r="Y107" s="382">
        <v>0</v>
      </c>
      <c r="Z107" s="382">
        <v>0</v>
      </c>
      <c r="AA107" s="382">
        <v>0</v>
      </c>
      <c r="AB107" s="382">
        <v>0</v>
      </c>
      <c r="AC107" s="382">
        <v>5</v>
      </c>
      <c r="AD107" s="382">
        <v>0</v>
      </c>
      <c r="AE107" s="382">
        <v>2</v>
      </c>
      <c r="AF107" s="382">
        <v>0</v>
      </c>
      <c r="AG107" s="382">
        <v>3</v>
      </c>
      <c r="AH107" s="382">
        <v>0</v>
      </c>
      <c r="AI107" s="382">
        <v>0</v>
      </c>
      <c r="AJ107" s="382">
        <v>0</v>
      </c>
      <c r="AK107" s="382">
        <v>2</v>
      </c>
      <c r="AL107" s="382">
        <v>0</v>
      </c>
      <c r="AM107" s="382">
        <v>4</v>
      </c>
      <c r="AN107" s="382">
        <v>0</v>
      </c>
      <c r="AO107" s="382">
        <v>0</v>
      </c>
      <c r="AP107" s="382">
        <v>0</v>
      </c>
      <c r="AQ107" s="382">
        <v>0</v>
      </c>
      <c r="AR107" s="382">
        <v>0</v>
      </c>
      <c r="AS107" s="382">
        <v>0</v>
      </c>
      <c r="AT107" s="382">
        <v>0</v>
      </c>
      <c r="AU107" s="388"/>
      <c r="AV107" s="388">
        <f t="shared" si="27"/>
        <v>16</v>
      </c>
      <c r="AW107" s="388">
        <f t="shared" si="27"/>
        <v>0</v>
      </c>
      <c r="AX107" s="388">
        <v>0</v>
      </c>
      <c r="AY107" s="382">
        <v>0</v>
      </c>
      <c r="AZ107" s="382">
        <v>0</v>
      </c>
      <c r="BA107" s="382">
        <v>0</v>
      </c>
      <c r="BB107" s="382">
        <v>6</v>
      </c>
      <c r="BC107" s="382">
        <v>4</v>
      </c>
      <c r="BD107" s="382">
        <v>6</v>
      </c>
      <c r="BE107" s="382">
        <v>0</v>
      </c>
      <c r="BF107" s="382">
        <v>4</v>
      </c>
      <c r="BG107" s="382">
        <v>6</v>
      </c>
      <c r="BH107" s="382">
        <v>0</v>
      </c>
      <c r="BI107" s="382">
        <v>0</v>
      </c>
      <c r="BJ107" s="382">
        <v>0</v>
      </c>
      <c r="BK107" s="390"/>
    </row>
    <row r="108" spans="1:63" s="344" customFormat="1" x14ac:dyDescent="0.3">
      <c r="A108" s="381">
        <v>101</v>
      </c>
      <c r="B108" s="382">
        <v>6953156277526</v>
      </c>
      <c r="C108" s="382">
        <v>735670</v>
      </c>
      <c r="D108" s="382" t="s">
        <v>233</v>
      </c>
      <c r="E108" s="382" t="s">
        <v>234</v>
      </c>
      <c r="F108" s="382">
        <v>99</v>
      </c>
      <c r="G108" s="382">
        <v>44.5</v>
      </c>
      <c r="H108" s="383">
        <f t="shared" si="14"/>
        <v>10</v>
      </c>
      <c r="I108" s="383">
        <f t="shared" si="15"/>
        <v>3</v>
      </c>
      <c r="J108" s="383">
        <f t="shared" si="16"/>
        <v>10</v>
      </c>
      <c r="K108" s="383">
        <f t="shared" si="17"/>
        <v>15</v>
      </c>
      <c r="L108" s="383">
        <f t="shared" si="18"/>
        <v>10</v>
      </c>
      <c r="M108" s="383">
        <f t="shared" si="19"/>
        <v>4</v>
      </c>
      <c r="N108" s="383">
        <f t="shared" si="20"/>
        <v>1</v>
      </c>
      <c r="O108" s="383" t="str">
        <f t="shared" si="21"/>
        <v>-</v>
      </c>
      <c r="P108" s="383">
        <f t="shared" si="22"/>
        <v>15</v>
      </c>
      <c r="Q108" s="383">
        <f t="shared" si="23"/>
        <v>1</v>
      </c>
      <c r="R108" s="383">
        <f t="shared" si="24"/>
        <v>6</v>
      </c>
      <c r="S108" s="383">
        <f t="shared" si="25"/>
        <v>1</v>
      </c>
      <c r="T108" s="384">
        <f t="shared" si="26"/>
        <v>76</v>
      </c>
      <c r="U108" s="385">
        <v>2</v>
      </c>
      <c r="V108" s="386"/>
      <c r="W108" s="382">
        <v>0</v>
      </c>
      <c r="X108" s="382">
        <v>0</v>
      </c>
      <c r="Y108" s="382">
        <v>3</v>
      </c>
      <c r="Z108" s="382">
        <v>0</v>
      </c>
      <c r="AA108" s="382">
        <v>0</v>
      </c>
      <c r="AB108" s="382">
        <v>0</v>
      </c>
      <c r="AC108" s="382">
        <v>0</v>
      </c>
      <c r="AD108" s="382">
        <v>0</v>
      </c>
      <c r="AE108" s="382">
        <v>0</v>
      </c>
      <c r="AF108" s="382">
        <v>0</v>
      </c>
      <c r="AG108" s="382">
        <v>11</v>
      </c>
      <c r="AH108" s="382">
        <v>1</v>
      </c>
      <c r="AI108" s="382">
        <v>5</v>
      </c>
      <c r="AJ108" s="382">
        <v>0</v>
      </c>
      <c r="AK108" s="382">
        <v>10</v>
      </c>
      <c r="AL108" s="382">
        <v>0</v>
      </c>
      <c r="AM108" s="382">
        <v>0</v>
      </c>
      <c r="AN108" s="382">
        <v>0</v>
      </c>
      <c r="AO108" s="382">
        <v>5</v>
      </c>
      <c r="AP108" s="382">
        <v>0</v>
      </c>
      <c r="AQ108" s="382">
        <v>0</v>
      </c>
      <c r="AR108" s="382">
        <v>0</v>
      </c>
      <c r="AS108" s="382">
        <v>5</v>
      </c>
      <c r="AT108" s="382">
        <v>0</v>
      </c>
      <c r="AU108" s="388"/>
      <c r="AV108" s="388">
        <f t="shared" si="27"/>
        <v>39</v>
      </c>
      <c r="AW108" s="388">
        <f t="shared" si="27"/>
        <v>1</v>
      </c>
      <c r="AX108" s="388">
        <v>0</v>
      </c>
      <c r="AY108" s="382">
        <v>10</v>
      </c>
      <c r="AZ108" s="382">
        <v>6</v>
      </c>
      <c r="BA108" s="382">
        <v>10</v>
      </c>
      <c r="BB108" s="382">
        <v>15</v>
      </c>
      <c r="BC108" s="382">
        <v>10</v>
      </c>
      <c r="BD108" s="382">
        <v>15</v>
      </c>
      <c r="BE108" s="382">
        <v>6</v>
      </c>
      <c r="BF108" s="382">
        <v>10</v>
      </c>
      <c r="BG108" s="382">
        <v>15</v>
      </c>
      <c r="BH108" s="382">
        <v>6</v>
      </c>
      <c r="BI108" s="382">
        <v>6</v>
      </c>
      <c r="BJ108" s="382">
        <v>6</v>
      </c>
      <c r="BK108" s="390"/>
    </row>
    <row r="109" spans="1:63" s="344" customFormat="1" x14ac:dyDescent="0.3">
      <c r="A109" s="381">
        <v>102</v>
      </c>
      <c r="B109" s="382">
        <v>6953156275522</v>
      </c>
      <c r="C109" s="382">
        <v>738068</v>
      </c>
      <c r="D109" s="382" t="s">
        <v>235</v>
      </c>
      <c r="E109" s="382" t="s">
        <v>236</v>
      </c>
      <c r="F109" s="382">
        <v>129</v>
      </c>
      <c r="G109" s="382">
        <v>59.5</v>
      </c>
      <c r="H109" s="383">
        <f t="shared" si="14"/>
        <v>2</v>
      </c>
      <c r="I109" s="383">
        <f t="shared" si="15"/>
        <v>2</v>
      </c>
      <c r="J109" s="383">
        <f t="shared" si="16"/>
        <v>2</v>
      </c>
      <c r="K109" s="383">
        <f t="shared" si="17"/>
        <v>2</v>
      </c>
      <c r="L109" s="383">
        <f t="shared" si="18"/>
        <v>2</v>
      </c>
      <c r="M109" s="383">
        <f t="shared" si="19"/>
        <v>3</v>
      </c>
      <c r="N109" s="383">
        <f t="shared" si="20"/>
        <v>2</v>
      </c>
      <c r="O109" s="383">
        <f t="shared" si="21"/>
        <v>2</v>
      </c>
      <c r="P109" s="383">
        <f t="shared" si="22"/>
        <v>3</v>
      </c>
      <c r="Q109" s="383">
        <f t="shared" si="23"/>
        <v>1</v>
      </c>
      <c r="R109" s="383">
        <f t="shared" si="24"/>
        <v>1</v>
      </c>
      <c r="S109" s="383">
        <f t="shared" si="25"/>
        <v>1</v>
      </c>
      <c r="T109" s="384">
        <f t="shared" si="26"/>
        <v>23</v>
      </c>
      <c r="U109" s="385">
        <v>0</v>
      </c>
      <c r="V109" s="386"/>
      <c r="W109" s="382">
        <v>0</v>
      </c>
      <c r="X109" s="382">
        <v>0</v>
      </c>
      <c r="Y109" s="382">
        <v>0</v>
      </c>
      <c r="Z109" s="382">
        <v>0</v>
      </c>
      <c r="AA109" s="382">
        <v>0</v>
      </c>
      <c r="AB109" s="382">
        <v>0</v>
      </c>
      <c r="AC109" s="382">
        <v>2</v>
      </c>
      <c r="AD109" s="382">
        <v>0</v>
      </c>
      <c r="AE109" s="382">
        <v>0</v>
      </c>
      <c r="AF109" s="382">
        <v>0</v>
      </c>
      <c r="AG109" s="382">
        <v>1</v>
      </c>
      <c r="AH109" s="382">
        <v>0</v>
      </c>
      <c r="AI109" s="382">
        <v>0</v>
      </c>
      <c r="AJ109" s="382">
        <v>0</v>
      </c>
      <c r="AK109" s="382">
        <v>0</v>
      </c>
      <c r="AL109" s="382">
        <v>0</v>
      </c>
      <c r="AM109" s="382">
        <v>0</v>
      </c>
      <c r="AN109" s="382">
        <v>0</v>
      </c>
      <c r="AO109" s="382">
        <v>0</v>
      </c>
      <c r="AP109" s="382">
        <v>0</v>
      </c>
      <c r="AQ109" s="382">
        <v>0</v>
      </c>
      <c r="AR109" s="382">
        <v>0</v>
      </c>
      <c r="AS109" s="382">
        <v>0</v>
      </c>
      <c r="AT109" s="382">
        <v>0</v>
      </c>
      <c r="AU109" s="388"/>
      <c r="AV109" s="388">
        <f t="shared" si="27"/>
        <v>3</v>
      </c>
      <c r="AW109" s="388">
        <f t="shared" si="27"/>
        <v>0</v>
      </c>
      <c r="AX109" s="388">
        <v>0</v>
      </c>
      <c r="AY109" s="382">
        <v>2</v>
      </c>
      <c r="AZ109" s="382">
        <v>2</v>
      </c>
      <c r="BA109" s="382">
        <v>2</v>
      </c>
      <c r="BB109" s="382">
        <v>4</v>
      </c>
      <c r="BC109" s="382">
        <v>2</v>
      </c>
      <c r="BD109" s="382">
        <v>4</v>
      </c>
      <c r="BE109" s="382">
        <v>2</v>
      </c>
      <c r="BF109" s="382">
        <v>2</v>
      </c>
      <c r="BG109" s="382">
        <v>3</v>
      </c>
      <c r="BH109" s="382">
        <v>1</v>
      </c>
      <c r="BI109" s="382">
        <v>1</v>
      </c>
      <c r="BJ109" s="382">
        <v>1</v>
      </c>
      <c r="BK109" s="390"/>
    </row>
    <row r="110" spans="1:63" s="344" customFormat="1" x14ac:dyDescent="0.3">
      <c r="A110" s="381">
        <v>103</v>
      </c>
      <c r="B110" s="382">
        <v>6953156275515</v>
      </c>
      <c r="C110" s="382">
        <v>738069</v>
      </c>
      <c r="D110" s="382" t="s">
        <v>237</v>
      </c>
      <c r="E110" s="382" t="s">
        <v>238</v>
      </c>
      <c r="F110" s="382">
        <v>129</v>
      </c>
      <c r="G110" s="382">
        <v>59.5</v>
      </c>
      <c r="H110" s="383">
        <f t="shared" si="14"/>
        <v>2</v>
      </c>
      <c r="I110" s="383">
        <f t="shared" si="15"/>
        <v>1</v>
      </c>
      <c r="J110" s="383">
        <f t="shared" si="16"/>
        <v>2</v>
      </c>
      <c r="K110" s="383">
        <f t="shared" si="17"/>
        <v>3</v>
      </c>
      <c r="L110" s="383">
        <f t="shared" si="18"/>
        <v>2</v>
      </c>
      <c r="M110" s="383">
        <f t="shared" si="19"/>
        <v>4</v>
      </c>
      <c r="N110" s="383">
        <f t="shared" si="20"/>
        <v>2</v>
      </c>
      <c r="O110" s="383">
        <f t="shared" si="21"/>
        <v>2</v>
      </c>
      <c r="P110" s="383">
        <f t="shared" si="22"/>
        <v>3</v>
      </c>
      <c r="Q110" s="383">
        <f t="shared" si="23"/>
        <v>1</v>
      </c>
      <c r="R110" s="383">
        <f t="shared" si="24"/>
        <v>1</v>
      </c>
      <c r="S110" s="383">
        <f t="shared" si="25"/>
        <v>1</v>
      </c>
      <c r="T110" s="384">
        <f t="shared" si="26"/>
        <v>24</v>
      </c>
      <c r="U110" s="385">
        <v>1</v>
      </c>
      <c r="V110" s="386"/>
      <c r="W110" s="382">
        <v>0</v>
      </c>
      <c r="X110" s="382">
        <v>0</v>
      </c>
      <c r="Y110" s="382">
        <v>1</v>
      </c>
      <c r="Z110" s="382">
        <v>0</v>
      </c>
      <c r="AA110" s="382">
        <v>0</v>
      </c>
      <c r="AB110" s="382">
        <v>0</v>
      </c>
      <c r="AC110" s="382">
        <v>1</v>
      </c>
      <c r="AD110" s="382">
        <v>0</v>
      </c>
      <c r="AE110" s="382">
        <v>0</v>
      </c>
      <c r="AF110" s="382">
        <v>0</v>
      </c>
      <c r="AG110" s="382">
        <v>0</v>
      </c>
      <c r="AH110" s="382">
        <v>0</v>
      </c>
      <c r="AI110" s="382">
        <v>0</v>
      </c>
      <c r="AJ110" s="382">
        <v>0</v>
      </c>
      <c r="AK110" s="382">
        <v>0</v>
      </c>
      <c r="AL110" s="382">
        <v>0</v>
      </c>
      <c r="AM110" s="382">
        <v>0</v>
      </c>
      <c r="AN110" s="382">
        <v>0</v>
      </c>
      <c r="AO110" s="382">
        <v>0</v>
      </c>
      <c r="AP110" s="382">
        <v>0</v>
      </c>
      <c r="AQ110" s="382">
        <v>0</v>
      </c>
      <c r="AR110" s="382">
        <v>0</v>
      </c>
      <c r="AS110" s="382">
        <v>0</v>
      </c>
      <c r="AT110" s="382">
        <v>0</v>
      </c>
      <c r="AU110" s="388"/>
      <c r="AV110" s="388">
        <f t="shared" si="27"/>
        <v>2</v>
      </c>
      <c r="AW110" s="388">
        <f t="shared" si="27"/>
        <v>0</v>
      </c>
      <c r="AX110" s="388">
        <v>0</v>
      </c>
      <c r="AY110" s="382">
        <v>2</v>
      </c>
      <c r="AZ110" s="382">
        <v>2</v>
      </c>
      <c r="BA110" s="382">
        <v>2</v>
      </c>
      <c r="BB110" s="382">
        <v>4</v>
      </c>
      <c r="BC110" s="382">
        <v>2</v>
      </c>
      <c r="BD110" s="382">
        <v>4</v>
      </c>
      <c r="BE110" s="382">
        <v>2</v>
      </c>
      <c r="BF110" s="382">
        <v>2</v>
      </c>
      <c r="BG110" s="382">
        <v>3</v>
      </c>
      <c r="BH110" s="382">
        <v>1</v>
      </c>
      <c r="BI110" s="382">
        <v>1</v>
      </c>
      <c r="BJ110" s="382">
        <v>1</v>
      </c>
      <c r="BK110" s="390"/>
    </row>
    <row r="111" spans="1:63" s="344" customFormat="1" x14ac:dyDescent="0.3">
      <c r="A111" s="381">
        <v>104</v>
      </c>
      <c r="B111" s="382">
        <v>6953156280816</v>
      </c>
      <c r="C111" s="382">
        <v>738071</v>
      </c>
      <c r="D111" s="382" t="s">
        <v>239</v>
      </c>
      <c r="E111" s="382" t="s">
        <v>240</v>
      </c>
      <c r="F111" s="382">
        <v>49</v>
      </c>
      <c r="G111" s="382">
        <v>24.5</v>
      </c>
      <c r="H111" s="383">
        <f t="shared" si="14"/>
        <v>4</v>
      </c>
      <c r="I111" s="383">
        <f t="shared" si="15"/>
        <v>4</v>
      </c>
      <c r="J111" s="383">
        <f t="shared" si="16"/>
        <v>4</v>
      </c>
      <c r="K111" s="383">
        <f t="shared" si="17"/>
        <v>6</v>
      </c>
      <c r="L111" s="383">
        <f t="shared" si="18"/>
        <v>4</v>
      </c>
      <c r="M111" s="383">
        <f t="shared" si="19"/>
        <v>5</v>
      </c>
      <c r="N111" s="383">
        <f t="shared" si="20"/>
        <v>4</v>
      </c>
      <c r="O111" s="383">
        <f t="shared" si="21"/>
        <v>4</v>
      </c>
      <c r="P111" s="383">
        <f t="shared" si="22"/>
        <v>6</v>
      </c>
      <c r="Q111" s="383">
        <f t="shared" si="23"/>
        <v>2</v>
      </c>
      <c r="R111" s="383">
        <f t="shared" si="24"/>
        <v>2</v>
      </c>
      <c r="S111" s="383">
        <f t="shared" si="25"/>
        <v>2</v>
      </c>
      <c r="T111" s="384">
        <f t="shared" si="26"/>
        <v>47</v>
      </c>
      <c r="U111" s="385">
        <v>0</v>
      </c>
      <c r="V111" s="386"/>
      <c r="W111" s="382">
        <v>0</v>
      </c>
      <c r="X111" s="382">
        <v>0</v>
      </c>
      <c r="Y111" s="382">
        <v>0</v>
      </c>
      <c r="Z111" s="382">
        <v>0</v>
      </c>
      <c r="AA111" s="382">
        <v>0</v>
      </c>
      <c r="AB111" s="382">
        <v>0</v>
      </c>
      <c r="AC111" s="382">
        <v>0</v>
      </c>
      <c r="AD111" s="382">
        <v>0</v>
      </c>
      <c r="AE111" s="382">
        <v>0</v>
      </c>
      <c r="AF111" s="382">
        <v>0</v>
      </c>
      <c r="AG111" s="382">
        <v>1</v>
      </c>
      <c r="AH111" s="382">
        <v>1</v>
      </c>
      <c r="AI111" s="382">
        <v>0</v>
      </c>
      <c r="AJ111" s="382">
        <v>0</v>
      </c>
      <c r="AK111" s="382">
        <v>0</v>
      </c>
      <c r="AL111" s="382">
        <v>0</v>
      </c>
      <c r="AM111" s="382">
        <v>0</v>
      </c>
      <c r="AN111" s="382">
        <v>0</v>
      </c>
      <c r="AO111" s="382">
        <v>0</v>
      </c>
      <c r="AP111" s="382">
        <v>0</v>
      </c>
      <c r="AQ111" s="382">
        <v>0</v>
      </c>
      <c r="AR111" s="382">
        <v>0</v>
      </c>
      <c r="AS111" s="382">
        <v>0</v>
      </c>
      <c r="AT111" s="382">
        <v>0</v>
      </c>
      <c r="AU111" s="388"/>
      <c r="AV111" s="388">
        <f t="shared" si="27"/>
        <v>1</v>
      </c>
      <c r="AW111" s="388">
        <f t="shared" si="27"/>
        <v>1</v>
      </c>
      <c r="AX111" s="388">
        <v>0</v>
      </c>
      <c r="AY111" s="382">
        <v>4</v>
      </c>
      <c r="AZ111" s="382">
        <v>4</v>
      </c>
      <c r="BA111" s="382">
        <v>4</v>
      </c>
      <c r="BB111" s="382">
        <v>6</v>
      </c>
      <c r="BC111" s="382">
        <v>4</v>
      </c>
      <c r="BD111" s="382">
        <v>6</v>
      </c>
      <c r="BE111" s="382">
        <v>4</v>
      </c>
      <c r="BF111" s="382">
        <v>4</v>
      </c>
      <c r="BG111" s="382">
        <v>6</v>
      </c>
      <c r="BH111" s="382">
        <v>2</v>
      </c>
      <c r="BI111" s="382">
        <v>2</v>
      </c>
      <c r="BJ111" s="382">
        <v>2</v>
      </c>
      <c r="BK111" s="390"/>
    </row>
    <row r="112" spans="1:63" s="344" customFormat="1" x14ac:dyDescent="0.3">
      <c r="A112" s="381">
        <v>105</v>
      </c>
      <c r="B112" s="382">
        <v>6953156280809</v>
      </c>
      <c r="C112" s="382">
        <v>738072</v>
      </c>
      <c r="D112" s="382" t="s">
        <v>241</v>
      </c>
      <c r="E112" s="382" t="s">
        <v>242</v>
      </c>
      <c r="F112" s="382">
        <v>49</v>
      </c>
      <c r="G112" s="382">
        <v>24.5</v>
      </c>
      <c r="H112" s="383">
        <f t="shared" si="14"/>
        <v>4</v>
      </c>
      <c r="I112" s="383">
        <f t="shared" si="15"/>
        <v>4</v>
      </c>
      <c r="J112" s="383">
        <f t="shared" si="16"/>
        <v>4</v>
      </c>
      <c r="K112" s="383">
        <f t="shared" si="17"/>
        <v>6</v>
      </c>
      <c r="L112" s="383">
        <f t="shared" si="18"/>
        <v>4</v>
      </c>
      <c r="M112" s="383">
        <f t="shared" si="19"/>
        <v>6</v>
      </c>
      <c r="N112" s="383">
        <f t="shared" si="20"/>
        <v>4</v>
      </c>
      <c r="O112" s="383">
        <f t="shared" si="21"/>
        <v>3</v>
      </c>
      <c r="P112" s="383">
        <f t="shared" si="22"/>
        <v>6</v>
      </c>
      <c r="Q112" s="383">
        <f t="shared" si="23"/>
        <v>2</v>
      </c>
      <c r="R112" s="383">
        <f t="shared" si="24"/>
        <v>2</v>
      </c>
      <c r="S112" s="383">
        <f t="shared" si="25"/>
        <v>2</v>
      </c>
      <c r="T112" s="384">
        <f t="shared" si="26"/>
        <v>47</v>
      </c>
      <c r="U112" s="385">
        <v>1</v>
      </c>
      <c r="V112" s="386"/>
      <c r="W112" s="382">
        <v>0</v>
      </c>
      <c r="X112" s="382">
        <v>0</v>
      </c>
      <c r="Y112" s="382">
        <v>0</v>
      </c>
      <c r="Z112" s="382">
        <v>0</v>
      </c>
      <c r="AA112" s="382">
        <v>0</v>
      </c>
      <c r="AB112" s="382">
        <v>0</v>
      </c>
      <c r="AC112" s="382">
        <v>0</v>
      </c>
      <c r="AD112" s="382">
        <v>0</v>
      </c>
      <c r="AE112" s="382">
        <v>0</v>
      </c>
      <c r="AF112" s="382">
        <v>0</v>
      </c>
      <c r="AG112" s="382">
        <v>0</v>
      </c>
      <c r="AH112" s="382">
        <v>0</v>
      </c>
      <c r="AI112" s="382">
        <v>0</v>
      </c>
      <c r="AJ112" s="382">
        <v>0</v>
      </c>
      <c r="AK112" s="382">
        <v>1</v>
      </c>
      <c r="AL112" s="382">
        <v>0</v>
      </c>
      <c r="AM112" s="382">
        <v>0</v>
      </c>
      <c r="AN112" s="382">
        <v>0</v>
      </c>
      <c r="AO112" s="382">
        <v>0</v>
      </c>
      <c r="AP112" s="382">
        <v>0</v>
      </c>
      <c r="AQ112" s="382">
        <v>0</v>
      </c>
      <c r="AR112" s="382">
        <v>0</v>
      </c>
      <c r="AS112" s="382">
        <v>0</v>
      </c>
      <c r="AT112" s="382">
        <v>0</v>
      </c>
      <c r="AU112" s="388"/>
      <c r="AV112" s="388">
        <f t="shared" si="27"/>
        <v>1</v>
      </c>
      <c r="AW112" s="388">
        <f t="shared" si="27"/>
        <v>0</v>
      </c>
      <c r="AX112" s="388">
        <v>0</v>
      </c>
      <c r="AY112" s="382">
        <v>4</v>
      </c>
      <c r="AZ112" s="382">
        <v>4</v>
      </c>
      <c r="BA112" s="382">
        <v>4</v>
      </c>
      <c r="BB112" s="382">
        <v>6</v>
      </c>
      <c r="BC112" s="382">
        <v>4</v>
      </c>
      <c r="BD112" s="382">
        <v>6</v>
      </c>
      <c r="BE112" s="382">
        <v>4</v>
      </c>
      <c r="BF112" s="382">
        <v>4</v>
      </c>
      <c r="BG112" s="382">
        <v>6</v>
      </c>
      <c r="BH112" s="382">
        <v>2</v>
      </c>
      <c r="BI112" s="382">
        <v>2</v>
      </c>
      <c r="BJ112" s="382">
        <v>2</v>
      </c>
      <c r="BK112" s="390"/>
    </row>
    <row r="113" spans="1:63" s="344" customFormat="1" x14ac:dyDescent="0.3">
      <c r="A113" s="381">
        <v>106</v>
      </c>
      <c r="B113" s="382">
        <v>6953156280793</v>
      </c>
      <c r="C113" s="382">
        <v>738073</v>
      </c>
      <c r="D113" s="382" t="s">
        <v>243</v>
      </c>
      <c r="E113" s="382" t="s">
        <v>244</v>
      </c>
      <c r="F113" s="382">
        <v>49</v>
      </c>
      <c r="G113" s="382">
        <v>24.5</v>
      </c>
      <c r="H113" s="383">
        <f t="shared" si="14"/>
        <v>4</v>
      </c>
      <c r="I113" s="383">
        <f t="shared" si="15"/>
        <v>4</v>
      </c>
      <c r="J113" s="383">
        <f t="shared" si="16"/>
        <v>4</v>
      </c>
      <c r="K113" s="383">
        <f t="shared" si="17"/>
        <v>6</v>
      </c>
      <c r="L113" s="383" t="str">
        <f t="shared" si="18"/>
        <v>-</v>
      </c>
      <c r="M113" s="383">
        <f t="shared" si="19"/>
        <v>6</v>
      </c>
      <c r="N113" s="383">
        <f t="shared" si="20"/>
        <v>4</v>
      </c>
      <c r="O113" s="383">
        <f t="shared" si="21"/>
        <v>3</v>
      </c>
      <c r="P113" s="383">
        <f t="shared" si="22"/>
        <v>1</v>
      </c>
      <c r="Q113" s="383">
        <f t="shared" si="23"/>
        <v>2</v>
      </c>
      <c r="R113" s="383">
        <f t="shared" si="24"/>
        <v>2</v>
      </c>
      <c r="S113" s="383">
        <f t="shared" si="25"/>
        <v>2</v>
      </c>
      <c r="T113" s="384">
        <f t="shared" si="26"/>
        <v>38</v>
      </c>
      <c r="U113" s="385">
        <v>0</v>
      </c>
      <c r="V113" s="386"/>
      <c r="W113" s="382">
        <v>0</v>
      </c>
      <c r="X113" s="382">
        <v>0</v>
      </c>
      <c r="Y113" s="382">
        <v>0</v>
      </c>
      <c r="Z113" s="382">
        <v>0</v>
      </c>
      <c r="AA113" s="382">
        <v>0</v>
      </c>
      <c r="AB113" s="382">
        <v>0</v>
      </c>
      <c r="AC113" s="382">
        <v>0</v>
      </c>
      <c r="AD113" s="382">
        <v>0</v>
      </c>
      <c r="AE113" s="382">
        <v>5</v>
      </c>
      <c r="AF113" s="382">
        <v>0</v>
      </c>
      <c r="AG113" s="382">
        <v>0</v>
      </c>
      <c r="AH113" s="382">
        <v>0</v>
      </c>
      <c r="AI113" s="382">
        <v>0</v>
      </c>
      <c r="AJ113" s="382">
        <v>0</v>
      </c>
      <c r="AK113" s="382">
        <v>1</v>
      </c>
      <c r="AL113" s="382">
        <v>0</v>
      </c>
      <c r="AM113" s="382">
        <v>5</v>
      </c>
      <c r="AN113" s="382">
        <v>0</v>
      </c>
      <c r="AO113" s="382">
        <v>0</v>
      </c>
      <c r="AP113" s="382">
        <v>0</v>
      </c>
      <c r="AQ113" s="382">
        <v>0</v>
      </c>
      <c r="AR113" s="382">
        <v>0</v>
      </c>
      <c r="AS113" s="382">
        <v>0</v>
      </c>
      <c r="AT113" s="382">
        <v>0</v>
      </c>
      <c r="AU113" s="388"/>
      <c r="AV113" s="388">
        <f t="shared" si="27"/>
        <v>11</v>
      </c>
      <c r="AW113" s="388">
        <f t="shared" si="27"/>
        <v>0</v>
      </c>
      <c r="AX113" s="388">
        <v>0</v>
      </c>
      <c r="AY113" s="382">
        <v>4</v>
      </c>
      <c r="AZ113" s="382">
        <v>4</v>
      </c>
      <c r="BA113" s="382">
        <v>4</v>
      </c>
      <c r="BB113" s="382">
        <v>6</v>
      </c>
      <c r="BC113" s="382">
        <v>4</v>
      </c>
      <c r="BD113" s="382">
        <v>6</v>
      </c>
      <c r="BE113" s="382">
        <v>4</v>
      </c>
      <c r="BF113" s="382">
        <v>4</v>
      </c>
      <c r="BG113" s="382">
        <v>6</v>
      </c>
      <c r="BH113" s="382">
        <v>2</v>
      </c>
      <c r="BI113" s="382">
        <v>2</v>
      </c>
      <c r="BJ113" s="382">
        <v>2</v>
      </c>
      <c r="BK113" s="390"/>
    </row>
    <row r="114" spans="1:63" s="344" customFormat="1" x14ac:dyDescent="0.3">
      <c r="A114" s="381">
        <v>107</v>
      </c>
      <c r="B114" s="382">
        <v>6953156270961</v>
      </c>
      <c r="C114" s="382">
        <v>738074</v>
      </c>
      <c r="D114" s="382" t="s">
        <v>245</v>
      </c>
      <c r="E114" s="382" t="s">
        <v>246</v>
      </c>
      <c r="F114" s="382">
        <v>719</v>
      </c>
      <c r="G114" s="382">
        <v>344.5</v>
      </c>
      <c r="H114" s="383" t="str">
        <f t="shared" si="14"/>
        <v>-</v>
      </c>
      <c r="I114" s="383" t="str">
        <f t="shared" si="15"/>
        <v>-</v>
      </c>
      <c r="J114" s="383" t="str">
        <f t="shared" si="16"/>
        <v>-</v>
      </c>
      <c r="K114" s="383" t="str">
        <f t="shared" si="17"/>
        <v>-</v>
      </c>
      <c r="L114" s="383" t="str">
        <f t="shared" si="18"/>
        <v>-</v>
      </c>
      <c r="M114" s="383" t="str">
        <f t="shared" si="19"/>
        <v>-</v>
      </c>
      <c r="N114" s="383" t="str">
        <f t="shared" si="20"/>
        <v>-</v>
      </c>
      <c r="O114" s="383" t="str">
        <f t="shared" si="21"/>
        <v>-</v>
      </c>
      <c r="P114" s="383" t="str">
        <f t="shared" si="22"/>
        <v>-</v>
      </c>
      <c r="Q114" s="383" t="str">
        <f t="shared" si="23"/>
        <v>-</v>
      </c>
      <c r="R114" s="383" t="str">
        <f t="shared" si="24"/>
        <v>-</v>
      </c>
      <c r="S114" s="383" t="str">
        <f t="shared" si="25"/>
        <v>-</v>
      </c>
      <c r="T114" s="384">
        <f t="shared" si="26"/>
        <v>0</v>
      </c>
      <c r="U114" s="385">
        <v>0</v>
      </c>
      <c r="V114" s="386"/>
      <c r="W114" s="382">
        <v>0</v>
      </c>
      <c r="X114" s="382">
        <v>0</v>
      </c>
      <c r="Y114" s="382">
        <v>0</v>
      </c>
      <c r="Z114" s="382">
        <v>0</v>
      </c>
      <c r="AA114" s="382">
        <v>0</v>
      </c>
      <c r="AB114" s="382">
        <v>0</v>
      </c>
      <c r="AC114" s="382">
        <v>3</v>
      </c>
      <c r="AD114" s="382">
        <v>0</v>
      </c>
      <c r="AE114" s="382">
        <v>0</v>
      </c>
      <c r="AF114" s="382">
        <v>0</v>
      </c>
      <c r="AG114" s="382">
        <v>3</v>
      </c>
      <c r="AH114" s="382">
        <v>0</v>
      </c>
      <c r="AI114" s="382">
        <v>0</v>
      </c>
      <c r="AJ114" s="382">
        <v>0</v>
      </c>
      <c r="AK114" s="382">
        <v>0</v>
      </c>
      <c r="AL114" s="382">
        <v>0</v>
      </c>
      <c r="AM114" s="382">
        <v>1</v>
      </c>
      <c r="AN114" s="382">
        <v>0</v>
      </c>
      <c r="AO114" s="382">
        <v>0</v>
      </c>
      <c r="AP114" s="382">
        <v>0</v>
      </c>
      <c r="AQ114" s="382">
        <v>0</v>
      </c>
      <c r="AR114" s="382">
        <v>0</v>
      </c>
      <c r="AS114" s="382">
        <v>0</v>
      </c>
      <c r="AT114" s="382">
        <v>0</v>
      </c>
      <c r="AU114" s="388"/>
      <c r="AV114" s="388">
        <f t="shared" si="27"/>
        <v>7</v>
      </c>
      <c r="AW114" s="388">
        <f t="shared" si="27"/>
        <v>0</v>
      </c>
      <c r="AX114" s="388">
        <v>0</v>
      </c>
      <c r="AY114" s="382">
        <v>0</v>
      </c>
      <c r="AZ114" s="382">
        <v>0</v>
      </c>
      <c r="BA114" s="382">
        <v>0</v>
      </c>
      <c r="BB114" s="382">
        <v>2</v>
      </c>
      <c r="BC114" s="382">
        <v>0</v>
      </c>
      <c r="BD114" s="382">
        <v>2</v>
      </c>
      <c r="BE114" s="382">
        <v>0</v>
      </c>
      <c r="BF114" s="382">
        <v>0</v>
      </c>
      <c r="BG114" s="382">
        <v>0</v>
      </c>
      <c r="BH114" s="382">
        <v>0</v>
      </c>
      <c r="BI114" s="382">
        <v>0</v>
      </c>
      <c r="BJ114" s="382">
        <v>0</v>
      </c>
      <c r="BK114" s="390"/>
    </row>
    <row r="115" spans="1:63" s="344" customFormat="1" x14ac:dyDescent="0.3">
      <c r="A115" s="381">
        <v>108</v>
      </c>
      <c r="B115" s="382">
        <v>6953156261631</v>
      </c>
      <c r="C115" s="382">
        <v>738075</v>
      </c>
      <c r="D115" s="382" t="s">
        <v>247</v>
      </c>
      <c r="E115" s="382" t="s">
        <v>248</v>
      </c>
      <c r="F115" s="382">
        <v>269</v>
      </c>
      <c r="G115" s="382">
        <v>129.5</v>
      </c>
      <c r="H115" s="383">
        <f t="shared" si="14"/>
        <v>1</v>
      </c>
      <c r="I115" s="383" t="str">
        <f t="shared" si="15"/>
        <v>-</v>
      </c>
      <c r="J115" s="383" t="str">
        <f t="shared" si="16"/>
        <v>-</v>
      </c>
      <c r="K115" s="383">
        <f t="shared" si="17"/>
        <v>4</v>
      </c>
      <c r="L115" s="383">
        <f t="shared" si="18"/>
        <v>2</v>
      </c>
      <c r="M115" s="383">
        <f t="shared" si="19"/>
        <v>4</v>
      </c>
      <c r="N115" s="383" t="str">
        <f t="shared" si="20"/>
        <v>-</v>
      </c>
      <c r="O115" s="383" t="str">
        <f t="shared" si="21"/>
        <v>-</v>
      </c>
      <c r="P115" s="383">
        <f t="shared" si="22"/>
        <v>1</v>
      </c>
      <c r="Q115" s="383" t="str">
        <f t="shared" si="23"/>
        <v>-</v>
      </c>
      <c r="R115" s="383" t="str">
        <f t="shared" si="24"/>
        <v>-</v>
      </c>
      <c r="S115" s="383" t="str">
        <f t="shared" si="25"/>
        <v>-</v>
      </c>
      <c r="T115" s="384">
        <f t="shared" si="26"/>
        <v>12</v>
      </c>
      <c r="U115" s="385">
        <v>0</v>
      </c>
      <c r="V115" s="386"/>
      <c r="W115" s="382">
        <v>1</v>
      </c>
      <c r="X115" s="382">
        <v>0</v>
      </c>
      <c r="Y115" s="382">
        <v>0</v>
      </c>
      <c r="Z115" s="382">
        <v>0</v>
      </c>
      <c r="AA115" s="382">
        <v>0</v>
      </c>
      <c r="AB115" s="382">
        <v>0</v>
      </c>
      <c r="AC115" s="382">
        <v>0</v>
      </c>
      <c r="AD115" s="382">
        <v>0</v>
      </c>
      <c r="AE115" s="382">
        <v>0</v>
      </c>
      <c r="AF115" s="382">
        <v>0</v>
      </c>
      <c r="AG115" s="382">
        <v>0</v>
      </c>
      <c r="AH115" s="382">
        <v>0</v>
      </c>
      <c r="AI115" s="382">
        <v>0</v>
      </c>
      <c r="AJ115" s="382">
        <v>0</v>
      </c>
      <c r="AK115" s="382">
        <v>0</v>
      </c>
      <c r="AL115" s="382">
        <v>0</v>
      </c>
      <c r="AM115" s="382">
        <v>1</v>
      </c>
      <c r="AN115" s="382">
        <v>0</v>
      </c>
      <c r="AO115" s="382">
        <v>0</v>
      </c>
      <c r="AP115" s="382">
        <v>0</v>
      </c>
      <c r="AQ115" s="382">
        <v>0</v>
      </c>
      <c r="AR115" s="382">
        <v>0</v>
      </c>
      <c r="AS115" s="382">
        <v>0</v>
      </c>
      <c r="AT115" s="382">
        <v>0</v>
      </c>
      <c r="AU115" s="388"/>
      <c r="AV115" s="388">
        <f t="shared" si="27"/>
        <v>2</v>
      </c>
      <c r="AW115" s="388">
        <f t="shared" si="27"/>
        <v>0</v>
      </c>
      <c r="AX115" s="388">
        <v>0</v>
      </c>
      <c r="AY115" s="382">
        <v>2</v>
      </c>
      <c r="AZ115" s="382">
        <v>0</v>
      </c>
      <c r="BA115" s="382">
        <v>0</v>
      </c>
      <c r="BB115" s="382">
        <v>4</v>
      </c>
      <c r="BC115" s="382">
        <v>2</v>
      </c>
      <c r="BD115" s="382">
        <v>4</v>
      </c>
      <c r="BE115" s="382">
        <v>0</v>
      </c>
      <c r="BF115" s="382">
        <v>0</v>
      </c>
      <c r="BG115" s="382">
        <v>2</v>
      </c>
      <c r="BH115" s="382">
        <v>0</v>
      </c>
      <c r="BI115" s="382">
        <v>0</v>
      </c>
      <c r="BJ115" s="382">
        <v>0</v>
      </c>
      <c r="BK115" s="390"/>
    </row>
    <row r="116" spans="1:63" s="344" customFormat="1" x14ac:dyDescent="0.3">
      <c r="A116" s="381">
        <v>109</v>
      </c>
      <c r="B116" s="382">
        <v>6953156258396</v>
      </c>
      <c r="C116" s="382">
        <v>738076</v>
      </c>
      <c r="D116" s="382" t="s">
        <v>249</v>
      </c>
      <c r="E116" s="382" t="s">
        <v>250</v>
      </c>
      <c r="F116" s="382">
        <v>259</v>
      </c>
      <c r="G116" s="382">
        <v>124.5</v>
      </c>
      <c r="H116" s="383">
        <f t="shared" si="14"/>
        <v>2</v>
      </c>
      <c r="I116" s="383" t="str">
        <f t="shared" si="15"/>
        <v>-</v>
      </c>
      <c r="J116" s="383" t="str">
        <f t="shared" si="16"/>
        <v>-</v>
      </c>
      <c r="K116" s="383">
        <f t="shared" si="17"/>
        <v>4</v>
      </c>
      <c r="L116" s="383">
        <f t="shared" si="18"/>
        <v>2</v>
      </c>
      <c r="M116" s="383">
        <f t="shared" si="19"/>
        <v>3</v>
      </c>
      <c r="N116" s="383" t="str">
        <f t="shared" si="20"/>
        <v>-</v>
      </c>
      <c r="O116" s="383" t="str">
        <f t="shared" si="21"/>
        <v>-</v>
      </c>
      <c r="P116" s="383">
        <f t="shared" si="22"/>
        <v>2</v>
      </c>
      <c r="Q116" s="383" t="str">
        <f t="shared" si="23"/>
        <v>-</v>
      </c>
      <c r="R116" s="383" t="str">
        <f t="shared" si="24"/>
        <v>-</v>
      </c>
      <c r="S116" s="383" t="str">
        <f t="shared" si="25"/>
        <v>-</v>
      </c>
      <c r="T116" s="384">
        <f t="shared" si="26"/>
        <v>13</v>
      </c>
      <c r="U116" s="385">
        <v>0</v>
      </c>
      <c r="V116" s="386"/>
      <c r="W116" s="382">
        <v>0</v>
      </c>
      <c r="X116" s="382">
        <v>0</v>
      </c>
      <c r="Y116" s="382">
        <v>0</v>
      </c>
      <c r="Z116" s="382">
        <v>0</v>
      </c>
      <c r="AA116" s="382">
        <v>0</v>
      </c>
      <c r="AB116" s="382">
        <v>0</v>
      </c>
      <c r="AC116" s="382">
        <v>0</v>
      </c>
      <c r="AD116" s="382">
        <v>0</v>
      </c>
      <c r="AE116" s="382">
        <v>0</v>
      </c>
      <c r="AF116" s="382">
        <v>0</v>
      </c>
      <c r="AG116" s="382">
        <v>0</v>
      </c>
      <c r="AH116" s="382">
        <v>0</v>
      </c>
      <c r="AI116" s="382">
        <v>0</v>
      </c>
      <c r="AJ116" s="382">
        <v>0</v>
      </c>
      <c r="AK116" s="382">
        <v>0</v>
      </c>
      <c r="AL116" s="382">
        <v>0</v>
      </c>
      <c r="AM116" s="382">
        <v>0</v>
      </c>
      <c r="AN116" s="382">
        <v>0</v>
      </c>
      <c r="AO116" s="382">
        <v>0</v>
      </c>
      <c r="AP116" s="382">
        <v>0</v>
      </c>
      <c r="AQ116" s="382">
        <v>0</v>
      </c>
      <c r="AR116" s="382">
        <v>0</v>
      </c>
      <c r="AS116" s="382">
        <v>0</v>
      </c>
      <c r="AT116" s="382">
        <v>0</v>
      </c>
      <c r="AU116" s="388"/>
      <c r="AV116" s="388">
        <f t="shared" si="27"/>
        <v>0</v>
      </c>
      <c r="AW116" s="388">
        <f t="shared" si="27"/>
        <v>0</v>
      </c>
      <c r="AX116" s="388">
        <v>0</v>
      </c>
      <c r="AY116" s="382">
        <v>2</v>
      </c>
      <c r="AZ116" s="382">
        <v>0</v>
      </c>
      <c r="BA116" s="382">
        <v>0</v>
      </c>
      <c r="BB116" s="382">
        <v>4</v>
      </c>
      <c r="BC116" s="382">
        <v>2</v>
      </c>
      <c r="BD116" s="382">
        <v>3</v>
      </c>
      <c r="BE116" s="382">
        <v>0</v>
      </c>
      <c r="BF116" s="382">
        <v>0</v>
      </c>
      <c r="BG116" s="382">
        <v>2</v>
      </c>
      <c r="BH116" s="382">
        <v>0</v>
      </c>
      <c r="BI116" s="382">
        <v>0</v>
      </c>
      <c r="BJ116" s="382">
        <v>0</v>
      </c>
      <c r="BK116" s="390"/>
    </row>
    <row r="117" spans="1:63" s="344" customFormat="1" x14ac:dyDescent="0.3">
      <c r="A117" s="381">
        <v>110</v>
      </c>
      <c r="B117" s="382">
        <v>6953156270954</v>
      </c>
      <c r="C117" s="382">
        <v>738077</v>
      </c>
      <c r="D117" s="382" t="s">
        <v>251</v>
      </c>
      <c r="E117" s="382" t="s">
        <v>252</v>
      </c>
      <c r="F117" s="382">
        <v>189</v>
      </c>
      <c r="G117" s="382">
        <v>89.5</v>
      </c>
      <c r="H117" s="383">
        <f t="shared" si="14"/>
        <v>1</v>
      </c>
      <c r="I117" s="383" t="str">
        <f t="shared" si="15"/>
        <v>-</v>
      </c>
      <c r="J117" s="383" t="str">
        <f t="shared" si="16"/>
        <v>-</v>
      </c>
      <c r="K117" s="383">
        <f t="shared" si="17"/>
        <v>2</v>
      </c>
      <c r="L117" s="383" t="str">
        <f t="shared" si="18"/>
        <v>-</v>
      </c>
      <c r="M117" s="383">
        <f t="shared" si="19"/>
        <v>2</v>
      </c>
      <c r="N117" s="383" t="str">
        <f t="shared" si="20"/>
        <v>-</v>
      </c>
      <c r="O117" s="383" t="str">
        <f t="shared" si="21"/>
        <v>-</v>
      </c>
      <c r="P117" s="383" t="str">
        <f t="shared" si="22"/>
        <v>-</v>
      </c>
      <c r="Q117" s="383" t="str">
        <f t="shared" si="23"/>
        <v>-</v>
      </c>
      <c r="R117" s="383" t="str">
        <f t="shared" si="24"/>
        <v>-</v>
      </c>
      <c r="S117" s="383" t="str">
        <f t="shared" si="25"/>
        <v>-</v>
      </c>
      <c r="T117" s="384">
        <f t="shared" si="26"/>
        <v>5</v>
      </c>
      <c r="U117" s="385">
        <v>0</v>
      </c>
      <c r="V117" s="386"/>
      <c r="W117" s="382">
        <v>1</v>
      </c>
      <c r="X117" s="382">
        <v>0</v>
      </c>
      <c r="Y117" s="382">
        <v>0</v>
      </c>
      <c r="Z117" s="382">
        <v>0</v>
      </c>
      <c r="AA117" s="382">
        <v>0</v>
      </c>
      <c r="AB117" s="382">
        <v>0</v>
      </c>
      <c r="AC117" s="382">
        <v>2</v>
      </c>
      <c r="AD117" s="382">
        <v>0</v>
      </c>
      <c r="AE117" s="382">
        <v>2</v>
      </c>
      <c r="AF117" s="382">
        <v>0</v>
      </c>
      <c r="AG117" s="382">
        <v>2</v>
      </c>
      <c r="AH117" s="382">
        <v>0</v>
      </c>
      <c r="AI117" s="382">
        <v>0</v>
      </c>
      <c r="AJ117" s="382">
        <v>0</v>
      </c>
      <c r="AK117" s="382">
        <v>0</v>
      </c>
      <c r="AL117" s="382">
        <v>0</v>
      </c>
      <c r="AM117" s="382">
        <v>2</v>
      </c>
      <c r="AN117" s="382">
        <v>0</v>
      </c>
      <c r="AO117" s="382">
        <v>0</v>
      </c>
      <c r="AP117" s="382">
        <v>0</v>
      </c>
      <c r="AQ117" s="382">
        <v>0</v>
      </c>
      <c r="AR117" s="382">
        <v>0</v>
      </c>
      <c r="AS117" s="382">
        <v>0</v>
      </c>
      <c r="AT117" s="382">
        <v>0</v>
      </c>
      <c r="AU117" s="388"/>
      <c r="AV117" s="388">
        <f t="shared" si="27"/>
        <v>9</v>
      </c>
      <c r="AW117" s="388">
        <f t="shared" si="27"/>
        <v>0</v>
      </c>
      <c r="AX117" s="388">
        <v>0</v>
      </c>
      <c r="AY117" s="382">
        <v>2</v>
      </c>
      <c r="AZ117" s="382">
        <v>0</v>
      </c>
      <c r="BA117" s="382">
        <v>0</v>
      </c>
      <c r="BB117" s="382">
        <v>4</v>
      </c>
      <c r="BC117" s="382">
        <v>2</v>
      </c>
      <c r="BD117" s="382">
        <v>4</v>
      </c>
      <c r="BE117" s="382">
        <v>0</v>
      </c>
      <c r="BF117" s="382">
        <v>0</v>
      </c>
      <c r="BG117" s="382">
        <v>2</v>
      </c>
      <c r="BH117" s="382">
        <v>0</v>
      </c>
      <c r="BI117" s="382">
        <v>0</v>
      </c>
      <c r="BJ117" s="382">
        <v>0</v>
      </c>
      <c r="BK117" s="390"/>
    </row>
    <row r="118" spans="1:63" s="344" customFormat="1" x14ac:dyDescent="0.3">
      <c r="A118" s="381">
        <v>111</v>
      </c>
      <c r="B118" s="382">
        <v>6953156284647</v>
      </c>
      <c r="C118" s="382">
        <v>738078</v>
      </c>
      <c r="D118" s="382" t="s">
        <v>253</v>
      </c>
      <c r="E118" s="382" t="s">
        <v>254</v>
      </c>
      <c r="F118" s="382">
        <v>49</v>
      </c>
      <c r="G118" s="382">
        <v>24.5</v>
      </c>
      <c r="H118" s="383">
        <f t="shared" si="14"/>
        <v>6</v>
      </c>
      <c r="I118" s="383">
        <f t="shared" si="15"/>
        <v>8</v>
      </c>
      <c r="J118" s="383">
        <f t="shared" si="16"/>
        <v>7</v>
      </c>
      <c r="K118" s="383">
        <f t="shared" si="17"/>
        <v>9</v>
      </c>
      <c r="L118" s="383">
        <f t="shared" si="18"/>
        <v>20</v>
      </c>
      <c r="M118" s="383">
        <f t="shared" si="19"/>
        <v>17</v>
      </c>
      <c r="N118" s="383">
        <f t="shared" si="20"/>
        <v>5</v>
      </c>
      <c r="O118" s="383">
        <f t="shared" si="21"/>
        <v>10</v>
      </c>
      <c r="P118" s="383">
        <f t="shared" si="22"/>
        <v>19</v>
      </c>
      <c r="Q118" s="383">
        <f t="shared" si="23"/>
        <v>4</v>
      </c>
      <c r="R118" s="383" t="str">
        <f t="shared" si="24"/>
        <v>-</v>
      </c>
      <c r="S118" s="383" t="str">
        <f t="shared" si="25"/>
        <v>-</v>
      </c>
      <c r="T118" s="384">
        <f t="shared" si="26"/>
        <v>105</v>
      </c>
      <c r="U118" s="385">
        <v>27</v>
      </c>
      <c r="V118" s="386"/>
      <c r="W118" s="382">
        <v>9</v>
      </c>
      <c r="X118" s="382">
        <v>0</v>
      </c>
      <c r="Y118" s="382">
        <v>4</v>
      </c>
      <c r="Z118" s="382">
        <v>1</v>
      </c>
      <c r="AA118" s="382">
        <v>8</v>
      </c>
      <c r="AB118" s="382">
        <v>0</v>
      </c>
      <c r="AC118" s="382">
        <v>27</v>
      </c>
      <c r="AD118" s="382">
        <v>18</v>
      </c>
      <c r="AE118" s="382">
        <v>0</v>
      </c>
      <c r="AF118" s="382">
        <v>0</v>
      </c>
      <c r="AG118" s="382">
        <v>19</v>
      </c>
      <c r="AH118" s="382">
        <v>6</v>
      </c>
      <c r="AI118" s="382">
        <v>7</v>
      </c>
      <c r="AJ118" s="382">
        <v>4</v>
      </c>
      <c r="AK118" s="382">
        <v>2</v>
      </c>
      <c r="AL118" s="382">
        <v>0</v>
      </c>
      <c r="AM118" s="382">
        <v>5</v>
      </c>
      <c r="AN118" s="382">
        <v>1</v>
      </c>
      <c r="AO118" s="382">
        <v>2</v>
      </c>
      <c r="AP118" s="382">
        <v>1</v>
      </c>
      <c r="AQ118" s="382">
        <v>6</v>
      </c>
      <c r="AR118" s="382">
        <v>0</v>
      </c>
      <c r="AS118" s="382">
        <v>7</v>
      </c>
      <c r="AT118" s="382">
        <v>0</v>
      </c>
      <c r="AU118" s="388"/>
      <c r="AV118" s="388">
        <f t="shared" si="27"/>
        <v>96</v>
      </c>
      <c r="AW118" s="388">
        <f t="shared" si="27"/>
        <v>31</v>
      </c>
      <c r="AX118" s="388">
        <v>0</v>
      </c>
      <c r="AY118" s="382">
        <v>15</v>
      </c>
      <c r="AZ118" s="382">
        <v>12</v>
      </c>
      <c r="BA118" s="382">
        <v>15</v>
      </c>
      <c r="BB118" s="382">
        <v>36</v>
      </c>
      <c r="BC118" s="382">
        <v>20</v>
      </c>
      <c r="BD118" s="382">
        <v>36</v>
      </c>
      <c r="BE118" s="382">
        <v>12</v>
      </c>
      <c r="BF118" s="382">
        <v>12</v>
      </c>
      <c r="BG118" s="382">
        <v>24</v>
      </c>
      <c r="BH118" s="382">
        <v>6</v>
      </c>
      <c r="BI118" s="382">
        <v>6</v>
      </c>
      <c r="BJ118" s="382">
        <v>6</v>
      </c>
      <c r="BK118" s="390"/>
    </row>
    <row r="119" spans="1:63" s="344" customFormat="1" x14ac:dyDescent="0.3">
      <c r="A119" s="381">
        <v>112</v>
      </c>
      <c r="B119" s="382">
        <v>6953156282926</v>
      </c>
      <c r="C119" s="382">
        <v>738079</v>
      </c>
      <c r="D119" s="382" t="s">
        <v>255</v>
      </c>
      <c r="E119" s="382" t="s">
        <v>256</v>
      </c>
      <c r="F119" s="382">
        <v>99</v>
      </c>
      <c r="G119" s="382">
        <v>49.5</v>
      </c>
      <c r="H119" s="383">
        <f t="shared" si="14"/>
        <v>3</v>
      </c>
      <c r="I119" s="383" t="str">
        <f t="shared" si="15"/>
        <v>-</v>
      </c>
      <c r="J119" s="383" t="str">
        <f t="shared" si="16"/>
        <v>-</v>
      </c>
      <c r="K119" s="383" t="str">
        <f t="shared" si="17"/>
        <v>-</v>
      </c>
      <c r="L119" s="383">
        <f t="shared" si="18"/>
        <v>2</v>
      </c>
      <c r="M119" s="383" t="str">
        <f t="shared" si="19"/>
        <v>-</v>
      </c>
      <c r="N119" s="383">
        <f t="shared" si="20"/>
        <v>1</v>
      </c>
      <c r="O119" s="383" t="str">
        <f t="shared" si="21"/>
        <v>-</v>
      </c>
      <c r="P119" s="383">
        <f t="shared" si="22"/>
        <v>2</v>
      </c>
      <c r="Q119" s="383" t="str">
        <f t="shared" si="23"/>
        <v>-</v>
      </c>
      <c r="R119" s="383" t="str">
        <f t="shared" si="24"/>
        <v>-</v>
      </c>
      <c r="S119" s="383" t="str">
        <f t="shared" si="25"/>
        <v>-</v>
      </c>
      <c r="T119" s="384">
        <f t="shared" si="26"/>
        <v>8</v>
      </c>
      <c r="U119" s="385">
        <v>0</v>
      </c>
      <c r="V119" s="386"/>
      <c r="W119" s="382">
        <v>0</v>
      </c>
      <c r="X119" s="382">
        <v>0</v>
      </c>
      <c r="Y119" s="382">
        <v>2</v>
      </c>
      <c r="Z119" s="382">
        <v>0</v>
      </c>
      <c r="AA119" s="382">
        <v>2</v>
      </c>
      <c r="AB119" s="382">
        <v>0</v>
      </c>
      <c r="AC119" s="382">
        <v>4</v>
      </c>
      <c r="AD119" s="382">
        <v>0</v>
      </c>
      <c r="AE119" s="382">
        <v>1</v>
      </c>
      <c r="AF119" s="382">
        <v>0</v>
      </c>
      <c r="AG119" s="382">
        <v>5</v>
      </c>
      <c r="AH119" s="382">
        <v>0</v>
      </c>
      <c r="AI119" s="382">
        <v>1</v>
      </c>
      <c r="AJ119" s="382">
        <v>0</v>
      </c>
      <c r="AK119" s="382">
        <v>2</v>
      </c>
      <c r="AL119" s="382">
        <v>0</v>
      </c>
      <c r="AM119" s="382">
        <v>1</v>
      </c>
      <c r="AN119" s="382">
        <v>0</v>
      </c>
      <c r="AO119" s="382">
        <v>0</v>
      </c>
      <c r="AP119" s="382">
        <v>0</v>
      </c>
      <c r="AQ119" s="382">
        <v>0</v>
      </c>
      <c r="AR119" s="382">
        <v>0</v>
      </c>
      <c r="AS119" s="382">
        <v>0</v>
      </c>
      <c r="AT119" s="382">
        <v>0</v>
      </c>
      <c r="AU119" s="388"/>
      <c r="AV119" s="388">
        <f t="shared" si="27"/>
        <v>18</v>
      </c>
      <c r="AW119" s="388">
        <f t="shared" si="27"/>
        <v>0</v>
      </c>
      <c r="AX119" s="388">
        <v>0</v>
      </c>
      <c r="AY119" s="382">
        <v>3</v>
      </c>
      <c r="AZ119" s="382">
        <v>2</v>
      </c>
      <c r="BA119" s="382">
        <v>2</v>
      </c>
      <c r="BB119" s="382">
        <v>4</v>
      </c>
      <c r="BC119" s="382">
        <v>3</v>
      </c>
      <c r="BD119" s="382">
        <v>4</v>
      </c>
      <c r="BE119" s="382">
        <v>2</v>
      </c>
      <c r="BF119" s="382">
        <v>2</v>
      </c>
      <c r="BG119" s="382">
        <v>3</v>
      </c>
      <c r="BH119" s="382">
        <v>0</v>
      </c>
      <c r="BI119" s="382">
        <v>0</v>
      </c>
      <c r="BJ119" s="382">
        <v>0</v>
      </c>
      <c r="BK119" s="390"/>
    </row>
    <row r="120" spans="1:63" s="344" customFormat="1" x14ac:dyDescent="0.3">
      <c r="A120" s="381">
        <v>113</v>
      </c>
      <c r="B120" s="382">
        <v>6953156282933</v>
      </c>
      <c r="C120" s="382">
        <v>738080</v>
      </c>
      <c r="D120" s="382" t="s">
        <v>257</v>
      </c>
      <c r="E120" s="382" t="s">
        <v>258</v>
      </c>
      <c r="F120" s="382">
        <v>99</v>
      </c>
      <c r="G120" s="382">
        <v>49.5</v>
      </c>
      <c r="H120" s="383">
        <f t="shared" si="14"/>
        <v>3</v>
      </c>
      <c r="I120" s="383">
        <f t="shared" si="15"/>
        <v>2</v>
      </c>
      <c r="J120" s="383">
        <f t="shared" si="16"/>
        <v>2</v>
      </c>
      <c r="K120" s="383">
        <f t="shared" si="17"/>
        <v>4</v>
      </c>
      <c r="L120" s="383">
        <f t="shared" si="18"/>
        <v>3</v>
      </c>
      <c r="M120" s="383">
        <f t="shared" si="19"/>
        <v>1</v>
      </c>
      <c r="N120" s="383">
        <f t="shared" si="20"/>
        <v>2</v>
      </c>
      <c r="O120" s="383">
        <f t="shared" si="21"/>
        <v>1</v>
      </c>
      <c r="P120" s="383">
        <f t="shared" si="22"/>
        <v>1</v>
      </c>
      <c r="Q120" s="383" t="str">
        <f t="shared" si="23"/>
        <v>-</v>
      </c>
      <c r="R120" s="383" t="str">
        <f t="shared" si="24"/>
        <v>-</v>
      </c>
      <c r="S120" s="383" t="str">
        <f t="shared" si="25"/>
        <v>-</v>
      </c>
      <c r="T120" s="384">
        <f t="shared" si="26"/>
        <v>19</v>
      </c>
      <c r="U120" s="385">
        <v>1</v>
      </c>
      <c r="V120" s="386"/>
      <c r="W120" s="382">
        <v>0</v>
      </c>
      <c r="X120" s="382">
        <v>0</v>
      </c>
      <c r="Y120" s="382">
        <v>0</v>
      </c>
      <c r="Z120" s="382">
        <v>0</v>
      </c>
      <c r="AA120" s="382">
        <v>0</v>
      </c>
      <c r="AB120" s="382">
        <v>0</v>
      </c>
      <c r="AC120" s="382">
        <v>0</v>
      </c>
      <c r="AD120" s="382">
        <v>0</v>
      </c>
      <c r="AE120" s="382">
        <v>0</v>
      </c>
      <c r="AF120" s="382">
        <v>0</v>
      </c>
      <c r="AG120" s="382">
        <v>3</v>
      </c>
      <c r="AH120" s="382">
        <v>0</v>
      </c>
      <c r="AI120" s="382">
        <v>0</v>
      </c>
      <c r="AJ120" s="382">
        <v>0</v>
      </c>
      <c r="AK120" s="382">
        <v>1</v>
      </c>
      <c r="AL120" s="382">
        <v>0</v>
      </c>
      <c r="AM120" s="382">
        <v>2</v>
      </c>
      <c r="AN120" s="382">
        <v>0</v>
      </c>
      <c r="AO120" s="382">
        <v>0</v>
      </c>
      <c r="AP120" s="382">
        <v>0</v>
      </c>
      <c r="AQ120" s="382">
        <v>1</v>
      </c>
      <c r="AR120" s="382">
        <v>0</v>
      </c>
      <c r="AS120" s="382">
        <v>0</v>
      </c>
      <c r="AT120" s="382">
        <v>0</v>
      </c>
      <c r="AU120" s="388"/>
      <c r="AV120" s="388">
        <f t="shared" si="27"/>
        <v>7</v>
      </c>
      <c r="AW120" s="388">
        <f t="shared" si="27"/>
        <v>0</v>
      </c>
      <c r="AX120" s="388">
        <v>0</v>
      </c>
      <c r="AY120" s="382">
        <v>3</v>
      </c>
      <c r="AZ120" s="382">
        <v>2</v>
      </c>
      <c r="BA120" s="382">
        <v>2</v>
      </c>
      <c r="BB120" s="382">
        <v>4</v>
      </c>
      <c r="BC120" s="382">
        <v>3</v>
      </c>
      <c r="BD120" s="382">
        <v>4</v>
      </c>
      <c r="BE120" s="382">
        <v>2</v>
      </c>
      <c r="BF120" s="382">
        <v>2</v>
      </c>
      <c r="BG120" s="382">
        <v>3</v>
      </c>
      <c r="BH120" s="382">
        <v>0</v>
      </c>
      <c r="BI120" s="382">
        <v>0</v>
      </c>
      <c r="BJ120" s="382">
        <v>0</v>
      </c>
      <c r="BK120" s="390"/>
    </row>
    <row r="121" spans="1:63" s="344" customFormat="1" x14ac:dyDescent="0.3">
      <c r="A121" s="381">
        <v>114</v>
      </c>
      <c r="B121" s="382">
        <v>6953156280274</v>
      </c>
      <c r="C121" s="382">
        <v>738081</v>
      </c>
      <c r="D121" s="382" t="s">
        <v>259</v>
      </c>
      <c r="E121" s="382" t="s">
        <v>260</v>
      </c>
      <c r="F121" s="382">
        <v>139</v>
      </c>
      <c r="G121" s="382">
        <v>64.5</v>
      </c>
      <c r="H121" s="383">
        <f t="shared" si="14"/>
        <v>2</v>
      </c>
      <c r="I121" s="383" t="str">
        <f t="shared" si="15"/>
        <v>-</v>
      </c>
      <c r="J121" s="383" t="str">
        <f t="shared" si="16"/>
        <v>-</v>
      </c>
      <c r="K121" s="383" t="str">
        <f t="shared" si="17"/>
        <v>-</v>
      </c>
      <c r="L121" s="383">
        <f t="shared" si="18"/>
        <v>2</v>
      </c>
      <c r="M121" s="383" t="str">
        <f t="shared" si="19"/>
        <v>-</v>
      </c>
      <c r="N121" s="383" t="str">
        <f t="shared" si="20"/>
        <v>-</v>
      </c>
      <c r="O121" s="383" t="str">
        <f t="shared" si="21"/>
        <v>-</v>
      </c>
      <c r="P121" s="383">
        <f t="shared" si="22"/>
        <v>1</v>
      </c>
      <c r="Q121" s="383" t="str">
        <f t="shared" si="23"/>
        <v>-</v>
      </c>
      <c r="R121" s="383" t="str">
        <f t="shared" si="24"/>
        <v>-</v>
      </c>
      <c r="S121" s="383" t="str">
        <f t="shared" si="25"/>
        <v>-</v>
      </c>
      <c r="T121" s="384">
        <f t="shared" si="26"/>
        <v>5</v>
      </c>
      <c r="U121" s="385">
        <v>0</v>
      </c>
      <c r="V121" s="386"/>
      <c r="W121" s="382">
        <v>0</v>
      </c>
      <c r="X121" s="382">
        <v>0</v>
      </c>
      <c r="Y121" s="382">
        <v>0</v>
      </c>
      <c r="Z121" s="382">
        <v>0</v>
      </c>
      <c r="AA121" s="382">
        <v>0</v>
      </c>
      <c r="AB121" s="382">
        <v>0</v>
      </c>
      <c r="AC121" s="382">
        <v>3</v>
      </c>
      <c r="AD121" s="382">
        <v>0</v>
      </c>
      <c r="AE121" s="382">
        <v>0</v>
      </c>
      <c r="AF121" s="382">
        <v>0</v>
      </c>
      <c r="AG121" s="382">
        <v>3</v>
      </c>
      <c r="AH121" s="382">
        <v>0</v>
      </c>
      <c r="AI121" s="382">
        <v>0</v>
      </c>
      <c r="AJ121" s="382">
        <v>0</v>
      </c>
      <c r="AK121" s="382">
        <v>0</v>
      </c>
      <c r="AL121" s="382">
        <v>0</v>
      </c>
      <c r="AM121" s="382">
        <v>1</v>
      </c>
      <c r="AN121" s="382">
        <v>0</v>
      </c>
      <c r="AO121" s="382">
        <v>0</v>
      </c>
      <c r="AP121" s="382">
        <v>0</v>
      </c>
      <c r="AQ121" s="382">
        <v>0</v>
      </c>
      <c r="AR121" s="382">
        <v>0</v>
      </c>
      <c r="AS121" s="382">
        <v>0</v>
      </c>
      <c r="AT121" s="382">
        <v>0</v>
      </c>
      <c r="AU121" s="388"/>
      <c r="AV121" s="388">
        <f t="shared" si="27"/>
        <v>7</v>
      </c>
      <c r="AW121" s="388">
        <f t="shared" si="27"/>
        <v>0</v>
      </c>
      <c r="AX121" s="388">
        <v>0</v>
      </c>
      <c r="AY121" s="382">
        <v>2</v>
      </c>
      <c r="AZ121" s="382">
        <v>0</v>
      </c>
      <c r="BA121" s="382">
        <v>0</v>
      </c>
      <c r="BB121" s="382">
        <v>3</v>
      </c>
      <c r="BC121" s="382">
        <v>2</v>
      </c>
      <c r="BD121" s="382">
        <v>3</v>
      </c>
      <c r="BE121" s="382">
        <v>0</v>
      </c>
      <c r="BF121" s="382">
        <v>0</v>
      </c>
      <c r="BG121" s="382">
        <v>2</v>
      </c>
      <c r="BH121" s="382">
        <v>0</v>
      </c>
      <c r="BI121" s="382">
        <v>0</v>
      </c>
      <c r="BJ121" s="382">
        <v>0</v>
      </c>
      <c r="BK121" s="390"/>
    </row>
    <row r="122" spans="1:63" s="344" customFormat="1" x14ac:dyDescent="0.3">
      <c r="A122" s="381">
        <v>115</v>
      </c>
      <c r="B122" s="382">
        <v>6953156282940</v>
      </c>
      <c r="C122" s="382">
        <v>739727</v>
      </c>
      <c r="D122" s="382" t="s">
        <v>261</v>
      </c>
      <c r="E122" s="382" t="s">
        <v>262</v>
      </c>
      <c r="F122" s="382">
        <v>44.5</v>
      </c>
      <c r="G122" s="382">
        <v>99</v>
      </c>
      <c r="H122" s="383" t="str">
        <f t="shared" si="14"/>
        <v>-</v>
      </c>
      <c r="I122" s="383" t="str">
        <f t="shared" si="15"/>
        <v>-</v>
      </c>
      <c r="J122" s="383" t="str">
        <f t="shared" si="16"/>
        <v>-</v>
      </c>
      <c r="K122" s="383" t="str">
        <f t="shared" si="17"/>
        <v>-</v>
      </c>
      <c r="L122" s="383" t="str">
        <f t="shared" si="18"/>
        <v>-</v>
      </c>
      <c r="M122" s="383" t="str">
        <f t="shared" si="19"/>
        <v>-</v>
      </c>
      <c r="N122" s="383" t="str">
        <f t="shared" si="20"/>
        <v>-</v>
      </c>
      <c r="O122" s="383" t="str">
        <f t="shared" si="21"/>
        <v>-</v>
      </c>
      <c r="P122" s="383" t="str">
        <f t="shared" si="22"/>
        <v>-</v>
      </c>
      <c r="Q122" s="383" t="str">
        <f t="shared" si="23"/>
        <v>-</v>
      </c>
      <c r="R122" s="383" t="str">
        <f t="shared" si="24"/>
        <v>-</v>
      </c>
      <c r="S122" s="383" t="str">
        <f t="shared" si="25"/>
        <v>-</v>
      </c>
      <c r="T122" s="384">
        <f>SUM(H122:S122)</f>
        <v>0</v>
      </c>
      <c r="U122" s="385">
        <v>1</v>
      </c>
      <c r="V122" s="386"/>
      <c r="W122" s="382">
        <v>6</v>
      </c>
      <c r="X122" s="382">
        <v>0</v>
      </c>
      <c r="Y122" s="382">
        <v>0</v>
      </c>
      <c r="Z122" s="382">
        <v>1</v>
      </c>
      <c r="AA122" s="382">
        <v>4</v>
      </c>
      <c r="AB122" s="382">
        <v>0</v>
      </c>
      <c r="AC122" s="382">
        <v>45</v>
      </c>
      <c r="AD122" s="382">
        <v>1</v>
      </c>
      <c r="AE122" s="382">
        <v>4</v>
      </c>
      <c r="AF122" s="382">
        <v>0</v>
      </c>
      <c r="AG122" s="382">
        <v>13</v>
      </c>
      <c r="AH122" s="382">
        <v>2</v>
      </c>
      <c r="AI122" s="382">
        <v>2</v>
      </c>
      <c r="AJ122" s="382">
        <v>0</v>
      </c>
      <c r="AK122" s="382">
        <v>0</v>
      </c>
      <c r="AL122" s="382">
        <v>0</v>
      </c>
      <c r="AM122" s="382">
        <v>7</v>
      </c>
      <c r="AN122" s="382">
        <v>1</v>
      </c>
      <c r="AO122" s="382">
        <v>1</v>
      </c>
      <c r="AP122" s="382">
        <v>0</v>
      </c>
      <c r="AQ122" s="382">
        <v>1</v>
      </c>
      <c r="AR122" s="382">
        <v>0</v>
      </c>
      <c r="AS122" s="382">
        <v>0</v>
      </c>
      <c r="AT122" s="382">
        <v>0</v>
      </c>
      <c r="AU122" s="388"/>
      <c r="AV122" s="388">
        <f t="shared" si="27"/>
        <v>83</v>
      </c>
      <c r="AW122" s="388">
        <f t="shared" si="27"/>
        <v>5</v>
      </c>
      <c r="AX122" s="388">
        <v>0</v>
      </c>
      <c r="AY122" s="382"/>
      <c r="AZ122" s="382"/>
      <c r="BA122" s="382"/>
      <c r="BB122" s="382"/>
      <c r="BC122" s="382"/>
      <c r="BD122" s="382"/>
      <c r="BE122" s="382"/>
      <c r="BF122" s="382"/>
      <c r="BG122" s="382"/>
      <c r="BH122" s="382"/>
      <c r="BI122" s="382"/>
      <c r="BJ122" s="382"/>
      <c r="BK122" s="390"/>
    </row>
    <row r="123" spans="1:63" s="344" customFormat="1" x14ac:dyDescent="0.3">
      <c r="A123" s="381">
        <v>116</v>
      </c>
      <c r="B123" s="382">
        <v>6953156282957</v>
      </c>
      <c r="C123" s="382">
        <v>739728</v>
      </c>
      <c r="D123" s="382" t="s">
        <v>263</v>
      </c>
      <c r="E123" s="382" t="s">
        <v>264</v>
      </c>
      <c r="F123" s="382">
        <v>44.5</v>
      </c>
      <c r="G123" s="382">
        <v>99</v>
      </c>
      <c r="H123" s="383" t="str">
        <f t="shared" si="14"/>
        <v>-</v>
      </c>
      <c r="I123" s="383" t="str">
        <f t="shared" si="15"/>
        <v>-</v>
      </c>
      <c r="J123" s="383" t="str">
        <f t="shared" si="16"/>
        <v>-</v>
      </c>
      <c r="K123" s="383" t="str">
        <f t="shared" si="17"/>
        <v>-</v>
      </c>
      <c r="L123" s="383" t="str">
        <f t="shared" si="18"/>
        <v>-</v>
      </c>
      <c r="M123" s="383" t="str">
        <f t="shared" si="19"/>
        <v>-</v>
      </c>
      <c r="N123" s="383" t="str">
        <f t="shared" si="20"/>
        <v>-</v>
      </c>
      <c r="O123" s="383" t="str">
        <f t="shared" si="21"/>
        <v>-</v>
      </c>
      <c r="P123" s="383" t="str">
        <f t="shared" si="22"/>
        <v>-</v>
      </c>
      <c r="Q123" s="383" t="str">
        <f t="shared" si="23"/>
        <v>-</v>
      </c>
      <c r="R123" s="383" t="str">
        <f t="shared" si="24"/>
        <v>-</v>
      </c>
      <c r="S123" s="383" t="str">
        <f t="shared" si="25"/>
        <v>-</v>
      </c>
      <c r="T123" s="384">
        <f>SUM(H123:S123)</f>
        <v>0</v>
      </c>
      <c r="U123" s="385">
        <v>2</v>
      </c>
      <c r="V123" s="386"/>
      <c r="W123" s="382">
        <v>2</v>
      </c>
      <c r="X123" s="382">
        <v>0</v>
      </c>
      <c r="Y123" s="382">
        <v>4</v>
      </c>
      <c r="Z123" s="382">
        <v>0</v>
      </c>
      <c r="AA123" s="382">
        <v>4</v>
      </c>
      <c r="AB123" s="382">
        <v>0</v>
      </c>
      <c r="AC123" s="382">
        <v>9</v>
      </c>
      <c r="AD123" s="382">
        <v>0</v>
      </c>
      <c r="AE123" s="382">
        <v>3</v>
      </c>
      <c r="AF123" s="382">
        <v>0</v>
      </c>
      <c r="AG123" s="382">
        <v>12</v>
      </c>
      <c r="AH123" s="382">
        <v>1</v>
      </c>
      <c r="AI123" s="382">
        <v>2</v>
      </c>
      <c r="AJ123" s="382">
        <v>0</v>
      </c>
      <c r="AK123" s="382">
        <v>3</v>
      </c>
      <c r="AL123" s="382">
        <v>0</v>
      </c>
      <c r="AM123" s="382">
        <v>3</v>
      </c>
      <c r="AN123" s="382">
        <v>1</v>
      </c>
      <c r="AO123" s="382">
        <v>1</v>
      </c>
      <c r="AP123" s="382">
        <v>0</v>
      </c>
      <c r="AQ123" s="382">
        <v>3</v>
      </c>
      <c r="AR123" s="382">
        <v>0</v>
      </c>
      <c r="AS123" s="382">
        <v>1</v>
      </c>
      <c r="AT123" s="382">
        <v>0</v>
      </c>
      <c r="AU123" s="388"/>
      <c r="AV123" s="388">
        <f t="shared" si="27"/>
        <v>47</v>
      </c>
      <c r="AW123" s="388">
        <f t="shared" si="27"/>
        <v>2</v>
      </c>
      <c r="AX123" s="388">
        <v>0</v>
      </c>
      <c r="AY123" s="382"/>
      <c r="AZ123" s="382"/>
      <c r="BA123" s="382"/>
      <c r="BB123" s="382"/>
      <c r="BC123" s="382"/>
      <c r="BD123" s="382"/>
      <c r="BE123" s="382"/>
      <c r="BF123" s="382"/>
      <c r="BG123" s="382"/>
      <c r="BH123" s="382"/>
      <c r="BI123" s="382"/>
      <c r="BJ123" s="382"/>
      <c r="BK123" s="390"/>
    </row>
    <row r="124" spans="1:63" s="344" customFormat="1" x14ac:dyDescent="0.3">
      <c r="A124" s="381">
        <v>117</v>
      </c>
      <c r="B124" s="382">
        <v>6953156284234</v>
      </c>
      <c r="C124" s="382">
        <v>742244</v>
      </c>
      <c r="D124" s="382" t="s">
        <v>308</v>
      </c>
      <c r="E124" s="382" t="s">
        <v>309</v>
      </c>
      <c r="F124" s="382">
        <v>29.5</v>
      </c>
      <c r="G124" s="382">
        <v>59</v>
      </c>
      <c r="H124" s="383" t="str">
        <f t="shared" si="14"/>
        <v>-</v>
      </c>
      <c r="I124" s="383" t="str">
        <f t="shared" si="15"/>
        <v>-</v>
      </c>
      <c r="J124" s="383" t="str">
        <f t="shared" si="16"/>
        <v>-</v>
      </c>
      <c r="K124" s="383" t="str">
        <f t="shared" si="17"/>
        <v>-</v>
      </c>
      <c r="L124" s="383" t="str">
        <f t="shared" si="18"/>
        <v>-</v>
      </c>
      <c r="M124" s="383" t="str">
        <f t="shared" si="19"/>
        <v>-</v>
      </c>
      <c r="N124" s="383" t="str">
        <f t="shared" si="20"/>
        <v>-</v>
      </c>
      <c r="O124" s="383" t="str">
        <f t="shared" si="21"/>
        <v>-</v>
      </c>
      <c r="P124" s="383" t="str">
        <f t="shared" si="22"/>
        <v>-</v>
      </c>
      <c r="Q124" s="383" t="str">
        <f t="shared" si="23"/>
        <v>-</v>
      </c>
      <c r="R124" s="383" t="str">
        <f t="shared" si="24"/>
        <v>-</v>
      </c>
      <c r="S124" s="383" t="str">
        <f t="shared" si="25"/>
        <v>-</v>
      </c>
      <c r="T124" s="384">
        <f t="shared" ref="T124:T162" si="28">SUM(H124:S124)</f>
        <v>0</v>
      </c>
      <c r="U124" s="385"/>
      <c r="V124" s="386"/>
      <c r="W124" s="382">
        <v>4</v>
      </c>
      <c r="X124" s="382">
        <v>0</v>
      </c>
      <c r="Y124" s="382">
        <v>2</v>
      </c>
      <c r="Z124" s="382">
        <v>0</v>
      </c>
      <c r="AA124" s="382">
        <v>4</v>
      </c>
      <c r="AB124" s="382">
        <v>0</v>
      </c>
      <c r="AC124" s="382">
        <v>6</v>
      </c>
      <c r="AD124" s="382">
        <v>0</v>
      </c>
      <c r="AE124" s="382">
        <v>4</v>
      </c>
      <c r="AF124" s="382">
        <v>0</v>
      </c>
      <c r="AG124" s="382">
        <v>5</v>
      </c>
      <c r="AH124" s="382">
        <v>0</v>
      </c>
      <c r="AI124" s="382">
        <v>4</v>
      </c>
      <c r="AJ124" s="382">
        <v>0</v>
      </c>
      <c r="AK124" s="382">
        <v>4</v>
      </c>
      <c r="AL124" s="382">
        <v>0</v>
      </c>
      <c r="AM124" s="382">
        <v>6</v>
      </c>
      <c r="AN124" s="382">
        <v>0</v>
      </c>
      <c r="AO124" s="382">
        <v>2</v>
      </c>
      <c r="AP124" s="382">
        <v>0</v>
      </c>
      <c r="AQ124" s="382">
        <v>2</v>
      </c>
      <c r="AR124" s="382">
        <v>0</v>
      </c>
      <c r="AS124" s="382">
        <v>2</v>
      </c>
      <c r="AT124" s="382">
        <v>0</v>
      </c>
      <c r="AU124" s="388"/>
      <c r="AV124" s="388">
        <f t="shared" si="27"/>
        <v>45</v>
      </c>
      <c r="AW124" s="388">
        <f t="shared" si="27"/>
        <v>0</v>
      </c>
      <c r="AX124" s="388"/>
      <c r="AY124" s="382"/>
      <c r="AZ124" s="382"/>
      <c r="BA124" s="382"/>
      <c r="BB124" s="382"/>
      <c r="BC124" s="382"/>
      <c r="BD124" s="382"/>
      <c r="BE124" s="382"/>
      <c r="BF124" s="382"/>
      <c r="BG124" s="382"/>
      <c r="BH124" s="382"/>
      <c r="BI124" s="382"/>
      <c r="BJ124" s="382"/>
      <c r="BK124" s="390"/>
    </row>
    <row r="125" spans="1:63" s="344" customFormat="1" x14ac:dyDescent="0.3">
      <c r="A125" s="381">
        <v>118</v>
      </c>
      <c r="B125" s="382">
        <v>6953156284241</v>
      </c>
      <c r="C125" s="382">
        <v>742245</v>
      </c>
      <c r="D125" s="382" t="s">
        <v>310</v>
      </c>
      <c r="E125" s="382" t="s">
        <v>311</v>
      </c>
      <c r="F125" s="382">
        <v>29.5</v>
      </c>
      <c r="G125" s="382">
        <v>59</v>
      </c>
      <c r="H125" s="383" t="str">
        <f t="shared" si="14"/>
        <v>-</v>
      </c>
      <c r="I125" s="383" t="str">
        <f t="shared" si="15"/>
        <v>-</v>
      </c>
      <c r="J125" s="383" t="str">
        <f t="shared" si="16"/>
        <v>-</v>
      </c>
      <c r="K125" s="383" t="str">
        <f t="shared" si="17"/>
        <v>-</v>
      </c>
      <c r="L125" s="383" t="str">
        <f t="shared" si="18"/>
        <v>-</v>
      </c>
      <c r="M125" s="383" t="str">
        <f t="shared" si="19"/>
        <v>-</v>
      </c>
      <c r="N125" s="383" t="str">
        <f t="shared" si="20"/>
        <v>-</v>
      </c>
      <c r="O125" s="383" t="str">
        <f t="shared" si="21"/>
        <v>-</v>
      </c>
      <c r="P125" s="383" t="str">
        <f t="shared" si="22"/>
        <v>-</v>
      </c>
      <c r="Q125" s="383" t="str">
        <f t="shared" si="23"/>
        <v>-</v>
      </c>
      <c r="R125" s="383" t="str">
        <f t="shared" si="24"/>
        <v>-</v>
      </c>
      <c r="S125" s="383" t="str">
        <f t="shared" si="25"/>
        <v>-</v>
      </c>
      <c r="T125" s="384">
        <f t="shared" si="28"/>
        <v>0</v>
      </c>
      <c r="U125" s="385"/>
      <c r="V125" s="386"/>
      <c r="W125" s="382">
        <v>0</v>
      </c>
      <c r="X125" s="382">
        <v>0</v>
      </c>
      <c r="Y125" s="382">
        <v>0</v>
      </c>
      <c r="Z125" s="382">
        <v>0</v>
      </c>
      <c r="AA125" s="382">
        <v>0</v>
      </c>
      <c r="AB125" s="382">
        <v>0</v>
      </c>
      <c r="AC125" s="382">
        <v>3</v>
      </c>
      <c r="AD125" s="382">
        <v>0</v>
      </c>
      <c r="AE125" s="382">
        <v>0</v>
      </c>
      <c r="AF125" s="382">
        <v>0</v>
      </c>
      <c r="AG125" s="382">
        <v>0</v>
      </c>
      <c r="AH125" s="382">
        <v>0</v>
      </c>
      <c r="AI125" s="382">
        <v>0</v>
      </c>
      <c r="AJ125" s="382">
        <v>0</v>
      </c>
      <c r="AK125" s="382">
        <v>0</v>
      </c>
      <c r="AL125" s="382">
        <v>0</v>
      </c>
      <c r="AM125" s="382">
        <v>0</v>
      </c>
      <c r="AN125" s="382">
        <v>0</v>
      </c>
      <c r="AO125" s="382">
        <v>0</v>
      </c>
      <c r="AP125" s="382">
        <v>0</v>
      </c>
      <c r="AQ125" s="382">
        <v>0</v>
      </c>
      <c r="AR125" s="382">
        <v>0</v>
      </c>
      <c r="AS125" s="382">
        <v>0</v>
      </c>
      <c r="AT125" s="382">
        <v>0</v>
      </c>
      <c r="AU125" s="388"/>
      <c r="AV125" s="388">
        <f t="shared" si="27"/>
        <v>3</v>
      </c>
      <c r="AW125" s="388">
        <f t="shared" si="27"/>
        <v>0</v>
      </c>
      <c r="AX125" s="388"/>
      <c r="AY125" s="382"/>
      <c r="AZ125" s="382"/>
      <c r="BA125" s="382"/>
      <c r="BB125" s="382"/>
      <c r="BC125" s="382"/>
      <c r="BD125" s="382"/>
      <c r="BE125" s="382"/>
      <c r="BF125" s="382"/>
      <c r="BG125" s="382"/>
      <c r="BH125" s="382"/>
      <c r="BI125" s="382"/>
      <c r="BJ125" s="382"/>
      <c r="BK125" s="390"/>
    </row>
    <row r="126" spans="1:63" s="344" customFormat="1" x14ac:dyDescent="0.3">
      <c r="A126" s="381">
        <v>119</v>
      </c>
      <c r="B126" s="382">
        <v>6953156284258</v>
      </c>
      <c r="C126" s="382">
        <v>742247</v>
      </c>
      <c r="D126" s="382" t="s">
        <v>312</v>
      </c>
      <c r="E126" s="382" t="s">
        <v>313</v>
      </c>
      <c r="F126" s="382">
        <v>29.5</v>
      </c>
      <c r="G126" s="382">
        <v>59</v>
      </c>
      <c r="H126" s="383" t="str">
        <f t="shared" si="14"/>
        <v>-</v>
      </c>
      <c r="I126" s="383" t="str">
        <f t="shared" si="15"/>
        <v>-</v>
      </c>
      <c r="J126" s="383" t="str">
        <f t="shared" si="16"/>
        <v>-</v>
      </c>
      <c r="K126" s="383" t="str">
        <f t="shared" si="17"/>
        <v>-</v>
      </c>
      <c r="L126" s="383" t="str">
        <f t="shared" si="18"/>
        <v>-</v>
      </c>
      <c r="M126" s="383" t="str">
        <f t="shared" si="19"/>
        <v>-</v>
      </c>
      <c r="N126" s="383" t="str">
        <f t="shared" si="20"/>
        <v>-</v>
      </c>
      <c r="O126" s="383" t="str">
        <f t="shared" si="21"/>
        <v>-</v>
      </c>
      <c r="P126" s="383" t="str">
        <f t="shared" si="22"/>
        <v>-</v>
      </c>
      <c r="Q126" s="383" t="str">
        <f t="shared" si="23"/>
        <v>-</v>
      </c>
      <c r="R126" s="383" t="str">
        <f t="shared" si="24"/>
        <v>-</v>
      </c>
      <c r="S126" s="383" t="str">
        <f t="shared" si="25"/>
        <v>-</v>
      </c>
      <c r="T126" s="384">
        <f t="shared" si="28"/>
        <v>0</v>
      </c>
      <c r="U126" s="385"/>
      <c r="V126" s="386"/>
      <c r="W126" s="382">
        <v>4</v>
      </c>
      <c r="X126" s="382">
        <v>0</v>
      </c>
      <c r="Y126" s="382">
        <v>2</v>
      </c>
      <c r="Z126" s="382">
        <v>0</v>
      </c>
      <c r="AA126" s="382">
        <v>4</v>
      </c>
      <c r="AB126" s="382">
        <v>0</v>
      </c>
      <c r="AC126" s="382">
        <v>6</v>
      </c>
      <c r="AD126" s="382">
        <v>0</v>
      </c>
      <c r="AE126" s="382">
        <v>4</v>
      </c>
      <c r="AF126" s="382">
        <v>0</v>
      </c>
      <c r="AG126" s="382">
        <v>5</v>
      </c>
      <c r="AH126" s="382">
        <v>0</v>
      </c>
      <c r="AI126" s="382">
        <v>4</v>
      </c>
      <c r="AJ126" s="382">
        <v>0</v>
      </c>
      <c r="AK126" s="382">
        <v>4</v>
      </c>
      <c r="AL126" s="382">
        <v>0</v>
      </c>
      <c r="AM126" s="382">
        <v>6</v>
      </c>
      <c r="AN126" s="382">
        <v>0</v>
      </c>
      <c r="AO126" s="382">
        <v>2</v>
      </c>
      <c r="AP126" s="382">
        <v>0</v>
      </c>
      <c r="AQ126" s="382">
        <v>2</v>
      </c>
      <c r="AR126" s="382">
        <v>0</v>
      </c>
      <c r="AS126" s="382">
        <v>2</v>
      </c>
      <c r="AT126" s="382">
        <v>0</v>
      </c>
      <c r="AU126" s="388"/>
      <c r="AV126" s="388">
        <f t="shared" si="27"/>
        <v>45</v>
      </c>
      <c r="AW126" s="388">
        <f t="shared" si="27"/>
        <v>0</v>
      </c>
      <c r="AX126" s="388"/>
      <c r="AY126" s="382"/>
      <c r="AZ126" s="382"/>
      <c r="BA126" s="382"/>
      <c r="BB126" s="382"/>
      <c r="BC126" s="382"/>
      <c r="BD126" s="382"/>
      <c r="BE126" s="382"/>
      <c r="BF126" s="382"/>
      <c r="BG126" s="382"/>
      <c r="BH126" s="382"/>
      <c r="BI126" s="382"/>
      <c r="BJ126" s="382"/>
      <c r="BK126" s="390"/>
    </row>
    <row r="127" spans="1:63" s="344" customFormat="1" x14ac:dyDescent="0.3">
      <c r="A127" s="381">
        <v>120</v>
      </c>
      <c r="B127" s="382">
        <v>6953156284630</v>
      </c>
      <c r="C127" s="382">
        <v>742248</v>
      </c>
      <c r="D127" s="382" t="s">
        <v>314</v>
      </c>
      <c r="E127" s="382" t="s">
        <v>315</v>
      </c>
      <c r="F127" s="382">
        <v>24.5</v>
      </c>
      <c r="G127" s="382">
        <v>49</v>
      </c>
      <c r="H127" s="383" t="str">
        <f t="shared" si="14"/>
        <v>-</v>
      </c>
      <c r="I127" s="383" t="str">
        <f t="shared" si="15"/>
        <v>-</v>
      </c>
      <c r="J127" s="383" t="str">
        <f t="shared" si="16"/>
        <v>-</v>
      </c>
      <c r="K127" s="383" t="str">
        <f t="shared" si="17"/>
        <v>-</v>
      </c>
      <c r="L127" s="383" t="str">
        <f t="shared" si="18"/>
        <v>-</v>
      </c>
      <c r="M127" s="383" t="str">
        <f t="shared" si="19"/>
        <v>-</v>
      </c>
      <c r="N127" s="383" t="str">
        <f t="shared" si="20"/>
        <v>-</v>
      </c>
      <c r="O127" s="383" t="str">
        <f t="shared" si="21"/>
        <v>-</v>
      </c>
      <c r="P127" s="383" t="str">
        <f t="shared" si="22"/>
        <v>-</v>
      </c>
      <c r="Q127" s="383" t="str">
        <f t="shared" si="23"/>
        <v>-</v>
      </c>
      <c r="R127" s="383" t="str">
        <f t="shared" si="24"/>
        <v>-</v>
      </c>
      <c r="S127" s="383" t="str">
        <f t="shared" si="25"/>
        <v>-</v>
      </c>
      <c r="T127" s="384">
        <f t="shared" si="28"/>
        <v>0</v>
      </c>
      <c r="U127" s="385"/>
      <c r="V127" s="386"/>
      <c r="W127" s="382">
        <v>1</v>
      </c>
      <c r="X127" s="382">
        <v>1</v>
      </c>
      <c r="Y127" s="382">
        <v>6</v>
      </c>
      <c r="Z127" s="382">
        <v>1</v>
      </c>
      <c r="AA127" s="382">
        <v>3</v>
      </c>
      <c r="AB127" s="382">
        <v>0</v>
      </c>
      <c r="AC127" s="382">
        <v>20</v>
      </c>
      <c r="AD127" s="382">
        <v>1</v>
      </c>
      <c r="AE127" s="382">
        <v>0</v>
      </c>
      <c r="AF127" s="382">
        <v>0</v>
      </c>
      <c r="AG127" s="382">
        <v>11</v>
      </c>
      <c r="AH127" s="382">
        <v>8</v>
      </c>
      <c r="AI127" s="382">
        <v>0</v>
      </c>
      <c r="AJ127" s="382">
        <v>1</v>
      </c>
      <c r="AK127" s="382">
        <v>4</v>
      </c>
      <c r="AL127" s="382">
        <v>0</v>
      </c>
      <c r="AM127" s="382">
        <v>2</v>
      </c>
      <c r="AN127" s="382">
        <v>0</v>
      </c>
      <c r="AO127" s="382">
        <v>2</v>
      </c>
      <c r="AP127" s="382">
        <v>0</v>
      </c>
      <c r="AQ127" s="382">
        <v>0</v>
      </c>
      <c r="AR127" s="382">
        <v>0</v>
      </c>
      <c r="AS127" s="382">
        <v>2</v>
      </c>
      <c r="AT127" s="382">
        <v>0</v>
      </c>
      <c r="AU127" s="388"/>
      <c r="AV127" s="388">
        <f t="shared" si="27"/>
        <v>51</v>
      </c>
      <c r="AW127" s="388">
        <f t="shared" si="27"/>
        <v>12</v>
      </c>
      <c r="AX127" s="388"/>
      <c r="AY127" s="382"/>
      <c r="AZ127" s="382"/>
      <c r="BA127" s="382"/>
      <c r="BB127" s="382"/>
      <c r="BC127" s="382"/>
      <c r="BD127" s="382"/>
      <c r="BE127" s="382"/>
      <c r="BF127" s="382"/>
      <c r="BG127" s="382"/>
      <c r="BH127" s="382"/>
      <c r="BI127" s="382"/>
      <c r="BJ127" s="382"/>
      <c r="BK127" s="390"/>
    </row>
    <row r="128" spans="1:63" s="344" customFormat="1" x14ac:dyDescent="0.3">
      <c r="A128" s="381">
        <v>121</v>
      </c>
      <c r="B128" s="382">
        <v>6953156286603</v>
      </c>
      <c r="C128" s="382">
        <v>742249</v>
      </c>
      <c r="D128" s="382" t="s">
        <v>316</v>
      </c>
      <c r="E128" s="382" t="s">
        <v>317</v>
      </c>
      <c r="F128" s="382">
        <v>44.5</v>
      </c>
      <c r="G128" s="382">
        <v>99</v>
      </c>
      <c r="H128" s="383" t="str">
        <f t="shared" si="14"/>
        <v>-</v>
      </c>
      <c r="I128" s="383" t="str">
        <f t="shared" si="15"/>
        <v>-</v>
      </c>
      <c r="J128" s="383" t="str">
        <f t="shared" si="16"/>
        <v>-</v>
      </c>
      <c r="K128" s="383" t="str">
        <f t="shared" si="17"/>
        <v>-</v>
      </c>
      <c r="L128" s="383" t="str">
        <f t="shared" si="18"/>
        <v>-</v>
      </c>
      <c r="M128" s="383" t="str">
        <f t="shared" si="19"/>
        <v>-</v>
      </c>
      <c r="N128" s="383" t="str">
        <f t="shared" si="20"/>
        <v>-</v>
      </c>
      <c r="O128" s="383" t="str">
        <f t="shared" si="21"/>
        <v>-</v>
      </c>
      <c r="P128" s="383" t="str">
        <f t="shared" si="22"/>
        <v>-</v>
      </c>
      <c r="Q128" s="383" t="str">
        <f t="shared" si="23"/>
        <v>-</v>
      </c>
      <c r="R128" s="383" t="str">
        <f t="shared" si="24"/>
        <v>-</v>
      </c>
      <c r="S128" s="383" t="str">
        <f t="shared" si="25"/>
        <v>-</v>
      </c>
      <c r="T128" s="384">
        <f t="shared" si="28"/>
        <v>0</v>
      </c>
      <c r="U128" s="385"/>
      <c r="V128" s="386"/>
      <c r="W128" s="382">
        <v>5</v>
      </c>
      <c r="X128" s="382">
        <v>1</v>
      </c>
      <c r="Y128" s="382">
        <v>3</v>
      </c>
      <c r="Z128" s="382">
        <v>0</v>
      </c>
      <c r="AA128" s="382">
        <v>7</v>
      </c>
      <c r="AB128" s="382">
        <v>0</v>
      </c>
      <c r="AC128" s="382">
        <v>5</v>
      </c>
      <c r="AD128" s="382">
        <v>0</v>
      </c>
      <c r="AE128" s="382">
        <v>5</v>
      </c>
      <c r="AF128" s="382">
        <v>0</v>
      </c>
      <c r="AG128" s="382">
        <v>16</v>
      </c>
      <c r="AH128" s="382">
        <v>1</v>
      </c>
      <c r="AI128" s="382">
        <v>5</v>
      </c>
      <c r="AJ128" s="382">
        <v>0</v>
      </c>
      <c r="AK128" s="382">
        <v>8</v>
      </c>
      <c r="AL128" s="382">
        <v>0</v>
      </c>
      <c r="AM128" s="382">
        <v>5</v>
      </c>
      <c r="AN128" s="382">
        <v>2</v>
      </c>
      <c r="AO128" s="382">
        <v>2</v>
      </c>
      <c r="AP128" s="382">
        <v>0</v>
      </c>
      <c r="AQ128" s="382">
        <v>2</v>
      </c>
      <c r="AR128" s="382">
        <v>0</v>
      </c>
      <c r="AS128" s="382">
        <v>2</v>
      </c>
      <c r="AT128" s="382">
        <v>0</v>
      </c>
      <c r="AU128" s="388"/>
      <c r="AV128" s="388">
        <f t="shared" si="27"/>
        <v>65</v>
      </c>
      <c r="AW128" s="388">
        <f t="shared" si="27"/>
        <v>4</v>
      </c>
      <c r="AX128" s="388"/>
      <c r="AY128" s="382"/>
      <c r="AZ128" s="382"/>
      <c r="BA128" s="382"/>
      <c r="BB128" s="382"/>
      <c r="BC128" s="382"/>
      <c r="BD128" s="382"/>
      <c r="BE128" s="382"/>
      <c r="BF128" s="382"/>
      <c r="BG128" s="382"/>
      <c r="BH128" s="382"/>
      <c r="BI128" s="382"/>
      <c r="BJ128" s="382"/>
      <c r="BK128" s="390"/>
    </row>
    <row r="129" spans="1:63" s="344" customFormat="1" x14ac:dyDescent="0.3">
      <c r="A129" s="381">
        <v>122</v>
      </c>
      <c r="B129" s="382">
        <v>6953156279650</v>
      </c>
      <c r="C129" s="382">
        <v>742292</v>
      </c>
      <c r="D129" s="382" t="s">
        <v>318</v>
      </c>
      <c r="E129" s="382" t="s">
        <v>319</v>
      </c>
      <c r="F129" s="382">
        <v>39.5</v>
      </c>
      <c r="G129" s="382">
        <v>79</v>
      </c>
      <c r="H129" s="383" t="str">
        <f t="shared" si="14"/>
        <v>-</v>
      </c>
      <c r="I129" s="383" t="str">
        <f t="shared" si="15"/>
        <v>-</v>
      </c>
      <c r="J129" s="383" t="str">
        <f t="shared" si="16"/>
        <v>-</v>
      </c>
      <c r="K129" s="383" t="str">
        <f t="shared" si="17"/>
        <v>-</v>
      </c>
      <c r="L129" s="383" t="str">
        <f t="shared" si="18"/>
        <v>-</v>
      </c>
      <c r="M129" s="383" t="str">
        <f t="shared" si="19"/>
        <v>-</v>
      </c>
      <c r="N129" s="383" t="str">
        <f t="shared" si="20"/>
        <v>-</v>
      </c>
      <c r="O129" s="383" t="str">
        <f t="shared" si="21"/>
        <v>-</v>
      </c>
      <c r="P129" s="383" t="str">
        <f t="shared" si="22"/>
        <v>-</v>
      </c>
      <c r="Q129" s="383" t="str">
        <f t="shared" si="23"/>
        <v>-</v>
      </c>
      <c r="R129" s="383" t="str">
        <f t="shared" si="24"/>
        <v>-</v>
      </c>
      <c r="S129" s="383" t="str">
        <f t="shared" si="25"/>
        <v>-</v>
      </c>
      <c r="T129" s="384">
        <f t="shared" si="28"/>
        <v>0</v>
      </c>
      <c r="U129" s="385"/>
      <c r="V129" s="386"/>
      <c r="W129" s="382">
        <v>2</v>
      </c>
      <c r="X129" s="382">
        <v>0</v>
      </c>
      <c r="Y129" s="382">
        <v>3</v>
      </c>
      <c r="Z129" s="382">
        <v>0</v>
      </c>
      <c r="AA129" s="382">
        <v>4</v>
      </c>
      <c r="AB129" s="382">
        <v>0</v>
      </c>
      <c r="AC129" s="382">
        <v>21</v>
      </c>
      <c r="AD129" s="382">
        <v>0</v>
      </c>
      <c r="AE129" s="382">
        <v>4</v>
      </c>
      <c r="AF129" s="382">
        <v>0</v>
      </c>
      <c r="AG129" s="382">
        <v>21</v>
      </c>
      <c r="AH129" s="382">
        <v>0</v>
      </c>
      <c r="AI129" s="382">
        <v>3</v>
      </c>
      <c r="AJ129" s="382">
        <v>0</v>
      </c>
      <c r="AK129" s="382">
        <v>4</v>
      </c>
      <c r="AL129" s="382">
        <v>0</v>
      </c>
      <c r="AM129" s="382">
        <v>6</v>
      </c>
      <c r="AN129" s="382">
        <v>0</v>
      </c>
      <c r="AO129" s="382">
        <v>2</v>
      </c>
      <c r="AP129" s="382">
        <v>0</v>
      </c>
      <c r="AQ129" s="382">
        <v>1</v>
      </c>
      <c r="AR129" s="382">
        <v>0</v>
      </c>
      <c r="AS129" s="382">
        <v>2</v>
      </c>
      <c r="AT129" s="382">
        <v>0</v>
      </c>
      <c r="AU129" s="388"/>
      <c r="AV129" s="388">
        <f t="shared" si="27"/>
        <v>73</v>
      </c>
      <c r="AW129" s="388">
        <f t="shared" si="27"/>
        <v>0</v>
      </c>
      <c r="AX129" s="388"/>
      <c r="AY129" s="382"/>
      <c r="AZ129" s="382"/>
      <c r="BA129" s="382"/>
      <c r="BB129" s="382"/>
      <c r="BC129" s="382"/>
      <c r="BD129" s="382"/>
      <c r="BE129" s="382"/>
      <c r="BF129" s="382"/>
      <c r="BG129" s="382"/>
      <c r="BH129" s="382"/>
      <c r="BI129" s="382"/>
      <c r="BJ129" s="382"/>
      <c r="BK129" s="390"/>
    </row>
    <row r="130" spans="1:63" s="344" customFormat="1" x14ac:dyDescent="0.3">
      <c r="A130" s="381">
        <v>123</v>
      </c>
      <c r="B130" s="382">
        <v>6953156279667</v>
      </c>
      <c r="C130" s="382">
        <v>742293</v>
      </c>
      <c r="D130" s="382" t="s">
        <v>320</v>
      </c>
      <c r="E130" s="382" t="s">
        <v>321</v>
      </c>
      <c r="F130" s="382">
        <v>44.5</v>
      </c>
      <c r="G130" s="382">
        <v>89</v>
      </c>
      <c r="H130" s="383" t="str">
        <f t="shared" si="14"/>
        <v>-</v>
      </c>
      <c r="I130" s="383" t="str">
        <f t="shared" si="15"/>
        <v>-</v>
      </c>
      <c r="J130" s="383" t="str">
        <f t="shared" si="16"/>
        <v>-</v>
      </c>
      <c r="K130" s="383" t="str">
        <f t="shared" si="17"/>
        <v>-</v>
      </c>
      <c r="L130" s="383" t="str">
        <f t="shared" si="18"/>
        <v>-</v>
      </c>
      <c r="M130" s="383" t="str">
        <f t="shared" si="19"/>
        <v>-</v>
      </c>
      <c r="N130" s="383" t="str">
        <f t="shared" si="20"/>
        <v>-</v>
      </c>
      <c r="O130" s="383" t="str">
        <f t="shared" si="21"/>
        <v>-</v>
      </c>
      <c r="P130" s="383" t="str">
        <f t="shared" si="22"/>
        <v>-</v>
      </c>
      <c r="Q130" s="383" t="str">
        <f t="shared" si="23"/>
        <v>-</v>
      </c>
      <c r="R130" s="383" t="str">
        <f t="shared" si="24"/>
        <v>-</v>
      </c>
      <c r="S130" s="383" t="str">
        <f t="shared" si="25"/>
        <v>-</v>
      </c>
      <c r="T130" s="384">
        <f t="shared" si="28"/>
        <v>0</v>
      </c>
      <c r="U130" s="385"/>
      <c r="V130" s="386"/>
      <c r="W130" s="382">
        <v>4</v>
      </c>
      <c r="X130" s="382">
        <v>0</v>
      </c>
      <c r="Y130" s="382">
        <v>2</v>
      </c>
      <c r="Z130" s="382">
        <v>0</v>
      </c>
      <c r="AA130" s="382">
        <v>4</v>
      </c>
      <c r="AB130" s="382">
        <v>0</v>
      </c>
      <c r="AC130" s="382">
        <v>19</v>
      </c>
      <c r="AD130" s="382">
        <v>0</v>
      </c>
      <c r="AE130" s="382">
        <v>4</v>
      </c>
      <c r="AF130" s="382">
        <v>0</v>
      </c>
      <c r="AG130" s="382">
        <v>11</v>
      </c>
      <c r="AH130" s="382">
        <v>0</v>
      </c>
      <c r="AI130" s="382">
        <v>3</v>
      </c>
      <c r="AJ130" s="382">
        <v>0</v>
      </c>
      <c r="AK130" s="382">
        <v>4</v>
      </c>
      <c r="AL130" s="382">
        <v>0</v>
      </c>
      <c r="AM130" s="382">
        <v>6</v>
      </c>
      <c r="AN130" s="382">
        <v>0</v>
      </c>
      <c r="AO130" s="382">
        <v>1</v>
      </c>
      <c r="AP130" s="382">
        <v>0</v>
      </c>
      <c r="AQ130" s="382">
        <v>2</v>
      </c>
      <c r="AR130" s="382">
        <v>0</v>
      </c>
      <c r="AS130" s="382">
        <v>2</v>
      </c>
      <c r="AT130" s="382">
        <v>0</v>
      </c>
      <c r="AU130" s="388"/>
      <c r="AV130" s="388">
        <f t="shared" si="27"/>
        <v>62</v>
      </c>
      <c r="AW130" s="388">
        <f t="shared" si="27"/>
        <v>0</v>
      </c>
      <c r="AX130" s="388"/>
      <c r="AY130" s="382"/>
      <c r="AZ130" s="382"/>
      <c r="BA130" s="382"/>
      <c r="BB130" s="382"/>
      <c r="BC130" s="382"/>
      <c r="BD130" s="382"/>
      <c r="BE130" s="382"/>
      <c r="BF130" s="382"/>
      <c r="BG130" s="382"/>
      <c r="BH130" s="382"/>
      <c r="BI130" s="382"/>
      <c r="BJ130" s="382"/>
      <c r="BK130" s="390"/>
    </row>
    <row r="131" spans="1:63" s="344" customFormat="1" x14ac:dyDescent="0.3">
      <c r="A131" s="381">
        <v>124</v>
      </c>
      <c r="B131" s="382">
        <v>6953156282100</v>
      </c>
      <c r="C131" s="382">
        <v>742294</v>
      </c>
      <c r="D131" s="382" t="s">
        <v>322</v>
      </c>
      <c r="E131" s="382" t="s">
        <v>323</v>
      </c>
      <c r="F131" s="382">
        <v>74.5</v>
      </c>
      <c r="G131" s="382">
        <v>159</v>
      </c>
      <c r="H131" s="383" t="str">
        <f t="shared" si="14"/>
        <v>-</v>
      </c>
      <c r="I131" s="383" t="str">
        <f t="shared" si="15"/>
        <v>-</v>
      </c>
      <c r="J131" s="383" t="str">
        <f t="shared" si="16"/>
        <v>-</v>
      </c>
      <c r="K131" s="383" t="str">
        <f t="shared" si="17"/>
        <v>-</v>
      </c>
      <c r="L131" s="383" t="str">
        <f t="shared" si="18"/>
        <v>-</v>
      </c>
      <c r="M131" s="383" t="str">
        <f t="shared" si="19"/>
        <v>-</v>
      </c>
      <c r="N131" s="383" t="str">
        <f t="shared" si="20"/>
        <v>-</v>
      </c>
      <c r="O131" s="383" t="str">
        <f t="shared" si="21"/>
        <v>-</v>
      </c>
      <c r="P131" s="383" t="str">
        <f t="shared" si="22"/>
        <v>-</v>
      </c>
      <c r="Q131" s="383" t="str">
        <f t="shared" si="23"/>
        <v>-</v>
      </c>
      <c r="R131" s="383" t="str">
        <f t="shared" si="24"/>
        <v>-</v>
      </c>
      <c r="S131" s="383" t="str">
        <f t="shared" si="25"/>
        <v>-</v>
      </c>
      <c r="T131" s="384">
        <f t="shared" si="28"/>
        <v>0</v>
      </c>
      <c r="U131" s="385"/>
      <c r="V131" s="386"/>
      <c r="W131" s="382">
        <v>2</v>
      </c>
      <c r="X131" s="382">
        <v>0</v>
      </c>
      <c r="Y131" s="382">
        <v>0</v>
      </c>
      <c r="Z131" s="382">
        <v>0</v>
      </c>
      <c r="AA131" s="382">
        <v>4</v>
      </c>
      <c r="AB131" s="382">
        <v>0</v>
      </c>
      <c r="AC131" s="382">
        <v>16</v>
      </c>
      <c r="AD131" s="382">
        <v>0</v>
      </c>
      <c r="AE131" s="382">
        <v>3</v>
      </c>
      <c r="AF131" s="382">
        <v>0</v>
      </c>
      <c r="AG131" s="382">
        <v>12</v>
      </c>
      <c r="AH131" s="382">
        <v>0</v>
      </c>
      <c r="AI131" s="382">
        <v>0</v>
      </c>
      <c r="AJ131" s="382">
        <v>0</v>
      </c>
      <c r="AK131" s="382">
        <v>3</v>
      </c>
      <c r="AL131" s="382">
        <v>0</v>
      </c>
      <c r="AM131" s="382">
        <v>7</v>
      </c>
      <c r="AN131" s="382">
        <v>0</v>
      </c>
      <c r="AO131" s="382">
        <v>0</v>
      </c>
      <c r="AP131" s="382">
        <v>0</v>
      </c>
      <c r="AQ131" s="382">
        <v>2</v>
      </c>
      <c r="AR131" s="382">
        <v>0</v>
      </c>
      <c r="AS131" s="382">
        <v>3</v>
      </c>
      <c r="AT131" s="382">
        <v>0</v>
      </c>
      <c r="AU131" s="388"/>
      <c r="AV131" s="388">
        <f t="shared" si="27"/>
        <v>52</v>
      </c>
      <c r="AW131" s="388">
        <f t="shared" si="27"/>
        <v>0</v>
      </c>
      <c r="AX131" s="388"/>
      <c r="AY131" s="382"/>
      <c r="AZ131" s="382"/>
      <c r="BA131" s="382"/>
      <c r="BB131" s="382"/>
      <c r="BC131" s="382"/>
      <c r="BD131" s="382"/>
      <c r="BE131" s="382"/>
      <c r="BF131" s="382"/>
      <c r="BG131" s="382"/>
      <c r="BH131" s="382"/>
      <c r="BI131" s="382"/>
      <c r="BJ131" s="382"/>
      <c r="BK131" s="390"/>
    </row>
    <row r="132" spans="1:63" s="344" customFormat="1" x14ac:dyDescent="0.3">
      <c r="A132" s="381">
        <v>125</v>
      </c>
      <c r="B132" s="382">
        <v>6953156279155</v>
      </c>
      <c r="C132" s="382">
        <v>742295</v>
      </c>
      <c r="D132" s="382" t="s">
        <v>324</v>
      </c>
      <c r="E132" s="382" t="s">
        <v>325</v>
      </c>
      <c r="F132" s="382">
        <v>39.5</v>
      </c>
      <c r="G132" s="382">
        <v>79</v>
      </c>
      <c r="H132" s="383" t="str">
        <f t="shared" si="14"/>
        <v>-</v>
      </c>
      <c r="I132" s="383" t="str">
        <f t="shared" si="15"/>
        <v>-</v>
      </c>
      <c r="J132" s="383" t="str">
        <f t="shared" si="16"/>
        <v>-</v>
      </c>
      <c r="K132" s="383" t="str">
        <f t="shared" si="17"/>
        <v>-</v>
      </c>
      <c r="L132" s="383" t="str">
        <f t="shared" si="18"/>
        <v>-</v>
      </c>
      <c r="M132" s="383" t="str">
        <f t="shared" si="19"/>
        <v>-</v>
      </c>
      <c r="N132" s="383" t="str">
        <f t="shared" si="20"/>
        <v>-</v>
      </c>
      <c r="O132" s="383" t="str">
        <f t="shared" si="21"/>
        <v>-</v>
      </c>
      <c r="P132" s="383" t="str">
        <f t="shared" si="22"/>
        <v>-</v>
      </c>
      <c r="Q132" s="383" t="str">
        <f t="shared" si="23"/>
        <v>-</v>
      </c>
      <c r="R132" s="383" t="str">
        <f t="shared" si="24"/>
        <v>-</v>
      </c>
      <c r="S132" s="383" t="str">
        <f t="shared" si="25"/>
        <v>-</v>
      </c>
      <c r="T132" s="384">
        <f t="shared" si="28"/>
        <v>0</v>
      </c>
      <c r="U132" s="385"/>
      <c r="V132" s="386"/>
      <c r="W132" s="382">
        <v>2</v>
      </c>
      <c r="X132" s="382">
        <v>0</v>
      </c>
      <c r="Y132" s="382">
        <v>2</v>
      </c>
      <c r="Z132" s="382">
        <v>0</v>
      </c>
      <c r="AA132" s="382">
        <v>3</v>
      </c>
      <c r="AB132" s="382">
        <v>0</v>
      </c>
      <c r="AC132" s="382">
        <v>5</v>
      </c>
      <c r="AD132" s="382">
        <v>0</v>
      </c>
      <c r="AE132" s="382">
        <v>2</v>
      </c>
      <c r="AF132" s="382">
        <v>0</v>
      </c>
      <c r="AG132" s="382">
        <v>4</v>
      </c>
      <c r="AH132" s="382">
        <v>0</v>
      </c>
      <c r="AI132" s="382">
        <v>2</v>
      </c>
      <c r="AJ132" s="382">
        <v>0</v>
      </c>
      <c r="AK132" s="382">
        <v>3</v>
      </c>
      <c r="AL132" s="382">
        <v>0</v>
      </c>
      <c r="AM132" s="382">
        <v>4</v>
      </c>
      <c r="AN132" s="382">
        <v>0</v>
      </c>
      <c r="AO132" s="382">
        <v>1</v>
      </c>
      <c r="AP132" s="382">
        <v>0</v>
      </c>
      <c r="AQ132" s="382">
        <v>1</v>
      </c>
      <c r="AR132" s="382">
        <v>0</v>
      </c>
      <c r="AS132" s="382">
        <v>2</v>
      </c>
      <c r="AT132" s="382">
        <v>0</v>
      </c>
      <c r="AU132" s="388"/>
      <c r="AV132" s="388">
        <f t="shared" si="27"/>
        <v>31</v>
      </c>
      <c r="AW132" s="388">
        <f t="shared" si="27"/>
        <v>0</v>
      </c>
      <c r="AX132" s="388"/>
      <c r="AY132" s="382"/>
      <c r="AZ132" s="382"/>
      <c r="BA132" s="382"/>
      <c r="BB132" s="382"/>
      <c r="BC132" s="382"/>
      <c r="BD132" s="382"/>
      <c r="BE132" s="382"/>
      <c r="BF132" s="382"/>
      <c r="BG132" s="382"/>
      <c r="BH132" s="382"/>
      <c r="BI132" s="382"/>
      <c r="BJ132" s="382"/>
      <c r="BK132" s="390"/>
    </row>
    <row r="133" spans="1:63" s="344" customFormat="1" x14ac:dyDescent="0.3">
      <c r="A133" s="381">
        <v>126</v>
      </c>
      <c r="B133" s="382">
        <v>6953156279148</v>
      </c>
      <c r="C133" s="382">
        <v>742296</v>
      </c>
      <c r="D133" s="382" t="s">
        <v>326</v>
      </c>
      <c r="E133" s="382" t="s">
        <v>327</v>
      </c>
      <c r="F133" s="382">
        <v>39.5</v>
      </c>
      <c r="G133" s="382">
        <v>79</v>
      </c>
      <c r="H133" s="383" t="str">
        <f t="shared" si="14"/>
        <v>-</v>
      </c>
      <c r="I133" s="383" t="str">
        <f t="shared" si="15"/>
        <v>-</v>
      </c>
      <c r="J133" s="383" t="str">
        <f t="shared" si="16"/>
        <v>-</v>
      </c>
      <c r="K133" s="383" t="str">
        <f t="shared" si="17"/>
        <v>-</v>
      </c>
      <c r="L133" s="383" t="str">
        <f t="shared" si="18"/>
        <v>-</v>
      </c>
      <c r="M133" s="383" t="str">
        <f t="shared" si="19"/>
        <v>-</v>
      </c>
      <c r="N133" s="383" t="str">
        <f t="shared" si="20"/>
        <v>-</v>
      </c>
      <c r="O133" s="383" t="str">
        <f t="shared" si="21"/>
        <v>-</v>
      </c>
      <c r="P133" s="383" t="str">
        <f t="shared" si="22"/>
        <v>-</v>
      </c>
      <c r="Q133" s="383" t="str">
        <f t="shared" si="23"/>
        <v>-</v>
      </c>
      <c r="R133" s="383" t="str">
        <f t="shared" si="24"/>
        <v>-</v>
      </c>
      <c r="S133" s="383" t="str">
        <f t="shared" si="25"/>
        <v>-</v>
      </c>
      <c r="T133" s="384">
        <f t="shared" si="28"/>
        <v>0</v>
      </c>
      <c r="U133" s="385"/>
      <c r="V133" s="386"/>
      <c r="W133" s="382">
        <v>3</v>
      </c>
      <c r="X133" s="382">
        <v>0</v>
      </c>
      <c r="Y133" s="382">
        <v>0</v>
      </c>
      <c r="Z133" s="382">
        <v>0</v>
      </c>
      <c r="AA133" s="382">
        <v>2</v>
      </c>
      <c r="AB133" s="382">
        <v>1</v>
      </c>
      <c r="AC133" s="382">
        <v>3</v>
      </c>
      <c r="AD133" s="382">
        <v>0</v>
      </c>
      <c r="AE133" s="382">
        <v>3</v>
      </c>
      <c r="AF133" s="382">
        <v>0</v>
      </c>
      <c r="AG133" s="382">
        <v>10</v>
      </c>
      <c r="AH133" s="382">
        <v>0</v>
      </c>
      <c r="AI133" s="382">
        <v>2</v>
      </c>
      <c r="AJ133" s="382">
        <v>0</v>
      </c>
      <c r="AK133" s="382">
        <v>3</v>
      </c>
      <c r="AL133" s="382">
        <v>0</v>
      </c>
      <c r="AM133" s="382">
        <v>5</v>
      </c>
      <c r="AN133" s="382">
        <v>0</v>
      </c>
      <c r="AO133" s="382">
        <v>1</v>
      </c>
      <c r="AP133" s="382">
        <v>0</v>
      </c>
      <c r="AQ133" s="382">
        <v>0</v>
      </c>
      <c r="AR133" s="382">
        <v>0</v>
      </c>
      <c r="AS133" s="382">
        <v>2</v>
      </c>
      <c r="AT133" s="382">
        <v>0</v>
      </c>
      <c r="AU133" s="388"/>
      <c r="AV133" s="388">
        <f t="shared" si="27"/>
        <v>34</v>
      </c>
      <c r="AW133" s="388">
        <f t="shared" si="27"/>
        <v>1</v>
      </c>
      <c r="AX133" s="388"/>
      <c r="AY133" s="382"/>
      <c r="AZ133" s="382"/>
      <c r="BA133" s="382"/>
      <c r="BB133" s="382"/>
      <c r="BC133" s="382"/>
      <c r="BD133" s="382"/>
      <c r="BE133" s="382"/>
      <c r="BF133" s="382"/>
      <c r="BG133" s="382"/>
      <c r="BH133" s="382"/>
      <c r="BI133" s="382"/>
      <c r="BJ133" s="382"/>
      <c r="BK133" s="390"/>
    </row>
    <row r="134" spans="1:63" s="344" customFormat="1" x14ac:dyDescent="0.3">
      <c r="A134" s="381">
        <v>127</v>
      </c>
      <c r="B134" s="382">
        <v>6953156272668</v>
      </c>
      <c r="C134" s="382">
        <v>742297</v>
      </c>
      <c r="D134" s="382" t="s">
        <v>328</v>
      </c>
      <c r="E134" s="382" t="s">
        <v>329</v>
      </c>
      <c r="F134" s="382">
        <v>119.5</v>
      </c>
      <c r="G134" s="382">
        <v>249</v>
      </c>
      <c r="H134" s="383" t="str">
        <f t="shared" si="14"/>
        <v>-</v>
      </c>
      <c r="I134" s="383" t="str">
        <f t="shared" si="15"/>
        <v>-</v>
      </c>
      <c r="J134" s="383" t="str">
        <f t="shared" si="16"/>
        <v>-</v>
      </c>
      <c r="K134" s="383" t="str">
        <f t="shared" si="17"/>
        <v>-</v>
      </c>
      <c r="L134" s="383" t="str">
        <f t="shared" si="18"/>
        <v>-</v>
      </c>
      <c r="M134" s="383" t="str">
        <f t="shared" si="19"/>
        <v>-</v>
      </c>
      <c r="N134" s="383" t="str">
        <f t="shared" si="20"/>
        <v>-</v>
      </c>
      <c r="O134" s="383" t="str">
        <f t="shared" si="21"/>
        <v>-</v>
      </c>
      <c r="P134" s="383" t="str">
        <f t="shared" si="22"/>
        <v>-</v>
      </c>
      <c r="Q134" s="383" t="str">
        <f t="shared" si="23"/>
        <v>-</v>
      </c>
      <c r="R134" s="383" t="str">
        <f t="shared" si="24"/>
        <v>-</v>
      </c>
      <c r="S134" s="383" t="str">
        <f t="shared" si="25"/>
        <v>-</v>
      </c>
      <c r="T134" s="384">
        <f t="shared" si="28"/>
        <v>0</v>
      </c>
      <c r="U134" s="385"/>
      <c r="V134" s="386"/>
      <c r="W134" s="382">
        <v>1</v>
      </c>
      <c r="X134" s="382">
        <v>0</v>
      </c>
      <c r="Y134" s="382">
        <v>1</v>
      </c>
      <c r="Z134" s="382">
        <v>0</v>
      </c>
      <c r="AA134" s="382">
        <v>2</v>
      </c>
      <c r="AB134" s="382">
        <v>0</v>
      </c>
      <c r="AC134" s="382">
        <v>1</v>
      </c>
      <c r="AD134" s="382">
        <v>0</v>
      </c>
      <c r="AE134" s="382">
        <v>0</v>
      </c>
      <c r="AF134" s="382">
        <v>0</v>
      </c>
      <c r="AG134" s="382">
        <v>0</v>
      </c>
      <c r="AH134" s="382">
        <v>0</v>
      </c>
      <c r="AI134" s="382">
        <v>0</v>
      </c>
      <c r="AJ134" s="382">
        <v>0</v>
      </c>
      <c r="AK134" s="382">
        <v>0</v>
      </c>
      <c r="AL134" s="382">
        <v>0</v>
      </c>
      <c r="AM134" s="382">
        <v>1</v>
      </c>
      <c r="AN134" s="382">
        <v>0</v>
      </c>
      <c r="AO134" s="382">
        <v>0</v>
      </c>
      <c r="AP134" s="382">
        <v>0</v>
      </c>
      <c r="AQ134" s="382">
        <v>1</v>
      </c>
      <c r="AR134" s="382">
        <v>0</v>
      </c>
      <c r="AS134" s="382">
        <v>2</v>
      </c>
      <c r="AT134" s="382">
        <v>0</v>
      </c>
      <c r="AU134" s="388"/>
      <c r="AV134" s="388">
        <f t="shared" si="27"/>
        <v>9</v>
      </c>
      <c r="AW134" s="388">
        <f t="shared" si="27"/>
        <v>0</v>
      </c>
      <c r="AX134" s="388"/>
      <c r="AY134" s="382"/>
      <c r="AZ134" s="382"/>
      <c r="BA134" s="382"/>
      <c r="BB134" s="382"/>
      <c r="BC134" s="382"/>
      <c r="BD134" s="382"/>
      <c r="BE134" s="382"/>
      <c r="BF134" s="382"/>
      <c r="BG134" s="382"/>
      <c r="BH134" s="382"/>
      <c r="BI134" s="382"/>
      <c r="BJ134" s="382"/>
      <c r="BK134" s="390"/>
    </row>
    <row r="135" spans="1:63" s="344" customFormat="1" x14ac:dyDescent="0.3">
      <c r="A135" s="381">
        <v>128</v>
      </c>
      <c r="B135" s="382">
        <v>6953156270640</v>
      </c>
      <c r="C135" s="382">
        <v>742298</v>
      </c>
      <c r="D135" s="382" t="s">
        <v>330</v>
      </c>
      <c r="E135" s="382" t="s">
        <v>331</v>
      </c>
      <c r="F135" s="382">
        <v>89.5</v>
      </c>
      <c r="G135" s="382">
        <v>189</v>
      </c>
      <c r="H135" s="383" t="str">
        <f t="shared" si="14"/>
        <v>-</v>
      </c>
      <c r="I135" s="383" t="str">
        <f t="shared" si="15"/>
        <v>-</v>
      </c>
      <c r="J135" s="383" t="str">
        <f t="shared" si="16"/>
        <v>-</v>
      </c>
      <c r="K135" s="383" t="str">
        <f t="shared" si="17"/>
        <v>-</v>
      </c>
      <c r="L135" s="383" t="str">
        <f t="shared" si="18"/>
        <v>-</v>
      </c>
      <c r="M135" s="383" t="str">
        <f t="shared" si="19"/>
        <v>-</v>
      </c>
      <c r="N135" s="383" t="str">
        <f t="shared" si="20"/>
        <v>-</v>
      </c>
      <c r="O135" s="383" t="str">
        <f t="shared" si="21"/>
        <v>-</v>
      </c>
      <c r="P135" s="383" t="str">
        <f t="shared" si="22"/>
        <v>-</v>
      </c>
      <c r="Q135" s="383" t="str">
        <f t="shared" si="23"/>
        <v>-</v>
      </c>
      <c r="R135" s="383" t="str">
        <f t="shared" si="24"/>
        <v>-</v>
      </c>
      <c r="S135" s="383" t="str">
        <f t="shared" si="25"/>
        <v>-</v>
      </c>
      <c r="T135" s="384">
        <f t="shared" si="28"/>
        <v>0</v>
      </c>
      <c r="U135" s="385"/>
      <c r="V135" s="386"/>
      <c r="W135" s="382">
        <v>3</v>
      </c>
      <c r="X135" s="382">
        <v>0</v>
      </c>
      <c r="Y135" s="382">
        <v>0</v>
      </c>
      <c r="Z135" s="382">
        <v>0</v>
      </c>
      <c r="AA135" s="382">
        <v>3</v>
      </c>
      <c r="AB135" s="382">
        <v>0</v>
      </c>
      <c r="AC135" s="382">
        <v>9</v>
      </c>
      <c r="AD135" s="382">
        <v>0</v>
      </c>
      <c r="AE135" s="382">
        <v>3</v>
      </c>
      <c r="AF135" s="382">
        <v>0</v>
      </c>
      <c r="AG135" s="382">
        <v>11</v>
      </c>
      <c r="AH135" s="382">
        <v>0</v>
      </c>
      <c r="AI135" s="382">
        <v>3</v>
      </c>
      <c r="AJ135" s="382">
        <v>0</v>
      </c>
      <c r="AK135" s="382">
        <v>3</v>
      </c>
      <c r="AL135" s="382">
        <v>0</v>
      </c>
      <c r="AM135" s="382">
        <v>4</v>
      </c>
      <c r="AN135" s="382">
        <v>0</v>
      </c>
      <c r="AO135" s="382">
        <v>0</v>
      </c>
      <c r="AP135" s="382">
        <v>0</v>
      </c>
      <c r="AQ135" s="382">
        <v>2</v>
      </c>
      <c r="AR135" s="382">
        <v>0</v>
      </c>
      <c r="AS135" s="382">
        <v>2</v>
      </c>
      <c r="AT135" s="382">
        <v>0</v>
      </c>
      <c r="AU135" s="388"/>
      <c r="AV135" s="388">
        <f t="shared" si="27"/>
        <v>43</v>
      </c>
      <c r="AW135" s="388">
        <f t="shared" si="27"/>
        <v>0</v>
      </c>
      <c r="AX135" s="388"/>
      <c r="AY135" s="382"/>
      <c r="AZ135" s="382"/>
      <c r="BA135" s="382"/>
      <c r="BB135" s="382"/>
      <c r="BC135" s="382"/>
      <c r="BD135" s="382"/>
      <c r="BE135" s="382"/>
      <c r="BF135" s="382"/>
      <c r="BG135" s="382"/>
      <c r="BH135" s="382"/>
      <c r="BI135" s="382"/>
      <c r="BJ135" s="382"/>
      <c r="BK135" s="390"/>
    </row>
    <row r="136" spans="1:63" s="344" customFormat="1" x14ac:dyDescent="0.3">
      <c r="A136" s="381">
        <v>129</v>
      </c>
      <c r="B136" s="382">
        <v>6953156284401</v>
      </c>
      <c r="C136" s="382">
        <v>742300</v>
      </c>
      <c r="D136" s="382" t="s">
        <v>332</v>
      </c>
      <c r="E136" s="382" t="s">
        <v>333</v>
      </c>
      <c r="F136" s="382">
        <v>29.5</v>
      </c>
      <c r="G136" s="382">
        <v>59</v>
      </c>
      <c r="H136" s="383" t="str">
        <f t="shared" ref="H136:H172" si="29">IF(AY136-W136&lt;1,"-",AY136-W136)</f>
        <v>-</v>
      </c>
      <c r="I136" s="383" t="str">
        <f t="shared" ref="I136:I172" si="30">IF(AZ136-Y136&lt;1,"-",AZ136-Y136)</f>
        <v>-</v>
      </c>
      <c r="J136" s="383" t="str">
        <f t="shared" ref="J136:J172" si="31">IF(BA136-AA136&lt;1,"-",BA136-AA136)</f>
        <v>-</v>
      </c>
      <c r="K136" s="383" t="str">
        <f t="shared" ref="K136:K172" si="32">IF(BB136-AC136&lt;1,"-",BB136-AC136)</f>
        <v>-</v>
      </c>
      <c r="L136" s="383" t="str">
        <f t="shared" ref="L136:L172" si="33">IF(BC136-AE136&lt;1,"-",BC136-AE136)</f>
        <v>-</v>
      </c>
      <c r="M136" s="383" t="str">
        <f t="shared" ref="M136:M172" si="34">IF(BD136-AG136&lt;1,"-",BD136-AG136)</f>
        <v>-</v>
      </c>
      <c r="N136" s="383" t="str">
        <f t="shared" ref="N136:N172" si="35">IF(BE136-AI136&lt;1,"-",BE136-AI136)</f>
        <v>-</v>
      </c>
      <c r="O136" s="383" t="str">
        <f t="shared" ref="O136:O172" si="36">IF(BF136-AK136&lt;1,"-",BF136-AK136)</f>
        <v>-</v>
      </c>
      <c r="P136" s="383" t="str">
        <f t="shared" ref="P136:P172" si="37">IF(BG136-AM136&lt;1,"-",BG136-AM136)</f>
        <v>-</v>
      </c>
      <c r="Q136" s="383" t="str">
        <f t="shared" ref="Q136:Q172" si="38">IF(BH136-AO136&lt;1,"-",BH136-AO136)</f>
        <v>-</v>
      </c>
      <c r="R136" s="383" t="str">
        <f t="shared" ref="R136:R172" si="39">IF(BI136-AQ136&lt;1,"-",BI136-AQ136)</f>
        <v>-</v>
      </c>
      <c r="S136" s="383" t="str">
        <f t="shared" ref="S136:S172" si="40">IF(BJ136-AS136&lt;1,"-",BJ136-AS136)</f>
        <v>-</v>
      </c>
      <c r="T136" s="384">
        <f t="shared" si="28"/>
        <v>0</v>
      </c>
      <c r="U136" s="385"/>
      <c r="V136" s="386"/>
      <c r="W136" s="382">
        <v>5</v>
      </c>
      <c r="X136" s="382">
        <v>0</v>
      </c>
      <c r="Y136" s="382">
        <v>0</v>
      </c>
      <c r="Z136" s="382">
        <v>0</v>
      </c>
      <c r="AA136" s="382">
        <v>2</v>
      </c>
      <c r="AB136" s="382">
        <v>0</v>
      </c>
      <c r="AC136" s="382">
        <v>3</v>
      </c>
      <c r="AD136" s="382">
        <v>0</v>
      </c>
      <c r="AE136" s="382">
        <v>0</v>
      </c>
      <c r="AF136" s="382">
        <v>0</v>
      </c>
      <c r="AG136" s="382">
        <v>0</v>
      </c>
      <c r="AH136" s="382">
        <v>1</v>
      </c>
      <c r="AI136" s="382">
        <v>4</v>
      </c>
      <c r="AJ136" s="382">
        <v>0</v>
      </c>
      <c r="AK136" s="382">
        <v>0</v>
      </c>
      <c r="AL136" s="382">
        <v>0</v>
      </c>
      <c r="AM136" s="382">
        <v>6</v>
      </c>
      <c r="AN136" s="382">
        <v>0</v>
      </c>
      <c r="AO136" s="382">
        <v>2</v>
      </c>
      <c r="AP136" s="382">
        <v>0</v>
      </c>
      <c r="AQ136" s="382">
        <v>0</v>
      </c>
      <c r="AR136" s="382">
        <v>1</v>
      </c>
      <c r="AS136" s="382">
        <v>0</v>
      </c>
      <c r="AT136" s="382">
        <v>2</v>
      </c>
      <c r="AU136" s="388"/>
      <c r="AV136" s="388">
        <f t="shared" si="27"/>
        <v>22</v>
      </c>
      <c r="AW136" s="388">
        <f t="shared" si="27"/>
        <v>4</v>
      </c>
      <c r="AX136" s="388"/>
      <c r="AY136" s="382"/>
      <c r="AZ136" s="382"/>
      <c r="BA136" s="382"/>
      <c r="BB136" s="382"/>
      <c r="BC136" s="382"/>
      <c r="BD136" s="382"/>
      <c r="BE136" s="382"/>
      <c r="BF136" s="382"/>
      <c r="BG136" s="382"/>
      <c r="BH136" s="382"/>
      <c r="BI136" s="382"/>
      <c r="BJ136" s="382"/>
      <c r="BK136" s="390"/>
    </row>
    <row r="137" spans="1:63" s="344" customFormat="1" x14ac:dyDescent="0.3">
      <c r="A137" s="381">
        <v>130</v>
      </c>
      <c r="B137" s="382">
        <v>6958444961736</v>
      </c>
      <c r="C137" s="382">
        <v>742301</v>
      </c>
      <c r="D137" s="382" t="s">
        <v>334</v>
      </c>
      <c r="E137" s="382" t="s">
        <v>335</v>
      </c>
      <c r="F137" s="382">
        <v>94.5</v>
      </c>
      <c r="G137" s="382">
        <v>199</v>
      </c>
      <c r="H137" s="383" t="str">
        <f t="shared" si="29"/>
        <v>-</v>
      </c>
      <c r="I137" s="383" t="str">
        <f t="shared" si="30"/>
        <v>-</v>
      </c>
      <c r="J137" s="383" t="str">
        <f t="shared" si="31"/>
        <v>-</v>
      </c>
      <c r="K137" s="383" t="str">
        <f t="shared" si="32"/>
        <v>-</v>
      </c>
      <c r="L137" s="383" t="str">
        <f t="shared" si="33"/>
        <v>-</v>
      </c>
      <c r="M137" s="383" t="str">
        <f t="shared" si="34"/>
        <v>-</v>
      </c>
      <c r="N137" s="383" t="str">
        <f t="shared" si="35"/>
        <v>-</v>
      </c>
      <c r="O137" s="383" t="str">
        <f t="shared" si="36"/>
        <v>-</v>
      </c>
      <c r="P137" s="383" t="str">
        <f t="shared" si="37"/>
        <v>-</v>
      </c>
      <c r="Q137" s="383" t="str">
        <f t="shared" si="38"/>
        <v>-</v>
      </c>
      <c r="R137" s="383" t="str">
        <f t="shared" si="39"/>
        <v>-</v>
      </c>
      <c r="S137" s="383" t="str">
        <f t="shared" si="40"/>
        <v>-</v>
      </c>
      <c r="T137" s="384">
        <f t="shared" si="28"/>
        <v>0</v>
      </c>
      <c r="U137" s="385"/>
      <c r="V137" s="386"/>
      <c r="W137" s="382">
        <v>0</v>
      </c>
      <c r="X137" s="382">
        <v>0</v>
      </c>
      <c r="Y137" s="382">
        <v>0</v>
      </c>
      <c r="Z137" s="382">
        <v>0</v>
      </c>
      <c r="AA137" s="382">
        <v>2</v>
      </c>
      <c r="AB137" s="382">
        <v>1</v>
      </c>
      <c r="AC137" s="382">
        <v>5</v>
      </c>
      <c r="AD137" s="382">
        <v>4</v>
      </c>
      <c r="AE137" s="382">
        <v>2</v>
      </c>
      <c r="AF137" s="382">
        <v>1</v>
      </c>
      <c r="AG137" s="382">
        <v>15</v>
      </c>
      <c r="AH137" s="382">
        <v>5</v>
      </c>
      <c r="AI137" s="382">
        <v>1</v>
      </c>
      <c r="AJ137" s="382">
        <v>0</v>
      </c>
      <c r="AK137" s="382">
        <v>4</v>
      </c>
      <c r="AL137" s="382">
        <v>0</v>
      </c>
      <c r="AM137" s="382">
        <v>0</v>
      </c>
      <c r="AN137" s="382">
        <v>0</v>
      </c>
      <c r="AO137" s="382">
        <v>0</v>
      </c>
      <c r="AP137" s="382">
        <v>0</v>
      </c>
      <c r="AQ137" s="382">
        <v>0</v>
      </c>
      <c r="AR137" s="382">
        <v>0</v>
      </c>
      <c r="AS137" s="382">
        <v>2</v>
      </c>
      <c r="AT137" s="382">
        <v>0</v>
      </c>
      <c r="AU137" s="388"/>
      <c r="AV137" s="388">
        <f t="shared" ref="AV137:AW163" si="41">SUM(AS137,AQ137,AO137,AM137,AK137,AI137,AG137,AE137,AC137,AA137,Y137,W137)</f>
        <v>31</v>
      </c>
      <c r="AW137" s="388">
        <f t="shared" si="41"/>
        <v>11</v>
      </c>
      <c r="AX137" s="388"/>
      <c r="AY137" s="382"/>
      <c r="AZ137" s="382"/>
      <c r="BA137" s="382"/>
      <c r="BB137" s="382"/>
      <c r="BC137" s="382"/>
      <c r="BD137" s="382"/>
      <c r="BE137" s="382"/>
      <c r="BF137" s="382"/>
      <c r="BG137" s="382"/>
      <c r="BH137" s="382"/>
      <c r="BI137" s="382"/>
      <c r="BJ137" s="382"/>
      <c r="BK137" s="390"/>
    </row>
    <row r="138" spans="1:63" s="344" customFormat="1" x14ac:dyDescent="0.3">
      <c r="A138" s="381">
        <v>131</v>
      </c>
      <c r="B138" s="382">
        <v>6953156282247</v>
      </c>
      <c r="C138" s="382">
        <v>743939</v>
      </c>
      <c r="D138" s="382" t="s">
        <v>352</v>
      </c>
      <c r="E138" s="382" t="s">
        <v>353</v>
      </c>
      <c r="F138" s="382">
        <v>140</v>
      </c>
      <c r="G138" s="382">
        <v>289</v>
      </c>
      <c r="H138" s="383" t="str">
        <f t="shared" si="29"/>
        <v>-</v>
      </c>
      <c r="I138" s="383" t="str">
        <f t="shared" si="30"/>
        <v>-</v>
      </c>
      <c r="J138" s="383" t="str">
        <f t="shared" si="31"/>
        <v>-</v>
      </c>
      <c r="K138" s="383" t="str">
        <f t="shared" si="32"/>
        <v>-</v>
      </c>
      <c r="L138" s="383" t="str">
        <f t="shared" si="33"/>
        <v>-</v>
      </c>
      <c r="M138" s="383" t="str">
        <f t="shared" si="34"/>
        <v>-</v>
      </c>
      <c r="N138" s="383" t="str">
        <f t="shared" si="35"/>
        <v>-</v>
      </c>
      <c r="O138" s="383" t="str">
        <f t="shared" si="36"/>
        <v>-</v>
      </c>
      <c r="P138" s="383" t="str">
        <f t="shared" si="37"/>
        <v>-</v>
      </c>
      <c r="Q138" s="383" t="str">
        <f t="shared" si="38"/>
        <v>-</v>
      </c>
      <c r="R138" s="383" t="str">
        <f t="shared" si="39"/>
        <v>-</v>
      </c>
      <c r="S138" s="383" t="str">
        <f t="shared" si="40"/>
        <v>-</v>
      </c>
      <c r="T138" s="384">
        <f t="shared" si="28"/>
        <v>0</v>
      </c>
      <c r="U138" s="385"/>
      <c r="V138" s="386"/>
      <c r="W138" s="382">
        <v>5</v>
      </c>
      <c r="X138" s="382">
        <v>0</v>
      </c>
      <c r="Y138" s="382">
        <v>3</v>
      </c>
      <c r="Z138" s="382">
        <v>0</v>
      </c>
      <c r="AA138" s="382">
        <v>5</v>
      </c>
      <c r="AB138" s="382">
        <v>1</v>
      </c>
      <c r="AC138" s="382">
        <v>13</v>
      </c>
      <c r="AD138" s="382">
        <v>0</v>
      </c>
      <c r="AE138" s="382">
        <v>10</v>
      </c>
      <c r="AF138" s="382">
        <v>2</v>
      </c>
      <c r="AG138" s="382">
        <v>5</v>
      </c>
      <c r="AH138" s="382">
        <v>1</v>
      </c>
      <c r="AI138" s="382">
        <v>2</v>
      </c>
      <c r="AJ138" s="382">
        <v>0</v>
      </c>
      <c r="AK138" s="382">
        <v>6</v>
      </c>
      <c r="AL138" s="382">
        <v>0</v>
      </c>
      <c r="AM138" s="382">
        <v>1</v>
      </c>
      <c r="AN138" s="382">
        <v>1</v>
      </c>
      <c r="AO138" s="382">
        <v>2</v>
      </c>
      <c r="AP138" s="382">
        <v>0</v>
      </c>
      <c r="AQ138" s="382">
        <v>3</v>
      </c>
      <c r="AR138" s="382">
        <v>0</v>
      </c>
      <c r="AS138" s="382">
        <v>0</v>
      </c>
      <c r="AT138" s="382">
        <v>0</v>
      </c>
      <c r="AU138" s="388"/>
      <c r="AV138" s="388">
        <f t="shared" si="41"/>
        <v>55</v>
      </c>
      <c r="AW138" s="388">
        <f t="shared" si="41"/>
        <v>5</v>
      </c>
      <c r="AX138" s="388"/>
      <c r="AY138" s="382"/>
      <c r="AZ138" s="382"/>
      <c r="BA138" s="382"/>
      <c r="BB138" s="382"/>
      <c r="BC138" s="382"/>
      <c r="BD138" s="382"/>
      <c r="BE138" s="382"/>
      <c r="BF138" s="382"/>
      <c r="BG138" s="382"/>
      <c r="BH138" s="382"/>
      <c r="BI138" s="382"/>
      <c r="BJ138" s="382"/>
      <c r="BK138" s="390"/>
    </row>
    <row r="139" spans="1:63" s="344" customFormat="1" x14ac:dyDescent="0.3">
      <c r="A139" s="381">
        <v>132</v>
      </c>
      <c r="B139" s="382">
        <v>6953156282254</v>
      </c>
      <c r="C139" s="382">
        <v>743940</v>
      </c>
      <c r="D139" s="382" t="s">
        <v>354</v>
      </c>
      <c r="E139" s="382" t="s">
        <v>355</v>
      </c>
      <c r="F139" s="382">
        <v>140</v>
      </c>
      <c r="G139" s="382">
        <v>289</v>
      </c>
      <c r="H139" s="383" t="str">
        <f t="shared" si="29"/>
        <v>-</v>
      </c>
      <c r="I139" s="383" t="str">
        <f t="shared" si="30"/>
        <v>-</v>
      </c>
      <c r="J139" s="383" t="str">
        <f t="shared" si="31"/>
        <v>-</v>
      </c>
      <c r="K139" s="383" t="str">
        <f t="shared" si="32"/>
        <v>-</v>
      </c>
      <c r="L139" s="383" t="str">
        <f t="shared" si="33"/>
        <v>-</v>
      </c>
      <c r="M139" s="383" t="str">
        <f t="shared" si="34"/>
        <v>-</v>
      </c>
      <c r="N139" s="383" t="str">
        <f t="shared" si="35"/>
        <v>-</v>
      </c>
      <c r="O139" s="383" t="str">
        <f t="shared" si="36"/>
        <v>-</v>
      </c>
      <c r="P139" s="383" t="str">
        <f t="shared" si="37"/>
        <v>-</v>
      </c>
      <c r="Q139" s="383" t="str">
        <f t="shared" si="38"/>
        <v>-</v>
      </c>
      <c r="R139" s="383" t="str">
        <f t="shared" si="39"/>
        <v>-</v>
      </c>
      <c r="S139" s="383" t="str">
        <f t="shared" si="40"/>
        <v>-</v>
      </c>
      <c r="T139" s="384">
        <f t="shared" si="28"/>
        <v>0</v>
      </c>
      <c r="U139" s="385"/>
      <c r="V139" s="386"/>
      <c r="W139" s="382">
        <v>2</v>
      </c>
      <c r="X139" s="382">
        <v>0</v>
      </c>
      <c r="Y139" s="382">
        <v>2</v>
      </c>
      <c r="Z139" s="382">
        <v>0</v>
      </c>
      <c r="AA139" s="382">
        <v>2</v>
      </c>
      <c r="AB139" s="382">
        <v>0</v>
      </c>
      <c r="AC139" s="382">
        <v>10</v>
      </c>
      <c r="AD139" s="382">
        <v>0</v>
      </c>
      <c r="AE139" s="382">
        <v>10</v>
      </c>
      <c r="AF139" s="382">
        <v>0</v>
      </c>
      <c r="AG139" s="382">
        <v>8</v>
      </c>
      <c r="AH139" s="382">
        <v>0</v>
      </c>
      <c r="AI139" s="382">
        <v>6</v>
      </c>
      <c r="AJ139" s="382">
        <v>0</v>
      </c>
      <c r="AK139" s="382">
        <v>4</v>
      </c>
      <c r="AL139" s="382">
        <v>0</v>
      </c>
      <c r="AM139" s="382">
        <v>2</v>
      </c>
      <c r="AN139" s="382">
        <v>0</v>
      </c>
      <c r="AO139" s="382">
        <v>1</v>
      </c>
      <c r="AP139" s="382">
        <v>0</v>
      </c>
      <c r="AQ139" s="382">
        <v>1</v>
      </c>
      <c r="AR139" s="382">
        <v>0</v>
      </c>
      <c r="AS139" s="382">
        <v>2</v>
      </c>
      <c r="AT139" s="382">
        <v>0</v>
      </c>
      <c r="AU139" s="388"/>
      <c r="AV139" s="388">
        <f t="shared" si="41"/>
        <v>50</v>
      </c>
      <c r="AW139" s="388">
        <f t="shared" si="41"/>
        <v>0</v>
      </c>
      <c r="AX139" s="388"/>
      <c r="AY139" s="382"/>
      <c r="AZ139" s="382"/>
      <c r="BA139" s="382"/>
      <c r="BB139" s="382"/>
      <c r="BC139" s="382"/>
      <c r="BD139" s="382"/>
      <c r="BE139" s="382"/>
      <c r="BF139" s="382"/>
      <c r="BG139" s="382"/>
      <c r="BH139" s="382"/>
      <c r="BI139" s="382"/>
      <c r="BJ139" s="382"/>
      <c r="BK139" s="390"/>
    </row>
    <row r="140" spans="1:63" s="344" customFormat="1" x14ac:dyDescent="0.3">
      <c r="A140" s="381">
        <v>133</v>
      </c>
      <c r="B140" s="382">
        <v>6953156271357</v>
      </c>
      <c r="C140" s="382">
        <v>743943</v>
      </c>
      <c r="D140" s="382" t="s">
        <v>356</v>
      </c>
      <c r="E140" s="382" t="s">
        <v>357</v>
      </c>
      <c r="F140" s="382">
        <v>49.5</v>
      </c>
      <c r="G140" s="382">
        <v>99</v>
      </c>
      <c r="H140" s="383" t="str">
        <f t="shared" si="29"/>
        <v>-</v>
      </c>
      <c r="I140" s="383" t="str">
        <f t="shared" si="30"/>
        <v>-</v>
      </c>
      <c r="J140" s="383" t="str">
        <f t="shared" si="31"/>
        <v>-</v>
      </c>
      <c r="K140" s="383" t="str">
        <f t="shared" si="32"/>
        <v>-</v>
      </c>
      <c r="L140" s="383" t="str">
        <f t="shared" si="33"/>
        <v>-</v>
      </c>
      <c r="M140" s="383" t="str">
        <f t="shared" si="34"/>
        <v>-</v>
      </c>
      <c r="N140" s="383" t="str">
        <f t="shared" si="35"/>
        <v>-</v>
      </c>
      <c r="O140" s="383" t="str">
        <f t="shared" si="36"/>
        <v>-</v>
      </c>
      <c r="P140" s="383" t="str">
        <f t="shared" si="37"/>
        <v>-</v>
      </c>
      <c r="Q140" s="383" t="str">
        <f t="shared" si="38"/>
        <v>-</v>
      </c>
      <c r="R140" s="383" t="str">
        <f t="shared" si="39"/>
        <v>-</v>
      </c>
      <c r="S140" s="383" t="str">
        <f t="shared" si="40"/>
        <v>-</v>
      </c>
      <c r="T140" s="384">
        <f t="shared" si="28"/>
        <v>0</v>
      </c>
      <c r="U140" s="385"/>
      <c r="V140" s="386"/>
      <c r="W140" s="382">
        <v>3</v>
      </c>
      <c r="X140" s="382">
        <v>0</v>
      </c>
      <c r="Y140" s="382">
        <v>0</v>
      </c>
      <c r="Z140" s="382">
        <v>0</v>
      </c>
      <c r="AA140" s="382">
        <v>0</v>
      </c>
      <c r="AB140" s="382">
        <v>0</v>
      </c>
      <c r="AC140" s="382">
        <v>4</v>
      </c>
      <c r="AD140" s="382">
        <v>0</v>
      </c>
      <c r="AE140" s="382">
        <v>3</v>
      </c>
      <c r="AF140" s="382">
        <v>0</v>
      </c>
      <c r="AG140" s="382">
        <v>5</v>
      </c>
      <c r="AH140" s="382">
        <v>0</v>
      </c>
      <c r="AI140" s="382">
        <v>0</v>
      </c>
      <c r="AJ140" s="382">
        <v>0</v>
      </c>
      <c r="AK140" s="382">
        <v>0</v>
      </c>
      <c r="AL140" s="382">
        <v>0</v>
      </c>
      <c r="AM140" s="382">
        <v>5</v>
      </c>
      <c r="AN140" s="382">
        <v>0</v>
      </c>
      <c r="AO140" s="382">
        <v>0</v>
      </c>
      <c r="AP140" s="382">
        <v>0</v>
      </c>
      <c r="AQ140" s="382">
        <v>0</v>
      </c>
      <c r="AR140" s="382">
        <v>0</v>
      </c>
      <c r="AS140" s="382">
        <v>0</v>
      </c>
      <c r="AT140" s="382">
        <v>0</v>
      </c>
      <c r="AU140" s="388"/>
      <c r="AV140" s="388">
        <f t="shared" si="41"/>
        <v>20</v>
      </c>
      <c r="AW140" s="388">
        <f t="shared" si="41"/>
        <v>0</v>
      </c>
      <c r="AX140" s="388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90"/>
    </row>
    <row r="141" spans="1:63" s="344" customFormat="1" x14ac:dyDescent="0.3">
      <c r="A141" s="381">
        <v>134</v>
      </c>
      <c r="B141" s="382">
        <v>6953156271371</v>
      </c>
      <c r="C141" s="382">
        <v>743945</v>
      </c>
      <c r="D141" s="382" t="s">
        <v>358</v>
      </c>
      <c r="E141" s="382" t="s">
        <v>359</v>
      </c>
      <c r="F141" s="382">
        <v>49.5</v>
      </c>
      <c r="G141" s="382">
        <v>99</v>
      </c>
      <c r="H141" s="383" t="str">
        <f t="shared" si="29"/>
        <v>-</v>
      </c>
      <c r="I141" s="383" t="str">
        <f t="shared" si="30"/>
        <v>-</v>
      </c>
      <c r="J141" s="383" t="str">
        <f t="shared" si="31"/>
        <v>-</v>
      </c>
      <c r="K141" s="383" t="str">
        <f t="shared" si="32"/>
        <v>-</v>
      </c>
      <c r="L141" s="383" t="str">
        <f t="shared" si="33"/>
        <v>-</v>
      </c>
      <c r="M141" s="383" t="str">
        <f t="shared" si="34"/>
        <v>-</v>
      </c>
      <c r="N141" s="383" t="str">
        <f t="shared" si="35"/>
        <v>-</v>
      </c>
      <c r="O141" s="383" t="str">
        <f t="shared" si="36"/>
        <v>-</v>
      </c>
      <c r="P141" s="383" t="str">
        <f t="shared" si="37"/>
        <v>-</v>
      </c>
      <c r="Q141" s="383" t="str">
        <f t="shared" si="38"/>
        <v>-</v>
      </c>
      <c r="R141" s="383" t="str">
        <f t="shared" si="39"/>
        <v>-</v>
      </c>
      <c r="S141" s="383" t="str">
        <f t="shared" si="40"/>
        <v>-</v>
      </c>
      <c r="T141" s="384">
        <f t="shared" si="28"/>
        <v>0</v>
      </c>
      <c r="U141" s="385"/>
      <c r="V141" s="386"/>
      <c r="W141" s="382">
        <v>0</v>
      </c>
      <c r="X141" s="382">
        <v>0</v>
      </c>
      <c r="Y141" s="382">
        <v>0</v>
      </c>
      <c r="Z141" s="382">
        <v>0</v>
      </c>
      <c r="AA141" s="382">
        <v>0</v>
      </c>
      <c r="AB141" s="382">
        <v>0</v>
      </c>
      <c r="AC141" s="382">
        <v>0</v>
      </c>
      <c r="AD141" s="382">
        <v>0</v>
      </c>
      <c r="AE141" s="382">
        <v>0</v>
      </c>
      <c r="AF141" s="382">
        <v>0</v>
      </c>
      <c r="AG141" s="382">
        <v>0</v>
      </c>
      <c r="AH141" s="382">
        <v>0</v>
      </c>
      <c r="AI141" s="382">
        <v>0</v>
      </c>
      <c r="AJ141" s="382">
        <v>0</v>
      </c>
      <c r="AK141" s="382">
        <v>0</v>
      </c>
      <c r="AL141" s="382">
        <v>0</v>
      </c>
      <c r="AM141" s="382">
        <v>0</v>
      </c>
      <c r="AN141" s="382">
        <v>0</v>
      </c>
      <c r="AO141" s="382">
        <v>0</v>
      </c>
      <c r="AP141" s="382">
        <v>0</v>
      </c>
      <c r="AQ141" s="382">
        <v>0</v>
      </c>
      <c r="AR141" s="382">
        <v>0</v>
      </c>
      <c r="AS141" s="382">
        <v>0</v>
      </c>
      <c r="AT141" s="382">
        <v>0</v>
      </c>
      <c r="AU141" s="388"/>
      <c r="AV141" s="388">
        <f t="shared" si="41"/>
        <v>0</v>
      </c>
      <c r="AW141" s="388">
        <f t="shared" si="41"/>
        <v>0</v>
      </c>
      <c r="AX141" s="388"/>
      <c r="AY141" s="382"/>
      <c r="AZ141" s="382"/>
      <c r="BA141" s="382"/>
      <c r="BB141" s="382"/>
      <c r="BC141" s="382"/>
      <c r="BD141" s="382"/>
      <c r="BE141" s="382"/>
      <c r="BF141" s="382"/>
      <c r="BG141" s="382"/>
      <c r="BH141" s="382"/>
      <c r="BI141" s="382"/>
      <c r="BJ141" s="382"/>
      <c r="BK141" s="390"/>
    </row>
    <row r="142" spans="1:63" s="344" customFormat="1" x14ac:dyDescent="0.3">
      <c r="A142" s="381">
        <v>135</v>
      </c>
      <c r="B142" s="382">
        <v>6953156271364</v>
      </c>
      <c r="C142" s="382">
        <v>743947</v>
      </c>
      <c r="D142" s="382" t="s">
        <v>360</v>
      </c>
      <c r="E142" s="382" t="s">
        <v>361</v>
      </c>
      <c r="F142" s="382">
        <v>49.5</v>
      </c>
      <c r="G142" s="382">
        <v>99</v>
      </c>
      <c r="H142" s="383" t="str">
        <f t="shared" si="29"/>
        <v>-</v>
      </c>
      <c r="I142" s="383" t="str">
        <f t="shared" si="30"/>
        <v>-</v>
      </c>
      <c r="J142" s="383" t="str">
        <f t="shared" si="31"/>
        <v>-</v>
      </c>
      <c r="K142" s="383" t="str">
        <f t="shared" si="32"/>
        <v>-</v>
      </c>
      <c r="L142" s="383" t="str">
        <f t="shared" si="33"/>
        <v>-</v>
      </c>
      <c r="M142" s="383" t="str">
        <f t="shared" si="34"/>
        <v>-</v>
      </c>
      <c r="N142" s="383" t="str">
        <f t="shared" si="35"/>
        <v>-</v>
      </c>
      <c r="O142" s="383" t="str">
        <f t="shared" si="36"/>
        <v>-</v>
      </c>
      <c r="P142" s="383" t="str">
        <f t="shared" si="37"/>
        <v>-</v>
      </c>
      <c r="Q142" s="383" t="str">
        <f t="shared" si="38"/>
        <v>-</v>
      </c>
      <c r="R142" s="383" t="str">
        <f t="shared" si="39"/>
        <v>-</v>
      </c>
      <c r="S142" s="383" t="str">
        <f t="shared" si="40"/>
        <v>-</v>
      </c>
      <c r="T142" s="384">
        <f t="shared" si="28"/>
        <v>0</v>
      </c>
      <c r="U142" s="385"/>
      <c r="V142" s="386"/>
      <c r="W142" s="382">
        <v>0</v>
      </c>
      <c r="X142" s="382">
        <v>0</v>
      </c>
      <c r="Y142" s="382">
        <v>0</v>
      </c>
      <c r="Z142" s="382">
        <v>0</v>
      </c>
      <c r="AA142" s="382">
        <v>0</v>
      </c>
      <c r="AB142" s="382">
        <v>0</v>
      </c>
      <c r="AC142" s="382">
        <v>5</v>
      </c>
      <c r="AD142" s="382">
        <v>0</v>
      </c>
      <c r="AE142" s="382">
        <v>0</v>
      </c>
      <c r="AF142" s="382">
        <v>0</v>
      </c>
      <c r="AG142" s="382">
        <v>5</v>
      </c>
      <c r="AH142" s="382">
        <v>0</v>
      </c>
      <c r="AI142" s="382">
        <v>0</v>
      </c>
      <c r="AJ142" s="382">
        <v>0</v>
      </c>
      <c r="AK142" s="382">
        <v>0</v>
      </c>
      <c r="AL142" s="382">
        <v>0</v>
      </c>
      <c r="AM142" s="382">
        <v>0</v>
      </c>
      <c r="AN142" s="382">
        <v>0</v>
      </c>
      <c r="AO142" s="382">
        <v>0</v>
      </c>
      <c r="AP142" s="382">
        <v>0</v>
      </c>
      <c r="AQ142" s="382">
        <v>0</v>
      </c>
      <c r="AR142" s="382">
        <v>0</v>
      </c>
      <c r="AS142" s="382">
        <v>0</v>
      </c>
      <c r="AT142" s="382">
        <v>0</v>
      </c>
      <c r="AU142" s="388"/>
      <c r="AV142" s="388">
        <f t="shared" si="41"/>
        <v>10</v>
      </c>
      <c r="AW142" s="388">
        <f t="shared" si="41"/>
        <v>0</v>
      </c>
      <c r="AX142" s="388"/>
      <c r="AY142" s="382"/>
      <c r="AZ142" s="382"/>
      <c r="BA142" s="382"/>
      <c r="BB142" s="382"/>
      <c r="BC142" s="382"/>
      <c r="BD142" s="382"/>
      <c r="BE142" s="382"/>
      <c r="BF142" s="382"/>
      <c r="BG142" s="382"/>
      <c r="BH142" s="382"/>
      <c r="BI142" s="382"/>
      <c r="BJ142" s="382"/>
      <c r="BK142" s="390"/>
    </row>
    <row r="143" spans="1:63" s="344" customFormat="1" x14ac:dyDescent="0.3">
      <c r="A143" s="381">
        <v>136</v>
      </c>
      <c r="B143" s="382">
        <v>6953156287372</v>
      </c>
      <c r="C143" s="382">
        <v>743948</v>
      </c>
      <c r="D143" s="382" t="s">
        <v>362</v>
      </c>
      <c r="E143" s="382" t="s">
        <v>363</v>
      </c>
      <c r="F143" s="382">
        <v>79.5</v>
      </c>
      <c r="G143" s="382">
        <v>169</v>
      </c>
      <c r="H143" s="383" t="str">
        <f t="shared" si="29"/>
        <v>-</v>
      </c>
      <c r="I143" s="383" t="str">
        <f t="shared" si="30"/>
        <v>-</v>
      </c>
      <c r="J143" s="383" t="str">
        <f t="shared" si="31"/>
        <v>-</v>
      </c>
      <c r="K143" s="383" t="str">
        <f t="shared" si="32"/>
        <v>-</v>
      </c>
      <c r="L143" s="383" t="str">
        <f t="shared" si="33"/>
        <v>-</v>
      </c>
      <c r="M143" s="383" t="str">
        <f t="shared" si="34"/>
        <v>-</v>
      </c>
      <c r="N143" s="383" t="str">
        <f t="shared" si="35"/>
        <v>-</v>
      </c>
      <c r="O143" s="383" t="str">
        <f t="shared" si="36"/>
        <v>-</v>
      </c>
      <c r="P143" s="383" t="str">
        <f t="shared" si="37"/>
        <v>-</v>
      </c>
      <c r="Q143" s="383" t="str">
        <f t="shared" si="38"/>
        <v>-</v>
      </c>
      <c r="R143" s="383" t="str">
        <f t="shared" si="39"/>
        <v>-</v>
      </c>
      <c r="S143" s="383" t="str">
        <f t="shared" si="40"/>
        <v>-</v>
      </c>
      <c r="T143" s="384">
        <f t="shared" si="28"/>
        <v>0</v>
      </c>
      <c r="U143" s="385"/>
      <c r="V143" s="386"/>
      <c r="W143" s="382">
        <v>0</v>
      </c>
      <c r="X143" s="382">
        <v>0</v>
      </c>
      <c r="Y143" s="382">
        <v>0</v>
      </c>
      <c r="Z143" s="382">
        <v>0</v>
      </c>
      <c r="AA143" s="382">
        <v>0</v>
      </c>
      <c r="AB143" s="382">
        <v>0</v>
      </c>
      <c r="AC143" s="382">
        <v>0</v>
      </c>
      <c r="AD143" s="382">
        <v>0</v>
      </c>
      <c r="AE143" s="382">
        <v>0</v>
      </c>
      <c r="AF143" s="382">
        <v>0</v>
      </c>
      <c r="AG143" s="382">
        <v>0</v>
      </c>
      <c r="AH143" s="382">
        <v>0</v>
      </c>
      <c r="AI143" s="382">
        <v>0</v>
      </c>
      <c r="AJ143" s="382">
        <v>0</v>
      </c>
      <c r="AK143" s="382">
        <v>0</v>
      </c>
      <c r="AL143" s="382">
        <v>0</v>
      </c>
      <c r="AM143" s="382">
        <v>0</v>
      </c>
      <c r="AN143" s="382">
        <v>0</v>
      </c>
      <c r="AO143" s="382">
        <v>0</v>
      </c>
      <c r="AP143" s="382">
        <v>0</v>
      </c>
      <c r="AQ143" s="382">
        <v>0</v>
      </c>
      <c r="AR143" s="382">
        <v>0</v>
      </c>
      <c r="AS143" s="382">
        <v>0</v>
      </c>
      <c r="AT143" s="382">
        <v>0</v>
      </c>
      <c r="AU143" s="388"/>
      <c r="AV143" s="388">
        <f t="shared" si="41"/>
        <v>0</v>
      </c>
      <c r="AW143" s="388">
        <f t="shared" si="41"/>
        <v>0</v>
      </c>
      <c r="AX143" s="388"/>
      <c r="AY143" s="382"/>
      <c r="AZ143" s="382"/>
      <c r="BA143" s="382"/>
      <c r="BB143" s="382"/>
      <c r="BC143" s="382"/>
      <c r="BD143" s="382"/>
      <c r="BE143" s="382"/>
      <c r="BF143" s="382"/>
      <c r="BG143" s="382"/>
      <c r="BH143" s="382"/>
      <c r="BI143" s="382"/>
      <c r="BJ143" s="382"/>
      <c r="BK143" s="390"/>
    </row>
    <row r="144" spans="1:63" s="344" customFormat="1" x14ac:dyDescent="0.3">
      <c r="A144" s="381">
        <v>137</v>
      </c>
      <c r="B144" s="382">
        <v>6953156284814</v>
      </c>
      <c r="C144" s="382">
        <v>743953</v>
      </c>
      <c r="D144" s="382" t="s">
        <v>364</v>
      </c>
      <c r="E144" s="382" t="s">
        <v>365</v>
      </c>
      <c r="F144" s="382">
        <v>34.5</v>
      </c>
      <c r="G144" s="382">
        <v>69</v>
      </c>
      <c r="H144" s="383" t="str">
        <f t="shared" si="29"/>
        <v>-</v>
      </c>
      <c r="I144" s="383" t="str">
        <f t="shared" si="30"/>
        <v>-</v>
      </c>
      <c r="J144" s="383" t="str">
        <f t="shared" si="31"/>
        <v>-</v>
      </c>
      <c r="K144" s="383" t="str">
        <f t="shared" si="32"/>
        <v>-</v>
      </c>
      <c r="L144" s="383" t="str">
        <f t="shared" si="33"/>
        <v>-</v>
      </c>
      <c r="M144" s="383" t="str">
        <f t="shared" si="34"/>
        <v>-</v>
      </c>
      <c r="N144" s="383" t="str">
        <f t="shared" si="35"/>
        <v>-</v>
      </c>
      <c r="O144" s="383" t="str">
        <f t="shared" si="36"/>
        <v>-</v>
      </c>
      <c r="P144" s="383" t="str">
        <f t="shared" si="37"/>
        <v>-</v>
      </c>
      <c r="Q144" s="383" t="str">
        <f t="shared" si="38"/>
        <v>-</v>
      </c>
      <c r="R144" s="383" t="str">
        <f t="shared" si="39"/>
        <v>-</v>
      </c>
      <c r="S144" s="383" t="str">
        <f t="shared" si="40"/>
        <v>-</v>
      </c>
      <c r="T144" s="384">
        <f t="shared" si="28"/>
        <v>0</v>
      </c>
      <c r="U144" s="385"/>
      <c r="V144" s="386"/>
      <c r="W144" s="382">
        <v>6</v>
      </c>
      <c r="X144" s="382">
        <v>0</v>
      </c>
      <c r="Y144" s="382">
        <v>4</v>
      </c>
      <c r="Z144" s="382">
        <v>0</v>
      </c>
      <c r="AA144" s="382">
        <v>4</v>
      </c>
      <c r="AB144" s="382">
        <v>0</v>
      </c>
      <c r="AC144" s="382">
        <v>10</v>
      </c>
      <c r="AD144" s="382">
        <v>0</v>
      </c>
      <c r="AE144" s="382">
        <v>6</v>
      </c>
      <c r="AF144" s="382">
        <v>0</v>
      </c>
      <c r="AG144" s="382">
        <v>8</v>
      </c>
      <c r="AH144" s="382">
        <v>0</v>
      </c>
      <c r="AI144" s="382">
        <v>2</v>
      </c>
      <c r="AJ144" s="382">
        <v>0</v>
      </c>
      <c r="AK144" s="382">
        <v>4</v>
      </c>
      <c r="AL144" s="382">
        <v>0</v>
      </c>
      <c r="AM144" s="382">
        <v>4</v>
      </c>
      <c r="AN144" s="382">
        <v>0</v>
      </c>
      <c r="AO144" s="382">
        <v>0</v>
      </c>
      <c r="AP144" s="382">
        <v>0</v>
      </c>
      <c r="AQ144" s="382">
        <v>1</v>
      </c>
      <c r="AR144" s="382">
        <v>0</v>
      </c>
      <c r="AS144" s="382">
        <v>2</v>
      </c>
      <c r="AT144" s="382">
        <v>0</v>
      </c>
      <c r="AU144" s="388"/>
      <c r="AV144" s="388">
        <f t="shared" si="41"/>
        <v>51</v>
      </c>
      <c r="AW144" s="388">
        <f t="shared" si="41"/>
        <v>0</v>
      </c>
      <c r="AX144" s="388"/>
      <c r="AY144" s="382"/>
      <c r="AZ144" s="382"/>
      <c r="BA144" s="382"/>
      <c r="BB144" s="382"/>
      <c r="BC144" s="382"/>
      <c r="BD144" s="382"/>
      <c r="BE144" s="382"/>
      <c r="BF144" s="382"/>
      <c r="BG144" s="382"/>
      <c r="BH144" s="382"/>
      <c r="BI144" s="382"/>
      <c r="BJ144" s="382"/>
      <c r="BK144" s="390"/>
    </row>
    <row r="145" spans="1:63" s="344" customFormat="1" x14ac:dyDescent="0.3">
      <c r="A145" s="381">
        <v>138</v>
      </c>
      <c r="B145" s="382">
        <v>6953156284821</v>
      </c>
      <c r="C145" s="382">
        <v>743955</v>
      </c>
      <c r="D145" s="382" t="s">
        <v>366</v>
      </c>
      <c r="E145" s="382" t="s">
        <v>367</v>
      </c>
      <c r="F145" s="382">
        <v>34.5</v>
      </c>
      <c r="G145" s="382">
        <v>69</v>
      </c>
      <c r="H145" s="383" t="str">
        <f t="shared" si="29"/>
        <v>-</v>
      </c>
      <c r="I145" s="383" t="str">
        <f t="shared" si="30"/>
        <v>-</v>
      </c>
      <c r="J145" s="383" t="str">
        <f t="shared" si="31"/>
        <v>-</v>
      </c>
      <c r="K145" s="383" t="str">
        <f t="shared" si="32"/>
        <v>-</v>
      </c>
      <c r="L145" s="383" t="str">
        <f t="shared" si="33"/>
        <v>-</v>
      </c>
      <c r="M145" s="383" t="str">
        <f t="shared" si="34"/>
        <v>-</v>
      </c>
      <c r="N145" s="383" t="str">
        <f t="shared" si="35"/>
        <v>-</v>
      </c>
      <c r="O145" s="383" t="str">
        <f t="shared" si="36"/>
        <v>-</v>
      </c>
      <c r="P145" s="383" t="str">
        <f t="shared" si="37"/>
        <v>-</v>
      </c>
      <c r="Q145" s="383" t="str">
        <f t="shared" si="38"/>
        <v>-</v>
      </c>
      <c r="R145" s="383" t="str">
        <f t="shared" si="39"/>
        <v>-</v>
      </c>
      <c r="S145" s="383" t="str">
        <f t="shared" si="40"/>
        <v>-</v>
      </c>
      <c r="T145" s="384">
        <f t="shared" si="28"/>
        <v>0</v>
      </c>
      <c r="U145" s="385"/>
      <c r="V145" s="386"/>
      <c r="W145" s="382">
        <v>4</v>
      </c>
      <c r="X145" s="382">
        <v>1</v>
      </c>
      <c r="Y145" s="382">
        <v>2</v>
      </c>
      <c r="Z145" s="382">
        <v>1</v>
      </c>
      <c r="AA145" s="382">
        <v>3</v>
      </c>
      <c r="AB145" s="382">
        <v>1</v>
      </c>
      <c r="AC145" s="382">
        <v>7</v>
      </c>
      <c r="AD145" s="382">
        <v>0</v>
      </c>
      <c r="AE145" s="382">
        <v>3</v>
      </c>
      <c r="AF145" s="382">
        <v>0</v>
      </c>
      <c r="AG145" s="382">
        <v>6</v>
      </c>
      <c r="AH145" s="382">
        <v>0</v>
      </c>
      <c r="AI145" s="382">
        <v>1</v>
      </c>
      <c r="AJ145" s="382">
        <v>0</v>
      </c>
      <c r="AK145" s="382">
        <v>4</v>
      </c>
      <c r="AL145" s="382">
        <v>0</v>
      </c>
      <c r="AM145" s="382">
        <v>3</v>
      </c>
      <c r="AN145" s="382">
        <v>1</v>
      </c>
      <c r="AO145" s="382">
        <v>2</v>
      </c>
      <c r="AP145" s="382">
        <v>0</v>
      </c>
      <c r="AQ145" s="382">
        <v>0</v>
      </c>
      <c r="AR145" s="382">
        <v>0</v>
      </c>
      <c r="AS145" s="382">
        <v>0</v>
      </c>
      <c r="AT145" s="382">
        <v>0</v>
      </c>
      <c r="AU145" s="388"/>
      <c r="AV145" s="388">
        <f t="shared" si="41"/>
        <v>35</v>
      </c>
      <c r="AW145" s="388">
        <f t="shared" si="41"/>
        <v>4</v>
      </c>
      <c r="AX145" s="388"/>
      <c r="AY145" s="382"/>
      <c r="AZ145" s="382"/>
      <c r="BA145" s="382"/>
      <c r="BB145" s="382"/>
      <c r="BC145" s="382"/>
      <c r="BD145" s="382"/>
      <c r="BE145" s="382"/>
      <c r="BF145" s="382"/>
      <c r="BG145" s="382"/>
      <c r="BH145" s="382"/>
      <c r="BI145" s="382"/>
      <c r="BJ145" s="382"/>
      <c r="BK145" s="390"/>
    </row>
    <row r="146" spans="1:63" s="344" customFormat="1" x14ac:dyDescent="0.3">
      <c r="A146" s="381">
        <v>139</v>
      </c>
      <c r="B146" s="382">
        <v>6953156284838</v>
      </c>
      <c r="C146" s="382">
        <v>743956</v>
      </c>
      <c r="D146" s="382" t="s">
        <v>368</v>
      </c>
      <c r="E146" s="382" t="s">
        <v>369</v>
      </c>
      <c r="F146" s="382">
        <v>34.5</v>
      </c>
      <c r="G146" s="382">
        <v>69</v>
      </c>
      <c r="H146" s="383" t="str">
        <f t="shared" si="29"/>
        <v>-</v>
      </c>
      <c r="I146" s="383" t="str">
        <f t="shared" si="30"/>
        <v>-</v>
      </c>
      <c r="J146" s="383" t="str">
        <f t="shared" si="31"/>
        <v>-</v>
      </c>
      <c r="K146" s="383" t="str">
        <f t="shared" si="32"/>
        <v>-</v>
      </c>
      <c r="L146" s="383" t="str">
        <f t="shared" si="33"/>
        <v>-</v>
      </c>
      <c r="M146" s="383" t="str">
        <f t="shared" si="34"/>
        <v>-</v>
      </c>
      <c r="N146" s="383" t="str">
        <f t="shared" si="35"/>
        <v>-</v>
      </c>
      <c r="O146" s="383" t="str">
        <f t="shared" si="36"/>
        <v>-</v>
      </c>
      <c r="P146" s="383" t="str">
        <f t="shared" si="37"/>
        <v>-</v>
      </c>
      <c r="Q146" s="383" t="str">
        <f t="shared" si="38"/>
        <v>-</v>
      </c>
      <c r="R146" s="383" t="str">
        <f t="shared" si="39"/>
        <v>-</v>
      </c>
      <c r="S146" s="383" t="str">
        <f t="shared" si="40"/>
        <v>-</v>
      </c>
      <c r="T146" s="384">
        <f t="shared" si="28"/>
        <v>0</v>
      </c>
      <c r="U146" s="385"/>
      <c r="V146" s="386"/>
      <c r="W146" s="382">
        <v>5</v>
      </c>
      <c r="X146" s="382">
        <v>0</v>
      </c>
      <c r="Y146" s="382">
        <v>3</v>
      </c>
      <c r="Z146" s="382">
        <v>0</v>
      </c>
      <c r="AA146" s="382">
        <v>3</v>
      </c>
      <c r="AB146" s="382">
        <v>0</v>
      </c>
      <c r="AC146" s="382">
        <v>10</v>
      </c>
      <c r="AD146" s="382">
        <v>1</v>
      </c>
      <c r="AE146" s="382">
        <v>5</v>
      </c>
      <c r="AF146" s="382">
        <v>0</v>
      </c>
      <c r="AG146" s="382">
        <v>9</v>
      </c>
      <c r="AH146" s="382">
        <v>2</v>
      </c>
      <c r="AI146" s="382">
        <v>0</v>
      </c>
      <c r="AJ146" s="382">
        <v>0</v>
      </c>
      <c r="AK146" s="382">
        <v>4</v>
      </c>
      <c r="AL146" s="382">
        <v>0</v>
      </c>
      <c r="AM146" s="382">
        <v>6</v>
      </c>
      <c r="AN146" s="382">
        <v>0</v>
      </c>
      <c r="AO146" s="382">
        <v>2</v>
      </c>
      <c r="AP146" s="382">
        <v>0</v>
      </c>
      <c r="AQ146" s="382">
        <v>0</v>
      </c>
      <c r="AR146" s="382">
        <v>0</v>
      </c>
      <c r="AS146" s="382">
        <v>2</v>
      </c>
      <c r="AT146" s="382">
        <v>0</v>
      </c>
      <c r="AU146" s="388"/>
      <c r="AV146" s="388">
        <f t="shared" si="41"/>
        <v>49</v>
      </c>
      <c r="AW146" s="388">
        <f t="shared" si="41"/>
        <v>3</v>
      </c>
      <c r="AX146" s="388"/>
      <c r="AY146" s="382"/>
      <c r="AZ146" s="382"/>
      <c r="BA146" s="382"/>
      <c r="BB146" s="382"/>
      <c r="BC146" s="382"/>
      <c r="BD146" s="382"/>
      <c r="BE146" s="382"/>
      <c r="BF146" s="382"/>
      <c r="BG146" s="382"/>
      <c r="BH146" s="382"/>
      <c r="BI146" s="382"/>
      <c r="BJ146" s="382"/>
      <c r="BK146" s="390"/>
    </row>
    <row r="147" spans="1:63" s="344" customFormat="1" x14ac:dyDescent="0.3">
      <c r="A147" s="381">
        <v>140</v>
      </c>
      <c r="B147" s="382">
        <v>6953156284845</v>
      </c>
      <c r="C147" s="382">
        <v>743958</v>
      </c>
      <c r="D147" s="382" t="s">
        <v>370</v>
      </c>
      <c r="E147" s="382" t="s">
        <v>371</v>
      </c>
      <c r="F147" s="382">
        <v>34.5</v>
      </c>
      <c r="G147" s="382">
        <v>69</v>
      </c>
      <c r="H147" s="383" t="str">
        <f t="shared" si="29"/>
        <v>-</v>
      </c>
      <c r="I147" s="383" t="str">
        <f t="shared" si="30"/>
        <v>-</v>
      </c>
      <c r="J147" s="383" t="str">
        <f t="shared" si="31"/>
        <v>-</v>
      </c>
      <c r="K147" s="383" t="str">
        <f t="shared" si="32"/>
        <v>-</v>
      </c>
      <c r="L147" s="383" t="str">
        <f t="shared" si="33"/>
        <v>-</v>
      </c>
      <c r="M147" s="383" t="str">
        <f t="shared" si="34"/>
        <v>-</v>
      </c>
      <c r="N147" s="383" t="str">
        <f t="shared" si="35"/>
        <v>-</v>
      </c>
      <c r="O147" s="383" t="str">
        <f t="shared" si="36"/>
        <v>-</v>
      </c>
      <c r="P147" s="383" t="str">
        <f t="shared" si="37"/>
        <v>-</v>
      </c>
      <c r="Q147" s="383" t="str">
        <f t="shared" si="38"/>
        <v>-</v>
      </c>
      <c r="R147" s="383" t="str">
        <f t="shared" si="39"/>
        <v>-</v>
      </c>
      <c r="S147" s="383" t="str">
        <f t="shared" si="40"/>
        <v>-</v>
      </c>
      <c r="T147" s="384">
        <f t="shared" si="28"/>
        <v>0</v>
      </c>
      <c r="U147" s="385"/>
      <c r="V147" s="386"/>
      <c r="W147" s="382">
        <v>3</v>
      </c>
      <c r="X147" s="382">
        <v>0</v>
      </c>
      <c r="Y147" s="382">
        <v>1</v>
      </c>
      <c r="Z147" s="382">
        <v>0</v>
      </c>
      <c r="AA147" s="382">
        <v>6</v>
      </c>
      <c r="AB147" s="382">
        <v>0</v>
      </c>
      <c r="AC147" s="382">
        <v>9</v>
      </c>
      <c r="AD147" s="382">
        <v>0</v>
      </c>
      <c r="AE147" s="382">
        <v>4</v>
      </c>
      <c r="AF147" s="382">
        <v>0</v>
      </c>
      <c r="AG147" s="382">
        <v>8</v>
      </c>
      <c r="AH147" s="382">
        <v>0</v>
      </c>
      <c r="AI147" s="382">
        <v>3</v>
      </c>
      <c r="AJ147" s="382">
        <v>0</v>
      </c>
      <c r="AK147" s="382">
        <v>4</v>
      </c>
      <c r="AL147" s="382">
        <v>0</v>
      </c>
      <c r="AM147" s="382">
        <v>4</v>
      </c>
      <c r="AN147" s="382">
        <v>0</v>
      </c>
      <c r="AO147" s="382">
        <v>2</v>
      </c>
      <c r="AP147" s="382">
        <v>1</v>
      </c>
      <c r="AQ147" s="382">
        <v>1</v>
      </c>
      <c r="AR147" s="382">
        <v>0</v>
      </c>
      <c r="AS147" s="382">
        <v>2</v>
      </c>
      <c r="AT147" s="382">
        <v>0</v>
      </c>
      <c r="AU147" s="388"/>
      <c r="AV147" s="388">
        <f t="shared" si="41"/>
        <v>47</v>
      </c>
      <c r="AW147" s="388">
        <f t="shared" si="41"/>
        <v>1</v>
      </c>
      <c r="AX147" s="388"/>
      <c r="AY147" s="382"/>
      <c r="AZ147" s="382"/>
      <c r="BA147" s="382"/>
      <c r="BB147" s="382"/>
      <c r="BC147" s="382"/>
      <c r="BD147" s="382"/>
      <c r="BE147" s="382"/>
      <c r="BF147" s="382"/>
      <c r="BG147" s="382"/>
      <c r="BH147" s="382"/>
      <c r="BI147" s="382"/>
      <c r="BJ147" s="382"/>
      <c r="BK147" s="390"/>
    </row>
    <row r="148" spans="1:63" s="344" customFormat="1" x14ac:dyDescent="0.3">
      <c r="A148" s="381">
        <v>141</v>
      </c>
      <c r="B148" s="382">
        <v>6953156284890</v>
      </c>
      <c r="C148" s="382">
        <v>743960</v>
      </c>
      <c r="D148" s="382" t="s">
        <v>372</v>
      </c>
      <c r="E148" s="382" t="s">
        <v>373</v>
      </c>
      <c r="F148" s="382">
        <v>34.5</v>
      </c>
      <c r="G148" s="382">
        <v>69</v>
      </c>
      <c r="H148" s="383" t="str">
        <f t="shared" si="29"/>
        <v>-</v>
      </c>
      <c r="I148" s="383" t="str">
        <f t="shared" si="30"/>
        <v>-</v>
      </c>
      <c r="J148" s="383" t="str">
        <f t="shared" si="31"/>
        <v>-</v>
      </c>
      <c r="K148" s="383" t="str">
        <f t="shared" si="32"/>
        <v>-</v>
      </c>
      <c r="L148" s="383" t="str">
        <f t="shared" si="33"/>
        <v>-</v>
      </c>
      <c r="M148" s="383" t="str">
        <f t="shared" si="34"/>
        <v>-</v>
      </c>
      <c r="N148" s="383" t="str">
        <f t="shared" si="35"/>
        <v>-</v>
      </c>
      <c r="O148" s="383" t="str">
        <f t="shared" si="36"/>
        <v>-</v>
      </c>
      <c r="P148" s="383" t="str">
        <f t="shared" si="37"/>
        <v>-</v>
      </c>
      <c r="Q148" s="383" t="str">
        <f t="shared" si="38"/>
        <v>-</v>
      </c>
      <c r="R148" s="383" t="str">
        <f t="shared" si="39"/>
        <v>-</v>
      </c>
      <c r="S148" s="383" t="str">
        <f t="shared" si="40"/>
        <v>-</v>
      </c>
      <c r="T148" s="384">
        <f t="shared" si="28"/>
        <v>0</v>
      </c>
      <c r="U148" s="385"/>
      <c r="V148" s="386"/>
      <c r="W148" s="382">
        <v>4</v>
      </c>
      <c r="X148" s="382">
        <v>0</v>
      </c>
      <c r="Y148" s="382">
        <v>4</v>
      </c>
      <c r="Z148" s="382">
        <v>0</v>
      </c>
      <c r="AA148" s="382">
        <v>4</v>
      </c>
      <c r="AB148" s="382">
        <v>0</v>
      </c>
      <c r="AC148" s="382">
        <v>7</v>
      </c>
      <c r="AD148" s="382">
        <v>0</v>
      </c>
      <c r="AE148" s="382">
        <v>5</v>
      </c>
      <c r="AF148" s="382">
        <v>0</v>
      </c>
      <c r="AG148" s="382">
        <v>8</v>
      </c>
      <c r="AH148" s="382">
        <v>1</v>
      </c>
      <c r="AI148" s="382">
        <v>3</v>
      </c>
      <c r="AJ148" s="382">
        <v>0</v>
      </c>
      <c r="AK148" s="382">
        <v>3</v>
      </c>
      <c r="AL148" s="382">
        <v>0</v>
      </c>
      <c r="AM148" s="382">
        <v>3</v>
      </c>
      <c r="AN148" s="382">
        <v>0</v>
      </c>
      <c r="AO148" s="382">
        <v>0</v>
      </c>
      <c r="AP148" s="382">
        <v>0</v>
      </c>
      <c r="AQ148" s="382">
        <v>0</v>
      </c>
      <c r="AR148" s="382">
        <v>0</v>
      </c>
      <c r="AS148" s="382">
        <v>1</v>
      </c>
      <c r="AT148" s="382">
        <v>1</v>
      </c>
      <c r="AU148" s="388"/>
      <c r="AV148" s="388">
        <f t="shared" si="41"/>
        <v>42</v>
      </c>
      <c r="AW148" s="388">
        <f t="shared" si="41"/>
        <v>2</v>
      </c>
      <c r="AX148" s="388"/>
      <c r="AY148" s="382"/>
      <c r="AZ148" s="382"/>
      <c r="BA148" s="382"/>
      <c r="BB148" s="382"/>
      <c r="BC148" s="382"/>
      <c r="BD148" s="382"/>
      <c r="BE148" s="382"/>
      <c r="BF148" s="382"/>
      <c r="BG148" s="382"/>
      <c r="BH148" s="382"/>
      <c r="BI148" s="382"/>
      <c r="BJ148" s="382"/>
      <c r="BK148" s="390"/>
    </row>
    <row r="149" spans="1:63" s="344" customFormat="1" x14ac:dyDescent="0.3">
      <c r="A149" s="381">
        <v>142</v>
      </c>
      <c r="B149" s="382">
        <v>6953156284906</v>
      </c>
      <c r="C149" s="382">
        <v>743961</v>
      </c>
      <c r="D149" s="382" t="s">
        <v>374</v>
      </c>
      <c r="E149" s="382" t="s">
        <v>375</v>
      </c>
      <c r="F149" s="382">
        <v>34.5</v>
      </c>
      <c r="G149" s="382">
        <v>69</v>
      </c>
      <c r="H149" s="383" t="str">
        <f t="shared" si="29"/>
        <v>-</v>
      </c>
      <c r="I149" s="383" t="str">
        <f t="shared" si="30"/>
        <v>-</v>
      </c>
      <c r="J149" s="383" t="str">
        <f t="shared" si="31"/>
        <v>-</v>
      </c>
      <c r="K149" s="383" t="str">
        <f t="shared" si="32"/>
        <v>-</v>
      </c>
      <c r="L149" s="383" t="str">
        <f t="shared" si="33"/>
        <v>-</v>
      </c>
      <c r="M149" s="383" t="str">
        <f t="shared" si="34"/>
        <v>-</v>
      </c>
      <c r="N149" s="383" t="str">
        <f t="shared" si="35"/>
        <v>-</v>
      </c>
      <c r="O149" s="383" t="str">
        <f t="shared" si="36"/>
        <v>-</v>
      </c>
      <c r="P149" s="383" t="str">
        <f t="shared" si="37"/>
        <v>-</v>
      </c>
      <c r="Q149" s="383" t="str">
        <f t="shared" si="38"/>
        <v>-</v>
      </c>
      <c r="R149" s="383" t="str">
        <f t="shared" si="39"/>
        <v>-</v>
      </c>
      <c r="S149" s="383" t="str">
        <f t="shared" si="40"/>
        <v>-</v>
      </c>
      <c r="T149" s="384">
        <f t="shared" si="28"/>
        <v>0</v>
      </c>
      <c r="U149" s="385"/>
      <c r="V149" s="386"/>
      <c r="W149" s="382">
        <v>4</v>
      </c>
      <c r="X149" s="382">
        <v>0</v>
      </c>
      <c r="Y149" s="382">
        <v>4</v>
      </c>
      <c r="Z149" s="382">
        <v>0</v>
      </c>
      <c r="AA149" s="382">
        <v>6</v>
      </c>
      <c r="AB149" s="382">
        <v>0</v>
      </c>
      <c r="AC149" s="382">
        <v>9</v>
      </c>
      <c r="AD149" s="382">
        <v>0</v>
      </c>
      <c r="AE149" s="382">
        <v>5</v>
      </c>
      <c r="AF149" s="382">
        <v>0</v>
      </c>
      <c r="AG149" s="382">
        <v>8</v>
      </c>
      <c r="AH149" s="382">
        <v>0</v>
      </c>
      <c r="AI149" s="382">
        <v>2</v>
      </c>
      <c r="AJ149" s="382">
        <v>0</v>
      </c>
      <c r="AK149" s="382">
        <v>4</v>
      </c>
      <c r="AL149" s="382">
        <v>0</v>
      </c>
      <c r="AM149" s="382">
        <v>5</v>
      </c>
      <c r="AN149" s="382">
        <v>1</v>
      </c>
      <c r="AO149" s="382">
        <v>2</v>
      </c>
      <c r="AP149" s="382">
        <v>0</v>
      </c>
      <c r="AQ149" s="382">
        <v>3</v>
      </c>
      <c r="AR149" s="382">
        <v>0</v>
      </c>
      <c r="AS149" s="382">
        <v>2</v>
      </c>
      <c r="AT149" s="382">
        <v>0</v>
      </c>
      <c r="AU149" s="388"/>
      <c r="AV149" s="388">
        <f t="shared" si="41"/>
        <v>54</v>
      </c>
      <c r="AW149" s="388">
        <f t="shared" si="41"/>
        <v>1</v>
      </c>
      <c r="AX149" s="388"/>
      <c r="AY149" s="382"/>
      <c r="AZ149" s="382"/>
      <c r="BA149" s="382"/>
      <c r="BB149" s="382"/>
      <c r="BC149" s="382"/>
      <c r="BD149" s="382"/>
      <c r="BE149" s="382"/>
      <c r="BF149" s="382"/>
      <c r="BG149" s="382"/>
      <c r="BH149" s="382"/>
      <c r="BI149" s="382"/>
      <c r="BJ149" s="382"/>
      <c r="BK149" s="390"/>
    </row>
    <row r="150" spans="1:63" s="344" customFormat="1" x14ac:dyDescent="0.3">
      <c r="A150" s="381">
        <v>143</v>
      </c>
      <c r="B150" s="382">
        <v>6953156284913</v>
      </c>
      <c r="C150" s="382">
        <v>743963</v>
      </c>
      <c r="D150" s="382" t="s">
        <v>376</v>
      </c>
      <c r="E150" s="382" t="s">
        <v>377</v>
      </c>
      <c r="F150" s="382">
        <v>34.5</v>
      </c>
      <c r="G150" s="382">
        <v>69</v>
      </c>
      <c r="H150" s="383" t="str">
        <f t="shared" si="29"/>
        <v>-</v>
      </c>
      <c r="I150" s="383" t="str">
        <f t="shared" si="30"/>
        <v>-</v>
      </c>
      <c r="J150" s="383" t="str">
        <f t="shared" si="31"/>
        <v>-</v>
      </c>
      <c r="K150" s="383" t="str">
        <f t="shared" si="32"/>
        <v>-</v>
      </c>
      <c r="L150" s="383" t="str">
        <f t="shared" si="33"/>
        <v>-</v>
      </c>
      <c r="M150" s="383" t="str">
        <f t="shared" si="34"/>
        <v>-</v>
      </c>
      <c r="N150" s="383" t="str">
        <f t="shared" si="35"/>
        <v>-</v>
      </c>
      <c r="O150" s="383" t="str">
        <f t="shared" si="36"/>
        <v>-</v>
      </c>
      <c r="P150" s="383" t="str">
        <f t="shared" si="37"/>
        <v>-</v>
      </c>
      <c r="Q150" s="383" t="str">
        <f t="shared" si="38"/>
        <v>-</v>
      </c>
      <c r="R150" s="383" t="str">
        <f t="shared" si="39"/>
        <v>-</v>
      </c>
      <c r="S150" s="383" t="str">
        <f t="shared" si="40"/>
        <v>-</v>
      </c>
      <c r="T150" s="384">
        <f t="shared" si="28"/>
        <v>0</v>
      </c>
      <c r="U150" s="385"/>
      <c r="V150" s="386"/>
      <c r="W150" s="382">
        <v>4</v>
      </c>
      <c r="X150" s="382">
        <v>0</v>
      </c>
      <c r="Y150" s="382">
        <v>4</v>
      </c>
      <c r="Z150" s="382">
        <v>0</v>
      </c>
      <c r="AA150" s="382">
        <v>6</v>
      </c>
      <c r="AB150" s="382">
        <v>0</v>
      </c>
      <c r="AC150" s="382">
        <v>9</v>
      </c>
      <c r="AD150" s="382">
        <v>0</v>
      </c>
      <c r="AE150" s="382">
        <v>6</v>
      </c>
      <c r="AF150" s="382">
        <v>0</v>
      </c>
      <c r="AG150" s="382">
        <v>8</v>
      </c>
      <c r="AH150" s="382">
        <v>0</v>
      </c>
      <c r="AI150" s="382">
        <v>3</v>
      </c>
      <c r="AJ150" s="382">
        <v>0</v>
      </c>
      <c r="AK150" s="382">
        <v>4</v>
      </c>
      <c r="AL150" s="382">
        <v>0</v>
      </c>
      <c r="AM150" s="382">
        <v>5</v>
      </c>
      <c r="AN150" s="382">
        <v>0</v>
      </c>
      <c r="AO150" s="382">
        <v>2</v>
      </c>
      <c r="AP150" s="382">
        <v>0</v>
      </c>
      <c r="AQ150" s="382">
        <v>2</v>
      </c>
      <c r="AR150" s="382">
        <v>0</v>
      </c>
      <c r="AS150" s="382">
        <v>1</v>
      </c>
      <c r="AT150" s="382">
        <v>0</v>
      </c>
      <c r="AU150" s="388"/>
      <c r="AV150" s="388">
        <f t="shared" si="41"/>
        <v>54</v>
      </c>
      <c r="AW150" s="388">
        <f t="shared" si="41"/>
        <v>0</v>
      </c>
      <c r="AX150" s="388"/>
      <c r="AY150" s="382"/>
      <c r="AZ150" s="382"/>
      <c r="BA150" s="382"/>
      <c r="BB150" s="382"/>
      <c r="BC150" s="382"/>
      <c r="BD150" s="382"/>
      <c r="BE150" s="382"/>
      <c r="BF150" s="382"/>
      <c r="BG150" s="382"/>
      <c r="BH150" s="382"/>
      <c r="BI150" s="382"/>
      <c r="BJ150" s="382"/>
      <c r="BK150" s="390"/>
    </row>
    <row r="151" spans="1:63" s="344" customFormat="1" x14ac:dyDescent="0.3">
      <c r="A151" s="381">
        <v>144</v>
      </c>
      <c r="B151" s="382">
        <v>6953156284920</v>
      </c>
      <c r="C151" s="382">
        <v>743965</v>
      </c>
      <c r="D151" s="382" t="s">
        <v>378</v>
      </c>
      <c r="E151" s="382" t="s">
        <v>379</v>
      </c>
      <c r="F151" s="382">
        <v>34.5</v>
      </c>
      <c r="G151" s="382">
        <v>69</v>
      </c>
      <c r="H151" s="383" t="str">
        <f t="shared" si="29"/>
        <v>-</v>
      </c>
      <c r="I151" s="383" t="str">
        <f t="shared" si="30"/>
        <v>-</v>
      </c>
      <c r="J151" s="383" t="str">
        <f t="shared" si="31"/>
        <v>-</v>
      </c>
      <c r="K151" s="383" t="str">
        <f t="shared" si="32"/>
        <v>-</v>
      </c>
      <c r="L151" s="383" t="str">
        <f t="shared" si="33"/>
        <v>-</v>
      </c>
      <c r="M151" s="383" t="str">
        <f t="shared" si="34"/>
        <v>-</v>
      </c>
      <c r="N151" s="383" t="str">
        <f t="shared" si="35"/>
        <v>-</v>
      </c>
      <c r="O151" s="383" t="str">
        <f t="shared" si="36"/>
        <v>-</v>
      </c>
      <c r="P151" s="383" t="str">
        <f t="shared" si="37"/>
        <v>-</v>
      </c>
      <c r="Q151" s="383" t="str">
        <f t="shared" si="38"/>
        <v>-</v>
      </c>
      <c r="R151" s="383" t="str">
        <f t="shared" si="39"/>
        <v>-</v>
      </c>
      <c r="S151" s="383" t="str">
        <f t="shared" si="40"/>
        <v>-</v>
      </c>
      <c r="T151" s="384">
        <f t="shared" si="28"/>
        <v>0</v>
      </c>
      <c r="U151" s="385"/>
      <c r="V151" s="386"/>
      <c r="W151" s="382">
        <v>4</v>
      </c>
      <c r="X151" s="382">
        <v>0</v>
      </c>
      <c r="Y151" s="382">
        <v>4</v>
      </c>
      <c r="Z151" s="382">
        <v>0</v>
      </c>
      <c r="AA151" s="382">
        <v>5</v>
      </c>
      <c r="AB151" s="382">
        <v>1</v>
      </c>
      <c r="AC151" s="382">
        <v>10</v>
      </c>
      <c r="AD151" s="382">
        <v>0</v>
      </c>
      <c r="AE151" s="382">
        <v>6</v>
      </c>
      <c r="AF151" s="382">
        <v>0</v>
      </c>
      <c r="AG151" s="382">
        <v>6</v>
      </c>
      <c r="AH151" s="382">
        <v>1</v>
      </c>
      <c r="AI151" s="382">
        <v>3</v>
      </c>
      <c r="AJ151" s="382">
        <v>0</v>
      </c>
      <c r="AK151" s="382">
        <v>4</v>
      </c>
      <c r="AL151" s="382">
        <v>0</v>
      </c>
      <c r="AM151" s="382">
        <v>6</v>
      </c>
      <c r="AN151" s="382">
        <v>0</v>
      </c>
      <c r="AO151" s="382">
        <v>2</v>
      </c>
      <c r="AP151" s="382">
        <v>0</v>
      </c>
      <c r="AQ151" s="382">
        <v>3</v>
      </c>
      <c r="AR151" s="382">
        <v>0</v>
      </c>
      <c r="AS151" s="382">
        <v>2</v>
      </c>
      <c r="AT151" s="382">
        <v>0</v>
      </c>
      <c r="AU151" s="388"/>
      <c r="AV151" s="388">
        <f t="shared" si="41"/>
        <v>55</v>
      </c>
      <c r="AW151" s="388">
        <f t="shared" si="41"/>
        <v>2</v>
      </c>
      <c r="AX151" s="388"/>
      <c r="AY151" s="382"/>
      <c r="AZ151" s="382"/>
      <c r="BA151" s="382"/>
      <c r="BB151" s="382"/>
      <c r="BC151" s="382"/>
      <c r="BD151" s="382"/>
      <c r="BE151" s="382"/>
      <c r="BF151" s="382"/>
      <c r="BG151" s="382"/>
      <c r="BH151" s="382"/>
      <c r="BI151" s="382"/>
      <c r="BJ151" s="382"/>
      <c r="BK151" s="390"/>
    </row>
    <row r="152" spans="1:63" s="344" customFormat="1" x14ac:dyDescent="0.3">
      <c r="A152" s="381">
        <v>145</v>
      </c>
      <c r="B152" s="382">
        <v>6953156285798</v>
      </c>
      <c r="C152" s="382">
        <v>743966</v>
      </c>
      <c r="D152" s="382" t="s">
        <v>380</v>
      </c>
      <c r="E152" s="382" t="s">
        <v>381</v>
      </c>
      <c r="F152" s="382">
        <v>29.5</v>
      </c>
      <c r="G152" s="382">
        <v>59</v>
      </c>
      <c r="H152" s="383" t="str">
        <f t="shared" si="29"/>
        <v>-</v>
      </c>
      <c r="I152" s="383" t="str">
        <f t="shared" si="30"/>
        <v>-</v>
      </c>
      <c r="J152" s="383" t="str">
        <f t="shared" si="31"/>
        <v>-</v>
      </c>
      <c r="K152" s="383" t="str">
        <f t="shared" si="32"/>
        <v>-</v>
      </c>
      <c r="L152" s="383" t="str">
        <f t="shared" si="33"/>
        <v>-</v>
      </c>
      <c r="M152" s="383" t="str">
        <f t="shared" si="34"/>
        <v>-</v>
      </c>
      <c r="N152" s="383" t="str">
        <f t="shared" si="35"/>
        <v>-</v>
      </c>
      <c r="O152" s="383" t="str">
        <f t="shared" si="36"/>
        <v>-</v>
      </c>
      <c r="P152" s="383" t="str">
        <f t="shared" si="37"/>
        <v>-</v>
      </c>
      <c r="Q152" s="383" t="str">
        <f t="shared" si="38"/>
        <v>-</v>
      </c>
      <c r="R152" s="383" t="str">
        <f t="shared" si="39"/>
        <v>-</v>
      </c>
      <c r="S152" s="383" t="str">
        <f t="shared" si="40"/>
        <v>-</v>
      </c>
      <c r="T152" s="384">
        <f t="shared" si="28"/>
        <v>0</v>
      </c>
      <c r="U152" s="385"/>
      <c r="V152" s="386"/>
      <c r="W152" s="382">
        <v>4</v>
      </c>
      <c r="X152" s="382">
        <v>0</v>
      </c>
      <c r="Y152" s="382">
        <v>3</v>
      </c>
      <c r="Z152" s="382">
        <v>0</v>
      </c>
      <c r="AA152" s="382">
        <v>4</v>
      </c>
      <c r="AB152" s="382">
        <v>0</v>
      </c>
      <c r="AC152" s="382">
        <v>9</v>
      </c>
      <c r="AD152" s="382">
        <v>0</v>
      </c>
      <c r="AE152" s="382">
        <v>6</v>
      </c>
      <c r="AF152" s="382">
        <v>0</v>
      </c>
      <c r="AG152" s="382">
        <v>10</v>
      </c>
      <c r="AH152" s="382">
        <v>0</v>
      </c>
      <c r="AI152" s="382">
        <v>3</v>
      </c>
      <c r="AJ152" s="382">
        <v>0</v>
      </c>
      <c r="AK152" s="382">
        <v>4</v>
      </c>
      <c r="AL152" s="382">
        <v>0</v>
      </c>
      <c r="AM152" s="382">
        <v>6</v>
      </c>
      <c r="AN152" s="382">
        <v>0</v>
      </c>
      <c r="AO152" s="382">
        <v>2</v>
      </c>
      <c r="AP152" s="382">
        <v>0</v>
      </c>
      <c r="AQ152" s="382">
        <v>2</v>
      </c>
      <c r="AR152" s="382">
        <v>0</v>
      </c>
      <c r="AS152" s="382">
        <v>2</v>
      </c>
      <c r="AT152" s="382">
        <v>0</v>
      </c>
      <c r="AU152" s="388"/>
      <c r="AV152" s="388">
        <f t="shared" si="41"/>
        <v>55</v>
      </c>
      <c r="AW152" s="388">
        <f t="shared" si="41"/>
        <v>0</v>
      </c>
      <c r="AX152" s="388"/>
      <c r="AY152" s="382"/>
      <c r="AZ152" s="382"/>
      <c r="BA152" s="382"/>
      <c r="BB152" s="382"/>
      <c r="BC152" s="382"/>
      <c r="BD152" s="382"/>
      <c r="BE152" s="382"/>
      <c r="BF152" s="382"/>
      <c r="BG152" s="382"/>
      <c r="BH152" s="382"/>
      <c r="BI152" s="382"/>
      <c r="BJ152" s="382"/>
      <c r="BK152" s="390"/>
    </row>
    <row r="153" spans="1:63" s="344" customFormat="1" x14ac:dyDescent="0.3">
      <c r="A153" s="381">
        <v>146</v>
      </c>
      <c r="B153" s="382">
        <v>6953156279025</v>
      </c>
      <c r="C153" s="382">
        <v>743968</v>
      </c>
      <c r="D153" s="382" t="s">
        <v>382</v>
      </c>
      <c r="E153" s="382" t="s">
        <v>383</v>
      </c>
      <c r="F153" s="382">
        <v>24.5</v>
      </c>
      <c r="G153" s="382">
        <v>49</v>
      </c>
      <c r="H153" s="383" t="str">
        <f t="shared" si="29"/>
        <v>-</v>
      </c>
      <c r="I153" s="383" t="str">
        <f t="shared" si="30"/>
        <v>-</v>
      </c>
      <c r="J153" s="383" t="str">
        <f t="shared" si="31"/>
        <v>-</v>
      </c>
      <c r="K153" s="383" t="str">
        <f t="shared" si="32"/>
        <v>-</v>
      </c>
      <c r="L153" s="383" t="str">
        <f t="shared" si="33"/>
        <v>-</v>
      </c>
      <c r="M153" s="383" t="str">
        <f t="shared" si="34"/>
        <v>-</v>
      </c>
      <c r="N153" s="383" t="str">
        <f t="shared" si="35"/>
        <v>-</v>
      </c>
      <c r="O153" s="383" t="str">
        <f t="shared" si="36"/>
        <v>-</v>
      </c>
      <c r="P153" s="383" t="str">
        <f t="shared" si="37"/>
        <v>-</v>
      </c>
      <c r="Q153" s="383" t="str">
        <f t="shared" si="38"/>
        <v>-</v>
      </c>
      <c r="R153" s="383" t="str">
        <f t="shared" si="39"/>
        <v>-</v>
      </c>
      <c r="S153" s="383" t="str">
        <f t="shared" si="40"/>
        <v>-</v>
      </c>
      <c r="T153" s="384">
        <f t="shared" si="28"/>
        <v>0</v>
      </c>
      <c r="U153" s="385"/>
      <c r="V153" s="386"/>
      <c r="W153" s="382">
        <v>4</v>
      </c>
      <c r="X153" s="382">
        <v>0</v>
      </c>
      <c r="Y153" s="382">
        <v>3</v>
      </c>
      <c r="Z153" s="382">
        <v>0</v>
      </c>
      <c r="AA153" s="382">
        <v>6</v>
      </c>
      <c r="AB153" s="382">
        <v>0</v>
      </c>
      <c r="AC153" s="382">
        <v>10</v>
      </c>
      <c r="AD153" s="382">
        <v>0</v>
      </c>
      <c r="AE153" s="382">
        <v>1</v>
      </c>
      <c r="AF153" s="382">
        <v>0</v>
      </c>
      <c r="AG153" s="382">
        <v>1</v>
      </c>
      <c r="AH153" s="382">
        <v>1</v>
      </c>
      <c r="AI153" s="382">
        <v>2</v>
      </c>
      <c r="AJ153" s="382">
        <v>0</v>
      </c>
      <c r="AK153" s="382">
        <v>4</v>
      </c>
      <c r="AL153" s="382">
        <v>0</v>
      </c>
      <c r="AM153" s="382">
        <v>1</v>
      </c>
      <c r="AN153" s="382">
        <v>0</v>
      </c>
      <c r="AO153" s="382">
        <v>3</v>
      </c>
      <c r="AP153" s="382">
        <v>0</v>
      </c>
      <c r="AQ153" s="382">
        <v>1</v>
      </c>
      <c r="AR153" s="382">
        <v>1</v>
      </c>
      <c r="AS153" s="382">
        <v>0</v>
      </c>
      <c r="AT153" s="382">
        <v>0</v>
      </c>
      <c r="AU153" s="388"/>
      <c r="AV153" s="388">
        <f t="shared" si="41"/>
        <v>36</v>
      </c>
      <c r="AW153" s="388">
        <f t="shared" si="41"/>
        <v>2</v>
      </c>
      <c r="AX153" s="388"/>
      <c r="AY153" s="382"/>
      <c r="AZ153" s="382"/>
      <c r="BA153" s="382"/>
      <c r="BB153" s="382"/>
      <c r="BC153" s="382"/>
      <c r="BD153" s="382"/>
      <c r="BE153" s="382"/>
      <c r="BF153" s="382"/>
      <c r="BG153" s="382"/>
      <c r="BH153" s="382"/>
      <c r="BI153" s="382"/>
      <c r="BJ153" s="382"/>
      <c r="BK153" s="390"/>
    </row>
    <row r="154" spans="1:63" s="344" customFormat="1" x14ac:dyDescent="0.3">
      <c r="A154" s="381">
        <v>147</v>
      </c>
      <c r="B154" s="382">
        <v>6953156279018</v>
      </c>
      <c r="C154" s="382">
        <v>743975</v>
      </c>
      <c r="D154" s="382" t="s">
        <v>384</v>
      </c>
      <c r="E154" s="382" t="s">
        <v>385</v>
      </c>
      <c r="F154" s="382">
        <v>24.5</v>
      </c>
      <c r="G154" s="382">
        <v>49</v>
      </c>
      <c r="H154" s="383" t="str">
        <f t="shared" si="29"/>
        <v>-</v>
      </c>
      <c r="I154" s="383" t="str">
        <f t="shared" si="30"/>
        <v>-</v>
      </c>
      <c r="J154" s="383" t="str">
        <f t="shared" si="31"/>
        <v>-</v>
      </c>
      <c r="K154" s="383" t="str">
        <f t="shared" si="32"/>
        <v>-</v>
      </c>
      <c r="L154" s="383" t="str">
        <f t="shared" si="33"/>
        <v>-</v>
      </c>
      <c r="M154" s="383" t="str">
        <f t="shared" si="34"/>
        <v>-</v>
      </c>
      <c r="N154" s="383" t="str">
        <f t="shared" si="35"/>
        <v>-</v>
      </c>
      <c r="O154" s="383" t="str">
        <f t="shared" si="36"/>
        <v>-</v>
      </c>
      <c r="P154" s="383" t="str">
        <f t="shared" si="37"/>
        <v>-</v>
      </c>
      <c r="Q154" s="383" t="str">
        <f t="shared" si="38"/>
        <v>-</v>
      </c>
      <c r="R154" s="383" t="str">
        <f t="shared" si="39"/>
        <v>-</v>
      </c>
      <c r="S154" s="383" t="str">
        <f t="shared" si="40"/>
        <v>-</v>
      </c>
      <c r="T154" s="384">
        <f t="shared" si="28"/>
        <v>0</v>
      </c>
      <c r="U154" s="385"/>
      <c r="V154" s="386"/>
      <c r="W154" s="382">
        <v>6</v>
      </c>
      <c r="X154" s="382">
        <v>0</v>
      </c>
      <c r="Y154" s="382">
        <v>2</v>
      </c>
      <c r="Z154" s="382">
        <v>0</v>
      </c>
      <c r="AA154" s="382">
        <v>8</v>
      </c>
      <c r="AB154" s="382">
        <v>0</v>
      </c>
      <c r="AC154" s="382">
        <v>26</v>
      </c>
      <c r="AD154" s="382">
        <v>0</v>
      </c>
      <c r="AE154" s="382">
        <v>1</v>
      </c>
      <c r="AF154" s="382">
        <v>0</v>
      </c>
      <c r="AG154" s="382">
        <v>13</v>
      </c>
      <c r="AH154" s="382">
        <v>0</v>
      </c>
      <c r="AI154" s="382">
        <v>2</v>
      </c>
      <c r="AJ154" s="382">
        <v>0</v>
      </c>
      <c r="AK154" s="382">
        <v>5</v>
      </c>
      <c r="AL154" s="382">
        <v>0</v>
      </c>
      <c r="AM154" s="382">
        <v>1</v>
      </c>
      <c r="AN154" s="382">
        <v>3</v>
      </c>
      <c r="AO154" s="382">
        <v>3</v>
      </c>
      <c r="AP154" s="382">
        <v>0</v>
      </c>
      <c r="AQ154" s="382">
        <v>1</v>
      </c>
      <c r="AR154" s="382">
        <v>0</v>
      </c>
      <c r="AS154" s="382">
        <v>1</v>
      </c>
      <c r="AT154" s="382">
        <v>0</v>
      </c>
      <c r="AU154" s="388"/>
      <c r="AV154" s="388">
        <f t="shared" si="41"/>
        <v>69</v>
      </c>
      <c r="AW154" s="388">
        <f t="shared" si="41"/>
        <v>3</v>
      </c>
      <c r="AX154" s="388"/>
      <c r="AY154" s="382"/>
      <c r="AZ154" s="382"/>
      <c r="BA154" s="382"/>
      <c r="BB154" s="382"/>
      <c r="BC154" s="382"/>
      <c r="BD154" s="382"/>
      <c r="BE154" s="382"/>
      <c r="BF154" s="382"/>
      <c r="BG154" s="382"/>
      <c r="BH154" s="382"/>
      <c r="BI154" s="382"/>
      <c r="BJ154" s="382"/>
      <c r="BK154" s="390"/>
    </row>
    <row r="155" spans="1:63" s="344" customFormat="1" x14ac:dyDescent="0.3">
      <c r="A155" s="381">
        <v>148</v>
      </c>
      <c r="B155" s="382">
        <v>6953156285804</v>
      </c>
      <c r="C155" s="382">
        <v>744168</v>
      </c>
      <c r="D155" s="382" t="s">
        <v>386</v>
      </c>
      <c r="E155" s="382" t="s">
        <v>387</v>
      </c>
      <c r="F155" s="382">
        <v>29.5</v>
      </c>
      <c r="G155" s="382">
        <v>59</v>
      </c>
      <c r="H155" s="383" t="str">
        <f t="shared" si="29"/>
        <v>-</v>
      </c>
      <c r="I155" s="383" t="str">
        <f t="shared" si="30"/>
        <v>-</v>
      </c>
      <c r="J155" s="383" t="str">
        <f t="shared" si="31"/>
        <v>-</v>
      </c>
      <c r="K155" s="383" t="str">
        <f t="shared" si="32"/>
        <v>-</v>
      </c>
      <c r="L155" s="383" t="str">
        <f t="shared" si="33"/>
        <v>-</v>
      </c>
      <c r="M155" s="383" t="str">
        <f t="shared" si="34"/>
        <v>-</v>
      </c>
      <c r="N155" s="383" t="str">
        <f t="shared" si="35"/>
        <v>-</v>
      </c>
      <c r="O155" s="383" t="str">
        <f t="shared" si="36"/>
        <v>-</v>
      </c>
      <c r="P155" s="383" t="str">
        <f t="shared" si="37"/>
        <v>-</v>
      </c>
      <c r="Q155" s="383" t="str">
        <f t="shared" si="38"/>
        <v>-</v>
      </c>
      <c r="R155" s="383" t="str">
        <f t="shared" si="39"/>
        <v>-</v>
      </c>
      <c r="S155" s="383" t="str">
        <f t="shared" si="40"/>
        <v>-</v>
      </c>
      <c r="T155" s="384">
        <f t="shared" si="28"/>
        <v>0</v>
      </c>
      <c r="U155" s="385"/>
      <c r="V155" s="386"/>
      <c r="W155" s="382">
        <v>4</v>
      </c>
      <c r="X155" s="382">
        <v>0</v>
      </c>
      <c r="Y155" s="382">
        <v>3</v>
      </c>
      <c r="Z155" s="382">
        <v>0</v>
      </c>
      <c r="AA155" s="382">
        <v>5</v>
      </c>
      <c r="AB155" s="382">
        <v>0</v>
      </c>
      <c r="AC155" s="382">
        <v>9</v>
      </c>
      <c r="AD155" s="382">
        <v>0</v>
      </c>
      <c r="AE155" s="382">
        <v>5</v>
      </c>
      <c r="AF155" s="382">
        <v>0</v>
      </c>
      <c r="AG155" s="382">
        <v>8</v>
      </c>
      <c r="AH155" s="382">
        <v>0</v>
      </c>
      <c r="AI155" s="382">
        <v>2</v>
      </c>
      <c r="AJ155" s="382">
        <v>0</v>
      </c>
      <c r="AK155" s="382">
        <v>4</v>
      </c>
      <c r="AL155" s="382">
        <v>0</v>
      </c>
      <c r="AM155" s="382">
        <v>6</v>
      </c>
      <c r="AN155" s="382">
        <v>0</v>
      </c>
      <c r="AO155" s="382">
        <v>0</v>
      </c>
      <c r="AP155" s="382">
        <v>0</v>
      </c>
      <c r="AQ155" s="382">
        <v>2</v>
      </c>
      <c r="AR155" s="382">
        <v>0</v>
      </c>
      <c r="AS155" s="382">
        <v>1</v>
      </c>
      <c r="AT155" s="382">
        <v>0</v>
      </c>
      <c r="AU155" s="388"/>
      <c r="AV155" s="388">
        <f t="shared" si="41"/>
        <v>49</v>
      </c>
      <c r="AW155" s="388">
        <f t="shared" si="41"/>
        <v>0</v>
      </c>
      <c r="AX155" s="388"/>
      <c r="AY155" s="382"/>
      <c r="AZ155" s="382"/>
      <c r="BA155" s="382"/>
      <c r="BB155" s="382"/>
      <c r="BC155" s="382"/>
      <c r="BD155" s="382"/>
      <c r="BE155" s="382"/>
      <c r="BF155" s="382"/>
      <c r="BG155" s="382"/>
      <c r="BH155" s="382"/>
      <c r="BI155" s="382"/>
      <c r="BJ155" s="382"/>
      <c r="BK155" s="390"/>
    </row>
    <row r="156" spans="1:63" s="344" customFormat="1" x14ac:dyDescent="0.3">
      <c r="A156" s="381">
        <v>149</v>
      </c>
      <c r="B156" s="382">
        <v>6953156285460</v>
      </c>
      <c r="C156" s="382">
        <v>746545</v>
      </c>
      <c r="D156" s="382" t="s">
        <v>431</v>
      </c>
      <c r="E156" s="382" t="s">
        <v>432</v>
      </c>
      <c r="F156" s="382">
        <v>74.5</v>
      </c>
      <c r="G156" s="382">
        <v>159</v>
      </c>
      <c r="H156" s="383" t="str">
        <f t="shared" si="29"/>
        <v>-</v>
      </c>
      <c r="I156" s="383" t="str">
        <f t="shared" si="30"/>
        <v>-</v>
      </c>
      <c r="J156" s="383" t="str">
        <f t="shared" si="31"/>
        <v>-</v>
      </c>
      <c r="K156" s="383" t="str">
        <f t="shared" si="32"/>
        <v>-</v>
      </c>
      <c r="L156" s="383" t="str">
        <f t="shared" si="33"/>
        <v>-</v>
      </c>
      <c r="M156" s="383" t="str">
        <f t="shared" si="34"/>
        <v>-</v>
      </c>
      <c r="N156" s="383" t="str">
        <f t="shared" si="35"/>
        <v>-</v>
      </c>
      <c r="O156" s="383" t="str">
        <f t="shared" si="36"/>
        <v>-</v>
      </c>
      <c r="P156" s="383" t="str">
        <f t="shared" si="37"/>
        <v>-</v>
      </c>
      <c r="Q156" s="383" t="str">
        <f t="shared" si="38"/>
        <v>-</v>
      </c>
      <c r="R156" s="383" t="str">
        <f t="shared" si="39"/>
        <v>-</v>
      </c>
      <c r="S156" s="383" t="str">
        <f t="shared" si="40"/>
        <v>-</v>
      </c>
      <c r="T156" s="384">
        <f t="shared" si="28"/>
        <v>0</v>
      </c>
      <c r="U156" s="385"/>
      <c r="V156" s="386"/>
      <c r="W156" s="382">
        <v>0</v>
      </c>
      <c r="X156" s="382">
        <v>0</v>
      </c>
      <c r="Y156" s="382">
        <v>0</v>
      </c>
      <c r="Z156" s="382">
        <v>0</v>
      </c>
      <c r="AA156" s="382">
        <v>0</v>
      </c>
      <c r="AB156" s="382">
        <v>0</v>
      </c>
      <c r="AC156" s="382">
        <v>0</v>
      </c>
      <c r="AD156" s="382">
        <v>0</v>
      </c>
      <c r="AE156" s="382">
        <v>0</v>
      </c>
      <c r="AF156" s="382">
        <v>0</v>
      </c>
      <c r="AG156" s="382">
        <v>0</v>
      </c>
      <c r="AH156" s="382">
        <v>0</v>
      </c>
      <c r="AI156" s="382">
        <v>0</v>
      </c>
      <c r="AJ156" s="382">
        <v>0</v>
      </c>
      <c r="AK156" s="382">
        <v>0</v>
      </c>
      <c r="AL156" s="382">
        <v>0</v>
      </c>
      <c r="AM156" s="382">
        <v>0</v>
      </c>
      <c r="AN156" s="382">
        <v>0</v>
      </c>
      <c r="AO156" s="382">
        <v>0</v>
      </c>
      <c r="AP156" s="382">
        <v>0</v>
      </c>
      <c r="AQ156" s="382">
        <v>0</v>
      </c>
      <c r="AR156" s="382">
        <v>0</v>
      </c>
      <c r="AS156" s="382">
        <v>0</v>
      </c>
      <c r="AT156" s="382">
        <v>0</v>
      </c>
      <c r="AU156" s="388"/>
      <c r="AV156" s="388">
        <f t="shared" si="41"/>
        <v>0</v>
      </c>
      <c r="AW156" s="388">
        <f t="shared" si="41"/>
        <v>0</v>
      </c>
      <c r="AX156" s="388"/>
      <c r="AY156" s="382"/>
      <c r="AZ156" s="382"/>
      <c r="BA156" s="382"/>
      <c r="BB156" s="382"/>
      <c r="BC156" s="382"/>
      <c r="BD156" s="382"/>
      <c r="BE156" s="382"/>
      <c r="BF156" s="382"/>
      <c r="BG156" s="382"/>
      <c r="BH156" s="382"/>
      <c r="BI156" s="382"/>
      <c r="BJ156" s="382"/>
      <c r="BK156" s="390"/>
    </row>
    <row r="157" spans="1:63" s="344" customFormat="1" x14ac:dyDescent="0.3">
      <c r="A157" s="381">
        <v>150</v>
      </c>
      <c r="B157" s="382">
        <v>6953156279643</v>
      </c>
      <c r="C157" s="382">
        <v>746546</v>
      </c>
      <c r="D157" s="382" t="s">
        <v>433</v>
      </c>
      <c r="E157" s="382" t="s">
        <v>434</v>
      </c>
      <c r="F157" s="382">
        <v>44.5</v>
      </c>
      <c r="G157" s="382">
        <v>99</v>
      </c>
      <c r="H157" s="383" t="str">
        <f t="shared" si="29"/>
        <v>-</v>
      </c>
      <c r="I157" s="383" t="str">
        <f t="shared" si="30"/>
        <v>-</v>
      </c>
      <c r="J157" s="383" t="str">
        <f t="shared" si="31"/>
        <v>-</v>
      </c>
      <c r="K157" s="383" t="str">
        <f t="shared" si="32"/>
        <v>-</v>
      </c>
      <c r="L157" s="383" t="str">
        <f t="shared" si="33"/>
        <v>-</v>
      </c>
      <c r="M157" s="383" t="str">
        <f t="shared" si="34"/>
        <v>-</v>
      </c>
      <c r="N157" s="383" t="str">
        <f t="shared" si="35"/>
        <v>-</v>
      </c>
      <c r="O157" s="383" t="str">
        <f t="shared" si="36"/>
        <v>-</v>
      </c>
      <c r="P157" s="383" t="str">
        <f t="shared" si="37"/>
        <v>-</v>
      </c>
      <c r="Q157" s="383" t="str">
        <f t="shared" si="38"/>
        <v>-</v>
      </c>
      <c r="R157" s="383" t="str">
        <f t="shared" si="39"/>
        <v>-</v>
      </c>
      <c r="S157" s="383" t="str">
        <f t="shared" si="40"/>
        <v>-</v>
      </c>
      <c r="T157" s="384">
        <f t="shared" si="28"/>
        <v>0</v>
      </c>
      <c r="U157" s="385"/>
      <c r="V157" s="386"/>
      <c r="W157" s="382">
        <v>4</v>
      </c>
      <c r="X157" s="382">
        <v>0</v>
      </c>
      <c r="Y157" s="382">
        <v>2</v>
      </c>
      <c r="Z157" s="382">
        <v>0</v>
      </c>
      <c r="AA157" s="382">
        <v>4</v>
      </c>
      <c r="AB157" s="382">
        <v>0</v>
      </c>
      <c r="AC157" s="382">
        <v>6</v>
      </c>
      <c r="AD157" s="382">
        <v>0</v>
      </c>
      <c r="AE157" s="382">
        <v>4</v>
      </c>
      <c r="AF157" s="382">
        <v>0</v>
      </c>
      <c r="AG157" s="382">
        <v>10</v>
      </c>
      <c r="AH157" s="382">
        <v>0</v>
      </c>
      <c r="AI157" s="382">
        <v>2</v>
      </c>
      <c r="AJ157" s="382">
        <v>0</v>
      </c>
      <c r="AK157" s="382">
        <v>4</v>
      </c>
      <c r="AL157" s="382">
        <v>0</v>
      </c>
      <c r="AM157" s="382">
        <v>6</v>
      </c>
      <c r="AN157" s="382">
        <v>0</v>
      </c>
      <c r="AO157" s="382">
        <v>2</v>
      </c>
      <c r="AP157" s="382">
        <v>0</v>
      </c>
      <c r="AQ157" s="382">
        <v>2</v>
      </c>
      <c r="AR157" s="382">
        <v>0</v>
      </c>
      <c r="AS157" s="382">
        <v>2</v>
      </c>
      <c r="AT157" s="382">
        <v>0</v>
      </c>
      <c r="AU157" s="388"/>
      <c r="AV157" s="388">
        <f t="shared" si="41"/>
        <v>48</v>
      </c>
      <c r="AW157" s="388">
        <f t="shared" si="41"/>
        <v>0</v>
      </c>
      <c r="AX157" s="388"/>
      <c r="AY157" s="382"/>
      <c r="AZ157" s="382"/>
      <c r="BA157" s="382"/>
      <c r="BB157" s="382"/>
      <c r="BC157" s="382"/>
      <c r="BD157" s="382"/>
      <c r="BE157" s="382"/>
      <c r="BF157" s="382"/>
      <c r="BG157" s="382"/>
      <c r="BH157" s="382"/>
      <c r="BI157" s="382"/>
      <c r="BJ157" s="382"/>
      <c r="BK157" s="390"/>
    </row>
    <row r="158" spans="1:63" s="344" customFormat="1" x14ac:dyDescent="0.3">
      <c r="A158" s="381">
        <v>151</v>
      </c>
      <c r="B158" s="382">
        <v>6953156282094</v>
      </c>
      <c r="C158" s="382">
        <v>746547</v>
      </c>
      <c r="D158" s="382" t="s">
        <v>435</v>
      </c>
      <c r="E158" s="382" t="s">
        <v>436</v>
      </c>
      <c r="F158" s="382">
        <v>74.5</v>
      </c>
      <c r="G158" s="382">
        <v>159</v>
      </c>
      <c r="H158" s="383" t="str">
        <f t="shared" si="29"/>
        <v>-</v>
      </c>
      <c r="I158" s="383" t="str">
        <f t="shared" si="30"/>
        <v>-</v>
      </c>
      <c r="J158" s="383" t="str">
        <f t="shared" si="31"/>
        <v>-</v>
      </c>
      <c r="K158" s="383" t="str">
        <f t="shared" si="32"/>
        <v>-</v>
      </c>
      <c r="L158" s="383" t="str">
        <f t="shared" si="33"/>
        <v>-</v>
      </c>
      <c r="M158" s="383" t="str">
        <f t="shared" si="34"/>
        <v>-</v>
      </c>
      <c r="N158" s="383" t="str">
        <f t="shared" si="35"/>
        <v>-</v>
      </c>
      <c r="O158" s="383" t="str">
        <f t="shared" si="36"/>
        <v>-</v>
      </c>
      <c r="P158" s="383" t="str">
        <f t="shared" si="37"/>
        <v>-</v>
      </c>
      <c r="Q158" s="383" t="str">
        <f t="shared" si="38"/>
        <v>-</v>
      </c>
      <c r="R158" s="383" t="str">
        <f t="shared" si="39"/>
        <v>-</v>
      </c>
      <c r="S158" s="383" t="str">
        <f t="shared" si="40"/>
        <v>-</v>
      </c>
      <c r="T158" s="384">
        <f t="shared" si="28"/>
        <v>0</v>
      </c>
      <c r="U158" s="385"/>
      <c r="V158" s="386"/>
      <c r="W158" s="382">
        <v>1</v>
      </c>
      <c r="X158" s="382">
        <v>0</v>
      </c>
      <c r="Y158" s="382">
        <v>3</v>
      </c>
      <c r="Z158" s="382">
        <v>0</v>
      </c>
      <c r="AA158" s="382">
        <v>4</v>
      </c>
      <c r="AB158" s="382">
        <v>0</v>
      </c>
      <c r="AC158" s="382">
        <v>5</v>
      </c>
      <c r="AD158" s="382">
        <v>0</v>
      </c>
      <c r="AE158" s="382">
        <v>3</v>
      </c>
      <c r="AF158" s="382">
        <v>0</v>
      </c>
      <c r="AG158" s="382">
        <v>6</v>
      </c>
      <c r="AH158" s="382">
        <v>0</v>
      </c>
      <c r="AI158" s="382">
        <v>4</v>
      </c>
      <c r="AJ158" s="382">
        <v>0</v>
      </c>
      <c r="AK158" s="382">
        <v>4</v>
      </c>
      <c r="AL158" s="382">
        <v>0</v>
      </c>
      <c r="AM158" s="382">
        <v>4</v>
      </c>
      <c r="AN158" s="382">
        <v>0</v>
      </c>
      <c r="AO158" s="382">
        <v>2</v>
      </c>
      <c r="AP158" s="382">
        <v>0</v>
      </c>
      <c r="AQ158" s="382">
        <v>3</v>
      </c>
      <c r="AR158" s="382">
        <v>0</v>
      </c>
      <c r="AS158" s="382">
        <v>1</v>
      </c>
      <c r="AT158" s="382">
        <v>0</v>
      </c>
      <c r="AU158" s="388"/>
      <c r="AV158" s="388">
        <f t="shared" si="41"/>
        <v>40</v>
      </c>
      <c r="AW158" s="388">
        <f t="shared" si="41"/>
        <v>0</v>
      </c>
      <c r="AX158" s="388"/>
      <c r="AY158" s="382"/>
      <c r="AZ158" s="382"/>
      <c r="BA158" s="382"/>
      <c r="BB158" s="382"/>
      <c r="BC158" s="382"/>
      <c r="BD158" s="382"/>
      <c r="BE158" s="382"/>
      <c r="BF158" s="382"/>
      <c r="BG158" s="382"/>
      <c r="BH158" s="382"/>
      <c r="BI158" s="382"/>
      <c r="BJ158" s="382"/>
      <c r="BK158" s="390"/>
    </row>
    <row r="159" spans="1:63" s="344" customFormat="1" x14ac:dyDescent="0.3">
      <c r="A159" s="381">
        <v>152</v>
      </c>
      <c r="B159" s="382">
        <v>6953156282117</v>
      </c>
      <c r="C159" s="382">
        <v>746548</v>
      </c>
      <c r="D159" s="382" t="s">
        <v>437</v>
      </c>
      <c r="E159" s="382" t="s">
        <v>438</v>
      </c>
      <c r="F159" s="382">
        <v>89.5</v>
      </c>
      <c r="G159" s="382">
        <v>189</v>
      </c>
      <c r="H159" s="383" t="str">
        <f t="shared" si="29"/>
        <v>-</v>
      </c>
      <c r="I159" s="383" t="str">
        <f t="shared" si="30"/>
        <v>-</v>
      </c>
      <c r="J159" s="383" t="str">
        <f t="shared" si="31"/>
        <v>-</v>
      </c>
      <c r="K159" s="383" t="str">
        <f t="shared" si="32"/>
        <v>-</v>
      </c>
      <c r="L159" s="383" t="str">
        <f t="shared" si="33"/>
        <v>-</v>
      </c>
      <c r="M159" s="383" t="str">
        <f t="shared" si="34"/>
        <v>-</v>
      </c>
      <c r="N159" s="383" t="str">
        <f t="shared" si="35"/>
        <v>-</v>
      </c>
      <c r="O159" s="383" t="str">
        <f t="shared" si="36"/>
        <v>-</v>
      </c>
      <c r="P159" s="383" t="str">
        <f t="shared" si="37"/>
        <v>-</v>
      </c>
      <c r="Q159" s="383" t="str">
        <f t="shared" si="38"/>
        <v>-</v>
      </c>
      <c r="R159" s="383" t="str">
        <f t="shared" si="39"/>
        <v>-</v>
      </c>
      <c r="S159" s="383" t="str">
        <f t="shared" si="40"/>
        <v>-</v>
      </c>
      <c r="T159" s="384">
        <f t="shared" si="28"/>
        <v>0</v>
      </c>
      <c r="U159" s="385"/>
      <c r="V159" s="386"/>
      <c r="W159" s="382">
        <v>3</v>
      </c>
      <c r="X159" s="382">
        <v>0</v>
      </c>
      <c r="Y159" s="382">
        <v>2</v>
      </c>
      <c r="Z159" s="382">
        <v>0</v>
      </c>
      <c r="AA159" s="382">
        <v>4</v>
      </c>
      <c r="AB159" s="382">
        <v>0</v>
      </c>
      <c r="AC159" s="382">
        <v>5</v>
      </c>
      <c r="AD159" s="382">
        <v>0</v>
      </c>
      <c r="AE159" s="382">
        <v>4</v>
      </c>
      <c r="AF159" s="382">
        <v>0</v>
      </c>
      <c r="AG159" s="382">
        <v>4</v>
      </c>
      <c r="AH159" s="382">
        <v>0</v>
      </c>
      <c r="AI159" s="382">
        <v>2</v>
      </c>
      <c r="AJ159" s="382">
        <v>0</v>
      </c>
      <c r="AK159" s="382">
        <v>4</v>
      </c>
      <c r="AL159" s="382">
        <v>0</v>
      </c>
      <c r="AM159" s="382">
        <v>6</v>
      </c>
      <c r="AN159" s="382">
        <v>0</v>
      </c>
      <c r="AO159" s="382">
        <v>2</v>
      </c>
      <c r="AP159" s="382">
        <v>0</v>
      </c>
      <c r="AQ159" s="382">
        <v>2</v>
      </c>
      <c r="AR159" s="382">
        <v>0</v>
      </c>
      <c r="AS159" s="382">
        <v>2</v>
      </c>
      <c r="AT159" s="382">
        <v>0</v>
      </c>
      <c r="AU159" s="388"/>
      <c r="AV159" s="388">
        <f t="shared" si="41"/>
        <v>40</v>
      </c>
      <c r="AW159" s="388">
        <f t="shared" si="41"/>
        <v>0</v>
      </c>
      <c r="AX159" s="388"/>
      <c r="AY159" s="382"/>
      <c r="AZ159" s="382"/>
      <c r="BA159" s="382"/>
      <c r="BB159" s="382"/>
      <c r="BC159" s="382"/>
      <c r="BD159" s="382"/>
      <c r="BE159" s="382"/>
      <c r="BF159" s="382"/>
      <c r="BG159" s="382"/>
      <c r="BH159" s="382"/>
      <c r="BI159" s="382"/>
      <c r="BJ159" s="382"/>
      <c r="BK159" s="390"/>
    </row>
    <row r="160" spans="1:63" s="344" customFormat="1" x14ac:dyDescent="0.3">
      <c r="A160" s="381">
        <v>153</v>
      </c>
      <c r="B160" s="382">
        <v>6953156282124</v>
      </c>
      <c r="C160" s="382">
        <v>746549</v>
      </c>
      <c r="D160" s="382" t="s">
        <v>439</v>
      </c>
      <c r="E160" s="382" t="s">
        <v>440</v>
      </c>
      <c r="F160" s="382">
        <v>89.5</v>
      </c>
      <c r="G160" s="382">
        <v>189</v>
      </c>
      <c r="H160" s="383" t="str">
        <f t="shared" si="29"/>
        <v>-</v>
      </c>
      <c r="I160" s="383" t="str">
        <f t="shared" si="30"/>
        <v>-</v>
      </c>
      <c r="J160" s="383" t="str">
        <f t="shared" si="31"/>
        <v>-</v>
      </c>
      <c r="K160" s="383" t="str">
        <f t="shared" si="32"/>
        <v>-</v>
      </c>
      <c r="L160" s="383" t="str">
        <f t="shared" si="33"/>
        <v>-</v>
      </c>
      <c r="M160" s="383" t="str">
        <f t="shared" si="34"/>
        <v>-</v>
      </c>
      <c r="N160" s="383" t="str">
        <f t="shared" si="35"/>
        <v>-</v>
      </c>
      <c r="O160" s="383" t="str">
        <f t="shared" si="36"/>
        <v>-</v>
      </c>
      <c r="P160" s="383" t="str">
        <f t="shared" si="37"/>
        <v>-</v>
      </c>
      <c r="Q160" s="383" t="str">
        <f t="shared" si="38"/>
        <v>-</v>
      </c>
      <c r="R160" s="383" t="str">
        <f t="shared" si="39"/>
        <v>-</v>
      </c>
      <c r="S160" s="383" t="str">
        <f t="shared" si="40"/>
        <v>-</v>
      </c>
      <c r="T160" s="384">
        <f t="shared" si="28"/>
        <v>0</v>
      </c>
      <c r="U160" s="385"/>
      <c r="V160" s="386"/>
      <c r="W160" s="382">
        <v>2</v>
      </c>
      <c r="X160" s="382">
        <v>1</v>
      </c>
      <c r="Y160" s="382">
        <v>2</v>
      </c>
      <c r="Z160" s="382">
        <v>0</v>
      </c>
      <c r="AA160" s="382">
        <v>4</v>
      </c>
      <c r="AB160" s="382">
        <v>0</v>
      </c>
      <c r="AC160" s="382">
        <v>6</v>
      </c>
      <c r="AD160" s="382">
        <v>0</v>
      </c>
      <c r="AE160" s="382">
        <v>4</v>
      </c>
      <c r="AF160" s="382">
        <v>0</v>
      </c>
      <c r="AG160" s="382">
        <v>5</v>
      </c>
      <c r="AH160" s="382">
        <v>0</v>
      </c>
      <c r="AI160" s="382">
        <v>2</v>
      </c>
      <c r="AJ160" s="382">
        <v>0</v>
      </c>
      <c r="AK160" s="382">
        <v>2</v>
      </c>
      <c r="AL160" s="382">
        <v>1</v>
      </c>
      <c r="AM160" s="382">
        <v>4</v>
      </c>
      <c r="AN160" s="382">
        <v>0</v>
      </c>
      <c r="AO160" s="382">
        <v>2</v>
      </c>
      <c r="AP160" s="382">
        <v>0</v>
      </c>
      <c r="AQ160" s="382">
        <v>2</v>
      </c>
      <c r="AR160" s="382">
        <v>0</v>
      </c>
      <c r="AS160" s="382">
        <v>2</v>
      </c>
      <c r="AT160" s="382">
        <v>0</v>
      </c>
      <c r="AU160" s="388"/>
      <c r="AV160" s="388">
        <f t="shared" si="41"/>
        <v>37</v>
      </c>
      <c r="AW160" s="388">
        <f t="shared" si="41"/>
        <v>2</v>
      </c>
      <c r="AX160" s="388"/>
      <c r="AY160" s="382"/>
      <c r="AZ160" s="382"/>
      <c r="BA160" s="382"/>
      <c r="BB160" s="382"/>
      <c r="BC160" s="382"/>
      <c r="BD160" s="382"/>
      <c r="BE160" s="382"/>
      <c r="BF160" s="382"/>
      <c r="BG160" s="382"/>
      <c r="BH160" s="382"/>
      <c r="BI160" s="382"/>
      <c r="BJ160" s="382"/>
      <c r="BK160" s="390"/>
    </row>
    <row r="161" spans="1:63" s="344" customFormat="1" x14ac:dyDescent="0.3">
      <c r="A161" s="381">
        <v>154</v>
      </c>
      <c r="B161" s="382">
        <v>744790317374</v>
      </c>
      <c r="C161" s="382">
        <v>746699</v>
      </c>
      <c r="D161" s="382" t="s">
        <v>447</v>
      </c>
      <c r="E161" s="382" t="s">
        <v>448</v>
      </c>
      <c r="F161" s="382">
        <v>34.5</v>
      </c>
      <c r="G161" s="382">
        <v>69</v>
      </c>
      <c r="H161" s="383" t="str">
        <f t="shared" si="29"/>
        <v>-</v>
      </c>
      <c r="I161" s="383" t="str">
        <f t="shared" si="30"/>
        <v>-</v>
      </c>
      <c r="J161" s="383" t="str">
        <f t="shared" si="31"/>
        <v>-</v>
      </c>
      <c r="K161" s="383" t="str">
        <f t="shared" si="32"/>
        <v>-</v>
      </c>
      <c r="L161" s="383" t="str">
        <f t="shared" si="33"/>
        <v>-</v>
      </c>
      <c r="M161" s="383" t="str">
        <f t="shared" si="34"/>
        <v>-</v>
      </c>
      <c r="N161" s="383" t="str">
        <f t="shared" si="35"/>
        <v>-</v>
      </c>
      <c r="O161" s="383" t="str">
        <f t="shared" si="36"/>
        <v>-</v>
      </c>
      <c r="P161" s="383" t="str">
        <f t="shared" si="37"/>
        <v>-</v>
      </c>
      <c r="Q161" s="383" t="str">
        <f t="shared" si="38"/>
        <v>-</v>
      </c>
      <c r="R161" s="383" t="str">
        <f t="shared" si="39"/>
        <v>-</v>
      </c>
      <c r="S161" s="383" t="str">
        <f t="shared" si="40"/>
        <v>-</v>
      </c>
      <c r="T161" s="384">
        <f t="shared" si="28"/>
        <v>0</v>
      </c>
      <c r="U161" s="385"/>
      <c r="V161" s="386"/>
      <c r="W161" s="382">
        <v>4</v>
      </c>
      <c r="X161" s="382">
        <v>0</v>
      </c>
      <c r="Y161" s="382">
        <v>2</v>
      </c>
      <c r="Z161" s="382">
        <v>0</v>
      </c>
      <c r="AA161" s="382">
        <v>3</v>
      </c>
      <c r="AB161" s="382">
        <v>1</v>
      </c>
      <c r="AC161" s="382">
        <v>6</v>
      </c>
      <c r="AD161" s="382">
        <v>0</v>
      </c>
      <c r="AE161" s="382">
        <v>2</v>
      </c>
      <c r="AF161" s="382">
        <v>0</v>
      </c>
      <c r="AG161" s="382">
        <v>3</v>
      </c>
      <c r="AH161" s="382">
        <v>1</v>
      </c>
      <c r="AI161" s="382">
        <v>2</v>
      </c>
      <c r="AJ161" s="382">
        <v>0</v>
      </c>
      <c r="AK161" s="382">
        <v>4</v>
      </c>
      <c r="AL161" s="382">
        <v>0</v>
      </c>
      <c r="AM161" s="382">
        <v>6</v>
      </c>
      <c r="AN161" s="382">
        <v>0</v>
      </c>
      <c r="AO161" s="382">
        <v>2</v>
      </c>
      <c r="AP161" s="382">
        <v>0</v>
      </c>
      <c r="AQ161" s="382">
        <v>1</v>
      </c>
      <c r="AR161" s="382">
        <v>1</v>
      </c>
      <c r="AS161" s="382">
        <v>2</v>
      </c>
      <c r="AT161" s="382">
        <v>0</v>
      </c>
      <c r="AU161" s="388"/>
      <c r="AV161" s="388">
        <f t="shared" si="41"/>
        <v>37</v>
      </c>
      <c r="AW161" s="388">
        <f t="shared" si="41"/>
        <v>3</v>
      </c>
      <c r="AX161" s="388"/>
      <c r="AY161" s="382"/>
      <c r="AZ161" s="382"/>
      <c r="BA161" s="382"/>
      <c r="BB161" s="382"/>
      <c r="BC161" s="382"/>
      <c r="BD161" s="382"/>
      <c r="BE161" s="382"/>
      <c r="BF161" s="382"/>
      <c r="BG161" s="382"/>
      <c r="BH161" s="382"/>
      <c r="BI161" s="382"/>
      <c r="BJ161" s="382"/>
      <c r="BK161" s="390"/>
    </row>
    <row r="162" spans="1:63" s="344" customFormat="1" x14ac:dyDescent="0.3">
      <c r="A162" s="381">
        <v>155</v>
      </c>
      <c r="B162" s="382">
        <v>744790317381</v>
      </c>
      <c r="C162" s="382">
        <v>746700</v>
      </c>
      <c r="D162" s="382" t="s">
        <v>449</v>
      </c>
      <c r="E162" s="382" t="s">
        <v>450</v>
      </c>
      <c r="F162" s="382">
        <v>29.5</v>
      </c>
      <c r="G162" s="382">
        <v>59</v>
      </c>
      <c r="H162" s="383" t="str">
        <f t="shared" si="29"/>
        <v>-</v>
      </c>
      <c r="I162" s="383" t="str">
        <f t="shared" si="30"/>
        <v>-</v>
      </c>
      <c r="J162" s="383" t="str">
        <f t="shared" si="31"/>
        <v>-</v>
      </c>
      <c r="K162" s="383" t="str">
        <f t="shared" si="32"/>
        <v>-</v>
      </c>
      <c r="L162" s="383" t="str">
        <f t="shared" si="33"/>
        <v>-</v>
      </c>
      <c r="M162" s="383" t="str">
        <f t="shared" si="34"/>
        <v>-</v>
      </c>
      <c r="N162" s="383" t="str">
        <f t="shared" si="35"/>
        <v>-</v>
      </c>
      <c r="O162" s="383" t="str">
        <f t="shared" si="36"/>
        <v>-</v>
      </c>
      <c r="P162" s="383" t="str">
        <f t="shared" si="37"/>
        <v>-</v>
      </c>
      <c r="Q162" s="383" t="str">
        <f t="shared" si="38"/>
        <v>-</v>
      </c>
      <c r="R162" s="383" t="str">
        <f t="shared" si="39"/>
        <v>-</v>
      </c>
      <c r="S162" s="383" t="str">
        <f t="shared" si="40"/>
        <v>-</v>
      </c>
      <c r="T162" s="384">
        <f t="shared" si="28"/>
        <v>0</v>
      </c>
      <c r="U162" s="385"/>
      <c r="V162" s="386"/>
      <c r="W162" s="382">
        <v>4</v>
      </c>
      <c r="X162" s="382">
        <v>0</v>
      </c>
      <c r="Y162" s="382">
        <v>3</v>
      </c>
      <c r="Z162" s="382">
        <v>0</v>
      </c>
      <c r="AA162" s="382">
        <v>4</v>
      </c>
      <c r="AB162" s="382">
        <v>0</v>
      </c>
      <c r="AC162" s="382">
        <v>4</v>
      </c>
      <c r="AD162" s="382">
        <v>0</v>
      </c>
      <c r="AE162" s="382">
        <v>4</v>
      </c>
      <c r="AF162" s="382">
        <v>0</v>
      </c>
      <c r="AG162" s="382">
        <v>4</v>
      </c>
      <c r="AH162" s="382">
        <v>0</v>
      </c>
      <c r="AI162" s="382">
        <v>3</v>
      </c>
      <c r="AJ162" s="382">
        <v>0</v>
      </c>
      <c r="AK162" s="382">
        <v>3</v>
      </c>
      <c r="AL162" s="382">
        <v>0</v>
      </c>
      <c r="AM162" s="382">
        <v>5</v>
      </c>
      <c r="AN162" s="382">
        <v>0</v>
      </c>
      <c r="AO162" s="382">
        <v>2</v>
      </c>
      <c r="AP162" s="382">
        <v>0</v>
      </c>
      <c r="AQ162" s="382">
        <v>2</v>
      </c>
      <c r="AR162" s="382">
        <v>1</v>
      </c>
      <c r="AS162" s="382">
        <v>3</v>
      </c>
      <c r="AT162" s="382">
        <v>0</v>
      </c>
      <c r="AU162" s="388"/>
      <c r="AV162" s="388">
        <f t="shared" si="41"/>
        <v>41</v>
      </c>
      <c r="AW162" s="388">
        <f t="shared" si="41"/>
        <v>1</v>
      </c>
      <c r="AX162" s="388"/>
      <c r="AY162" s="382"/>
      <c r="AZ162" s="382"/>
      <c r="BA162" s="382"/>
      <c r="BB162" s="382"/>
      <c r="BC162" s="382"/>
      <c r="BD162" s="382"/>
      <c r="BE162" s="382"/>
      <c r="BF162" s="382"/>
      <c r="BG162" s="382"/>
      <c r="BH162" s="382"/>
      <c r="BI162" s="382"/>
      <c r="BJ162" s="382"/>
      <c r="BK162" s="390"/>
    </row>
    <row r="163" spans="1:63" s="344" customFormat="1" x14ac:dyDescent="0.3">
      <c r="A163" s="381">
        <v>156</v>
      </c>
      <c r="B163" s="382">
        <v>7447902860838</v>
      </c>
      <c r="C163" s="382">
        <v>748116</v>
      </c>
      <c r="D163" s="382" t="s">
        <v>458</v>
      </c>
      <c r="E163" s="382" t="s">
        <v>459</v>
      </c>
      <c r="F163" s="382">
        <v>487</v>
      </c>
      <c r="G163" s="382">
        <v>787</v>
      </c>
      <c r="H163" s="383" t="str">
        <f t="shared" si="29"/>
        <v>-</v>
      </c>
      <c r="I163" s="383" t="str">
        <f t="shared" si="30"/>
        <v>-</v>
      </c>
      <c r="J163" s="383" t="str">
        <f t="shared" si="31"/>
        <v>-</v>
      </c>
      <c r="K163" s="383" t="str">
        <f t="shared" si="32"/>
        <v>-</v>
      </c>
      <c r="L163" s="383" t="str">
        <f t="shared" si="33"/>
        <v>-</v>
      </c>
      <c r="M163" s="383" t="str">
        <f t="shared" si="34"/>
        <v>-</v>
      </c>
      <c r="N163" s="383" t="str">
        <f t="shared" si="35"/>
        <v>-</v>
      </c>
      <c r="O163" s="383" t="str">
        <f t="shared" si="36"/>
        <v>-</v>
      </c>
      <c r="P163" s="383" t="str">
        <f t="shared" si="37"/>
        <v>-</v>
      </c>
      <c r="Q163" s="383" t="str">
        <f t="shared" si="38"/>
        <v>-</v>
      </c>
      <c r="R163" s="383" t="str">
        <f t="shared" si="39"/>
        <v>-</v>
      </c>
      <c r="S163" s="383" t="str">
        <f t="shared" si="40"/>
        <v>-</v>
      </c>
      <c r="T163" s="384">
        <f t="shared" ref="T163:T172" si="42">SUM(H163:S163)</f>
        <v>0</v>
      </c>
      <c r="U163" s="385"/>
      <c r="V163" s="386"/>
      <c r="W163" s="382">
        <v>0</v>
      </c>
      <c r="X163" s="382">
        <v>0</v>
      </c>
      <c r="Y163" s="382">
        <v>0</v>
      </c>
      <c r="Z163" s="382">
        <v>0</v>
      </c>
      <c r="AA163" s="382">
        <v>0</v>
      </c>
      <c r="AB163" s="382">
        <v>0</v>
      </c>
      <c r="AC163" s="382">
        <v>2</v>
      </c>
      <c r="AD163" s="382">
        <v>0</v>
      </c>
      <c r="AE163" s="382">
        <v>2</v>
      </c>
      <c r="AF163" s="382">
        <v>0</v>
      </c>
      <c r="AG163" s="382">
        <v>1</v>
      </c>
      <c r="AH163" s="382">
        <v>1</v>
      </c>
      <c r="AI163" s="382">
        <v>0</v>
      </c>
      <c r="AJ163" s="382">
        <v>0</v>
      </c>
      <c r="AK163" s="382">
        <v>0</v>
      </c>
      <c r="AL163" s="382">
        <v>0</v>
      </c>
      <c r="AM163" s="382">
        <v>2</v>
      </c>
      <c r="AN163" s="382">
        <v>0</v>
      </c>
      <c r="AO163" s="382">
        <v>0</v>
      </c>
      <c r="AP163" s="382">
        <v>0</v>
      </c>
      <c r="AQ163" s="382">
        <v>0</v>
      </c>
      <c r="AR163" s="382">
        <v>0</v>
      </c>
      <c r="AS163" s="382">
        <v>0</v>
      </c>
      <c r="AT163" s="382">
        <v>0</v>
      </c>
      <c r="AU163" s="388"/>
      <c r="AV163" s="388">
        <f t="shared" si="41"/>
        <v>7</v>
      </c>
      <c r="AW163" s="388">
        <f t="shared" si="41"/>
        <v>1</v>
      </c>
      <c r="AX163" s="388"/>
      <c r="AY163" s="382"/>
      <c r="AZ163" s="382"/>
      <c r="BA163" s="382"/>
      <c r="BB163" s="382"/>
      <c r="BC163" s="382"/>
      <c r="BD163" s="382"/>
      <c r="BE163" s="382"/>
      <c r="BF163" s="382"/>
      <c r="BG163" s="382"/>
      <c r="BH163" s="382"/>
      <c r="BI163" s="382"/>
      <c r="BJ163" s="382"/>
      <c r="BK163" s="390"/>
    </row>
    <row r="164" spans="1:63" s="344" customFormat="1" x14ac:dyDescent="0.3">
      <c r="A164" s="381">
        <v>157</v>
      </c>
      <c r="B164" s="382">
        <v>7447902860692</v>
      </c>
      <c r="C164" s="382">
        <v>748118</v>
      </c>
      <c r="D164" s="382" t="s">
        <v>460</v>
      </c>
      <c r="E164" s="382" t="s">
        <v>461</v>
      </c>
      <c r="F164" s="382">
        <v>487</v>
      </c>
      <c r="G164" s="382">
        <v>787</v>
      </c>
      <c r="H164" s="383" t="str">
        <f t="shared" si="29"/>
        <v>-</v>
      </c>
      <c r="I164" s="383" t="str">
        <f t="shared" si="30"/>
        <v>-</v>
      </c>
      <c r="J164" s="383" t="str">
        <f t="shared" si="31"/>
        <v>-</v>
      </c>
      <c r="K164" s="383" t="str">
        <f t="shared" si="32"/>
        <v>-</v>
      </c>
      <c r="L164" s="383" t="str">
        <f t="shared" si="33"/>
        <v>-</v>
      </c>
      <c r="M164" s="383" t="str">
        <f t="shared" si="34"/>
        <v>-</v>
      </c>
      <c r="N164" s="383" t="str">
        <f t="shared" si="35"/>
        <v>-</v>
      </c>
      <c r="O164" s="383" t="str">
        <f t="shared" si="36"/>
        <v>-</v>
      </c>
      <c r="P164" s="383" t="str">
        <f t="shared" si="37"/>
        <v>-</v>
      </c>
      <c r="Q164" s="383" t="str">
        <f t="shared" si="38"/>
        <v>-</v>
      </c>
      <c r="R164" s="383" t="str">
        <f t="shared" si="39"/>
        <v>-</v>
      </c>
      <c r="S164" s="383" t="str">
        <f t="shared" si="40"/>
        <v>-</v>
      </c>
      <c r="T164" s="384">
        <f t="shared" si="42"/>
        <v>0</v>
      </c>
      <c r="U164" s="385"/>
      <c r="V164" s="386"/>
      <c r="W164" s="382">
        <v>0</v>
      </c>
      <c r="X164" s="382">
        <v>0</v>
      </c>
      <c r="Y164" s="382">
        <v>0</v>
      </c>
      <c r="Z164" s="382">
        <v>0</v>
      </c>
      <c r="AA164" s="382">
        <v>0</v>
      </c>
      <c r="AB164" s="382">
        <v>0</v>
      </c>
      <c r="AC164" s="382">
        <v>2</v>
      </c>
      <c r="AD164" s="382">
        <v>0</v>
      </c>
      <c r="AE164" s="382">
        <v>2</v>
      </c>
      <c r="AF164" s="382">
        <v>0</v>
      </c>
      <c r="AG164" s="382">
        <v>2</v>
      </c>
      <c r="AH164" s="382">
        <v>0</v>
      </c>
      <c r="AI164" s="382">
        <v>0</v>
      </c>
      <c r="AJ164" s="382">
        <v>0</v>
      </c>
      <c r="AK164" s="382">
        <v>0</v>
      </c>
      <c r="AL164" s="382">
        <v>0</v>
      </c>
      <c r="AM164" s="382">
        <v>2</v>
      </c>
      <c r="AN164" s="382">
        <v>0</v>
      </c>
      <c r="AO164" s="382">
        <v>0</v>
      </c>
      <c r="AP164" s="382">
        <v>0</v>
      </c>
      <c r="AQ164" s="382">
        <v>0</v>
      </c>
      <c r="AR164" s="382">
        <v>0</v>
      </c>
      <c r="AS164" s="382">
        <v>0</v>
      </c>
      <c r="AT164" s="382">
        <v>0</v>
      </c>
      <c r="AU164" s="388"/>
      <c r="AV164" s="388">
        <f t="shared" ref="AV164:AW172" si="43">SUM(AS164,AQ164,AO164,AM164,AK164,AI164,AG164,AE164,AC164,AA164,Y164,W164)</f>
        <v>8</v>
      </c>
      <c r="AW164" s="388">
        <f t="shared" si="43"/>
        <v>0</v>
      </c>
      <c r="AX164" s="388"/>
      <c r="AY164" s="382"/>
      <c r="AZ164" s="382"/>
      <c r="BA164" s="382"/>
      <c r="BB164" s="382"/>
      <c r="BC164" s="382"/>
      <c r="BD164" s="382"/>
      <c r="BE164" s="382"/>
      <c r="BF164" s="382"/>
      <c r="BG164" s="382"/>
      <c r="BH164" s="382"/>
      <c r="BI164" s="382"/>
      <c r="BJ164" s="382"/>
      <c r="BK164" s="390"/>
    </row>
    <row r="165" spans="1:63" s="344" customFormat="1" x14ac:dyDescent="0.3">
      <c r="A165" s="381">
        <v>158</v>
      </c>
      <c r="B165" s="382">
        <v>7447902860524</v>
      </c>
      <c r="C165" s="382">
        <v>748119</v>
      </c>
      <c r="D165" s="382" t="s">
        <v>462</v>
      </c>
      <c r="E165" s="382" t="s">
        <v>463</v>
      </c>
      <c r="F165" s="382">
        <v>487</v>
      </c>
      <c r="G165" s="382">
        <v>787</v>
      </c>
      <c r="H165" s="383" t="str">
        <f t="shared" si="29"/>
        <v>-</v>
      </c>
      <c r="I165" s="383" t="str">
        <f t="shared" si="30"/>
        <v>-</v>
      </c>
      <c r="J165" s="383" t="str">
        <f t="shared" si="31"/>
        <v>-</v>
      </c>
      <c r="K165" s="383" t="str">
        <f t="shared" si="32"/>
        <v>-</v>
      </c>
      <c r="L165" s="383" t="str">
        <f t="shared" si="33"/>
        <v>-</v>
      </c>
      <c r="M165" s="383" t="str">
        <f t="shared" si="34"/>
        <v>-</v>
      </c>
      <c r="N165" s="383" t="str">
        <f t="shared" si="35"/>
        <v>-</v>
      </c>
      <c r="O165" s="383" t="str">
        <f t="shared" si="36"/>
        <v>-</v>
      </c>
      <c r="P165" s="383" t="str">
        <f t="shared" si="37"/>
        <v>-</v>
      </c>
      <c r="Q165" s="383" t="str">
        <f t="shared" si="38"/>
        <v>-</v>
      </c>
      <c r="R165" s="383" t="str">
        <f t="shared" si="39"/>
        <v>-</v>
      </c>
      <c r="S165" s="383" t="str">
        <f t="shared" si="40"/>
        <v>-</v>
      </c>
      <c r="T165" s="384">
        <f t="shared" si="42"/>
        <v>0</v>
      </c>
      <c r="U165" s="385"/>
      <c r="V165" s="386"/>
      <c r="W165" s="382">
        <v>0</v>
      </c>
      <c r="X165" s="382">
        <v>0</v>
      </c>
      <c r="Y165" s="382">
        <v>0</v>
      </c>
      <c r="Z165" s="382">
        <v>0</v>
      </c>
      <c r="AA165" s="382">
        <v>0</v>
      </c>
      <c r="AB165" s="382">
        <v>0</v>
      </c>
      <c r="AC165" s="382">
        <v>2</v>
      </c>
      <c r="AD165" s="382">
        <v>0</v>
      </c>
      <c r="AE165" s="382">
        <v>2</v>
      </c>
      <c r="AF165" s="382">
        <v>0</v>
      </c>
      <c r="AG165" s="382">
        <v>2</v>
      </c>
      <c r="AH165" s="382">
        <v>0</v>
      </c>
      <c r="AI165" s="382">
        <v>0</v>
      </c>
      <c r="AJ165" s="382">
        <v>0</v>
      </c>
      <c r="AK165" s="382">
        <v>0</v>
      </c>
      <c r="AL165" s="382">
        <v>0</v>
      </c>
      <c r="AM165" s="382">
        <v>2</v>
      </c>
      <c r="AN165" s="382">
        <v>0</v>
      </c>
      <c r="AO165" s="382">
        <v>0</v>
      </c>
      <c r="AP165" s="382">
        <v>0</v>
      </c>
      <c r="AQ165" s="382">
        <v>0</v>
      </c>
      <c r="AR165" s="382">
        <v>0</v>
      </c>
      <c r="AS165" s="382">
        <v>0</v>
      </c>
      <c r="AT165" s="382">
        <v>0</v>
      </c>
      <c r="AU165" s="388"/>
      <c r="AV165" s="388">
        <f t="shared" si="43"/>
        <v>8</v>
      </c>
      <c r="AW165" s="388">
        <f t="shared" si="43"/>
        <v>0</v>
      </c>
      <c r="AX165" s="388"/>
      <c r="AY165" s="382"/>
      <c r="AZ165" s="382"/>
      <c r="BA165" s="382"/>
      <c r="BB165" s="382"/>
      <c r="BC165" s="382"/>
      <c r="BD165" s="382"/>
      <c r="BE165" s="382"/>
      <c r="BF165" s="382"/>
      <c r="BG165" s="382"/>
      <c r="BH165" s="382"/>
      <c r="BI165" s="382"/>
      <c r="BJ165" s="382"/>
      <c r="BK165" s="390"/>
    </row>
    <row r="166" spans="1:63" s="344" customFormat="1" x14ac:dyDescent="0.3">
      <c r="A166" s="381">
        <v>159</v>
      </c>
      <c r="B166" s="382">
        <v>7447902860456</v>
      </c>
      <c r="C166" s="382">
        <v>748120</v>
      </c>
      <c r="D166" s="382" t="s">
        <v>464</v>
      </c>
      <c r="E166" s="382" t="s">
        <v>465</v>
      </c>
      <c r="F166" s="382">
        <v>487</v>
      </c>
      <c r="G166" s="382">
        <v>787</v>
      </c>
      <c r="H166" s="383" t="str">
        <f t="shared" si="29"/>
        <v>-</v>
      </c>
      <c r="I166" s="383" t="str">
        <f t="shared" si="30"/>
        <v>-</v>
      </c>
      <c r="J166" s="383" t="str">
        <f t="shared" si="31"/>
        <v>-</v>
      </c>
      <c r="K166" s="383" t="str">
        <f t="shared" si="32"/>
        <v>-</v>
      </c>
      <c r="L166" s="383" t="str">
        <f t="shared" si="33"/>
        <v>-</v>
      </c>
      <c r="M166" s="383" t="str">
        <f t="shared" si="34"/>
        <v>-</v>
      </c>
      <c r="N166" s="383" t="str">
        <f t="shared" si="35"/>
        <v>-</v>
      </c>
      <c r="O166" s="383" t="str">
        <f t="shared" si="36"/>
        <v>-</v>
      </c>
      <c r="P166" s="383" t="str">
        <f t="shared" si="37"/>
        <v>-</v>
      </c>
      <c r="Q166" s="383" t="str">
        <f t="shared" si="38"/>
        <v>-</v>
      </c>
      <c r="R166" s="383" t="str">
        <f t="shared" si="39"/>
        <v>-</v>
      </c>
      <c r="S166" s="383" t="str">
        <f t="shared" si="40"/>
        <v>-</v>
      </c>
      <c r="T166" s="384">
        <f t="shared" si="42"/>
        <v>0</v>
      </c>
      <c r="U166" s="385"/>
      <c r="V166" s="386"/>
      <c r="W166" s="382">
        <v>0</v>
      </c>
      <c r="X166" s="382">
        <v>0</v>
      </c>
      <c r="Y166" s="382">
        <v>0</v>
      </c>
      <c r="Z166" s="382">
        <v>0</v>
      </c>
      <c r="AA166" s="382">
        <v>0</v>
      </c>
      <c r="AB166" s="382">
        <v>0</v>
      </c>
      <c r="AC166" s="382">
        <v>2</v>
      </c>
      <c r="AD166" s="382">
        <v>0</v>
      </c>
      <c r="AE166" s="382">
        <v>2</v>
      </c>
      <c r="AF166" s="382">
        <v>0</v>
      </c>
      <c r="AG166" s="382">
        <v>2</v>
      </c>
      <c r="AH166" s="382">
        <v>0</v>
      </c>
      <c r="AI166" s="382">
        <v>0</v>
      </c>
      <c r="AJ166" s="382">
        <v>0</v>
      </c>
      <c r="AK166" s="382">
        <v>0</v>
      </c>
      <c r="AL166" s="382">
        <v>0</v>
      </c>
      <c r="AM166" s="382">
        <v>2</v>
      </c>
      <c r="AN166" s="382">
        <v>0</v>
      </c>
      <c r="AO166" s="382">
        <v>0</v>
      </c>
      <c r="AP166" s="382">
        <v>0</v>
      </c>
      <c r="AQ166" s="382">
        <v>0</v>
      </c>
      <c r="AR166" s="382">
        <v>0</v>
      </c>
      <c r="AS166" s="382">
        <v>0</v>
      </c>
      <c r="AT166" s="382">
        <v>0</v>
      </c>
      <c r="AU166" s="388"/>
      <c r="AV166" s="388">
        <f t="shared" si="43"/>
        <v>8</v>
      </c>
      <c r="AW166" s="388">
        <f t="shared" si="43"/>
        <v>0</v>
      </c>
      <c r="AX166" s="388"/>
      <c r="AY166" s="382"/>
      <c r="AZ166" s="382"/>
      <c r="BA166" s="382"/>
      <c r="BB166" s="382"/>
      <c r="BC166" s="382"/>
      <c r="BD166" s="382"/>
      <c r="BE166" s="382"/>
      <c r="BF166" s="382"/>
      <c r="BG166" s="382"/>
      <c r="BH166" s="382"/>
      <c r="BI166" s="382"/>
      <c r="BJ166" s="382"/>
      <c r="BK166" s="390"/>
    </row>
    <row r="167" spans="1:63" s="344" customFormat="1" x14ac:dyDescent="0.3">
      <c r="A167" s="381">
        <v>160</v>
      </c>
      <c r="B167" s="382">
        <v>7447902860388</v>
      </c>
      <c r="C167" s="382">
        <v>748121</v>
      </c>
      <c r="D167" s="382" t="s">
        <v>466</v>
      </c>
      <c r="E167" s="382" t="s">
        <v>467</v>
      </c>
      <c r="F167" s="382">
        <v>487</v>
      </c>
      <c r="G167" s="382">
        <v>787</v>
      </c>
      <c r="H167" s="383" t="str">
        <f t="shared" si="29"/>
        <v>-</v>
      </c>
      <c r="I167" s="383" t="str">
        <f t="shared" si="30"/>
        <v>-</v>
      </c>
      <c r="J167" s="383" t="str">
        <f t="shared" si="31"/>
        <v>-</v>
      </c>
      <c r="K167" s="383" t="str">
        <f t="shared" si="32"/>
        <v>-</v>
      </c>
      <c r="L167" s="383" t="str">
        <f t="shared" si="33"/>
        <v>-</v>
      </c>
      <c r="M167" s="383" t="str">
        <f t="shared" si="34"/>
        <v>-</v>
      </c>
      <c r="N167" s="383" t="str">
        <f t="shared" si="35"/>
        <v>-</v>
      </c>
      <c r="O167" s="383" t="str">
        <f t="shared" si="36"/>
        <v>-</v>
      </c>
      <c r="P167" s="383" t="str">
        <f t="shared" si="37"/>
        <v>-</v>
      </c>
      <c r="Q167" s="383" t="str">
        <f t="shared" si="38"/>
        <v>-</v>
      </c>
      <c r="R167" s="383" t="str">
        <f t="shared" si="39"/>
        <v>-</v>
      </c>
      <c r="S167" s="383" t="str">
        <f t="shared" si="40"/>
        <v>-</v>
      </c>
      <c r="T167" s="384">
        <f t="shared" si="42"/>
        <v>0</v>
      </c>
      <c r="U167" s="385"/>
      <c r="V167" s="386"/>
      <c r="W167" s="382">
        <v>0</v>
      </c>
      <c r="X167" s="382">
        <v>0</v>
      </c>
      <c r="Y167" s="382">
        <v>0</v>
      </c>
      <c r="Z167" s="382">
        <v>0</v>
      </c>
      <c r="AA167" s="382">
        <v>0</v>
      </c>
      <c r="AB167" s="382">
        <v>0</v>
      </c>
      <c r="AC167" s="382">
        <v>2</v>
      </c>
      <c r="AD167" s="382">
        <v>0</v>
      </c>
      <c r="AE167" s="382">
        <v>2</v>
      </c>
      <c r="AF167" s="382">
        <v>0</v>
      </c>
      <c r="AG167" s="382">
        <v>2</v>
      </c>
      <c r="AH167" s="382">
        <v>0</v>
      </c>
      <c r="AI167" s="382">
        <v>0</v>
      </c>
      <c r="AJ167" s="382">
        <v>0</v>
      </c>
      <c r="AK167" s="382">
        <v>0</v>
      </c>
      <c r="AL167" s="382">
        <v>0</v>
      </c>
      <c r="AM167" s="382">
        <v>2</v>
      </c>
      <c r="AN167" s="382">
        <v>0</v>
      </c>
      <c r="AO167" s="382">
        <v>0</v>
      </c>
      <c r="AP167" s="382">
        <v>0</v>
      </c>
      <c r="AQ167" s="382">
        <v>0</v>
      </c>
      <c r="AR167" s="382">
        <v>0</v>
      </c>
      <c r="AS167" s="382">
        <v>0</v>
      </c>
      <c r="AT167" s="382">
        <v>0</v>
      </c>
      <c r="AU167" s="388"/>
      <c r="AV167" s="388">
        <f t="shared" si="43"/>
        <v>8</v>
      </c>
      <c r="AW167" s="388">
        <f t="shared" si="43"/>
        <v>0</v>
      </c>
      <c r="AX167" s="388"/>
      <c r="AY167" s="382"/>
      <c r="AZ167" s="382"/>
      <c r="BA167" s="382"/>
      <c r="BB167" s="382"/>
      <c r="BC167" s="382"/>
      <c r="BD167" s="382"/>
      <c r="BE167" s="382"/>
      <c r="BF167" s="382"/>
      <c r="BG167" s="382"/>
      <c r="BH167" s="382"/>
      <c r="BI167" s="382"/>
      <c r="BJ167" s="382"/>
      <c r="BK167" s="390"/>
    </row>
    <row r="168" spans="1:63" s="344" customFormat="1" x14ac:dyDescent="0.3">
      <c r="A168" s="381">
        <v>161</v>
      </c>
      <c r="B168" s="382">
        <v>4716076167467</v>
      </c>
      <c r="C168" s="382">
        <v>748127</v>
      </c>
      <c r="D168" s="382" t="s">
        <v>468</v>
      </c>
      <c r="E168" s="382" t="s">
        <v>469</v>
      </c>
      <c r="F168" s="382">
        <v>69.5</v>
      </c>
      <c r="G168" s="382">
        <v>149</v>
      </c>
      <c r="H168" s="383" t="str">
        <f t="shared" si="29"/>
        <v>-</v>
      </c>
      <c r="I168" s="383" t="str">
        <f t="shared" si="30"/>
        <v>-</v>
      </c>
      <c r="J168" s="383" t="str">
        <f t="shared" si="31"/>
        <v>-</v>
      </c>
      <c r="K168" s="383" t="str">
        <f t="shared" si="32"/>
        <v>-</v>
      </c>
      <c r="L168" s="383" t="str">
        <f t="shared" si="33"/>
        <v>-</v>
      </c>
      <c r="M168" s="383" t="str">
        <f t="shared" si="34"/>
        <v>-</v>
      </c>
      <c r="N168" s="383" t="str">
        <f t="shared" si="35"/>
        <v>-</v>
      </c>
      <c r="O168" s="383" t="str">
        <f t="shared" si="36"/>
        <v>-</v>
      </c>
      <c r="P168" s="383" t="str">
        <f t="shared" si="37"/>
        <v>-</v>
      </c>
      <c r="Q168" s="383" t="str">
        <f t="shared" si="38"/>
        <v>-</v>
      </c>
      <c r="R168" s="383" t="str">
        <f t="shared" si="39"/>
        <v>-</v>
      </c>
      <c r="S168" s="383" t="str">
        <f t="shared" si="40"/>
        <v>-</v>
      </c>
      <c r="T168" s="384">
        <f t="shared" si="42"/>
        <v>0</v>
      </c>
      <c r="U168" s="385"/>
      <c r="V168" s="386"/>
      <c r="W168" s="382">
        <v>6</v>
      </c>
      <c r="X168" s="382">
        <v>0</v>
      </c>
      <c r="Y168" s="382">
        <v>2</v>
      </c>
      <c r="Z168" s="382">
        <v>1</v>
      </c>
      <c r="AA168" s="382">
        <v>6</v>
      </c>
      <c r="AB168" s="382">
        <v>0</v>
      </c>
      <c r="AC168" s="382">
        <v>6</v>
      </c>
      <c r="AD168" s="382">
        <v>0</v>
      </c>
      <c r="AE168" s="382">
        <v>4</v>
      </c>
      <c r="AF168" s="382">
        <v>0</v>
      </c>
      <c r="AG168" s="382">
        <v>6</v>
      </c>
      <c r="AH168" s="382">
        <v>0</v>
      </c>
      <c r="AI168" s="382">
        <v>4</v>
      </c>
      <c r="AJ168" s="382">
        <v>0</v>
      </c>
      <c r="AK168" s="382">
        <v>2</v>
      </c>
      <c r="AL168" s="382">
        <v>2</v>
      </c>
      <c r="AM168" s="382">
        <v>5</v>
      </c>
      <c r="AN168" s="382">
        <v>1</v>
      </c>
      <c r="AO168" s="382">
        <v>2</v>
      </c>
      <c r="AP168" s="382">
        <v>0</v>
      </c>
      <c r="AQ168" s="382">
        <v>2</v>
      </c>
      <c r="AR168" s="382">
        <v>0</v>
      </c>
      <c r="AS168" s="382">
        <v>1</v>
      </c>
      <c r="AT168" s="382">
        <v>1</v>
      </c>
      <c r="AU168" s="388"/>
      <c r="AV168" s="388">
        <f t="shared" si="43"/>
        <v>46</v>
      </c>
      <c r="AW168" s="388">
        <f t="shared" si="43"/>
        <v>5</v>
      </c>
      <c r="AX168" s="388"/>
      <c r="AY168" s="382"/>
      <c r="AZ168" s="382"/>
      <c r="BA168" s="382"/>
      <c r="BB168" s="382"/>
      <c r="BC168" s="382"/>
      <c r="BD168" s="382"/>
      <c r="BE168" s="382"/>
      <c r="BF168" s="382"/>
      <c r="BG168" s="382"/>
      <c r="BH168" s="382"/>
      <c r="BI168" s="382"/>
      <c r="BJ168" s="382"/>
      <c r="BK168" s="390"/>
    </row>
    <row r="169" spans="1:63" s="344" customFormat="1" x14ac:dyDescent="0.3">
      <c r="A169" s="381">
        <v>162</v>
      </c>
      <c r="B169" s="382">
        <v>4716076167443</v>
      </c>
      <c r="C169" s="382">
        <v>748128</v>
      </c>
      <c r="D169" s="382" t="s">
        <v>470</v>
      </c>
      <c r="E169" s="382" t="s">
        <v>471</v>
      </c>
      <c r="F169" s="382">
        <v>69.5</v>
      </c>
      <c r="G169" s="382">
        <v>149</v>
      </c>
      <c r="H169" s="383" t="str">
        <f t="shared" si="29"/>
        <v>-</v>
      </c>
      <c r="I169" s="383" t="str">
        <f t="shared" si="30"/>
        <v>-</v>
      </c>
      <c r="J169" s="383" t="str">
        <f t="shared" si="31"/>
        <v>-</v>
      </c>
      <c r="K169" s="383" t="str">
        <f t="shared" si="32"/>
        <v>-</v>
      </c>
      <c r="L169" s="383" t="str">
        <f t="shared" si="33"/>
        <v>-</v>
      </c>
      <c r="M169" s="383" t="str">
        <f t="shared" si="34"/>
        <v>-</v>
      </c>
      <c r="N169" s="383" t="str">
        <f t="shared" si="35"/>
        <v>-</v>
      </c>
      <c r="O169" s="383" t="str">
        <f t="shared" si="36"/>
        <v>-</v>
      </c>
      <c r="P169" s="383" t="str">
        <f t="shared" si="37"/>
        <v>-</v>
      </c>
      <c r="Q169" s="383" t="str">
        <f t="shared" si="38"/>
        <v>-</v>
      </c>
      <c r="R169" s="383" t="str">
        <f t="shared" si="39"/>
        <v>-</v>
      </c>
      <c r="S169" s="383" t="str">
        <f t="shared" si="40"/>
        <v>-</v>
      </c>
      <c r="T169" s="384">
        <f t="shared" si="42"/>
        <v>0</v>
      </c>
      <c r="U169" s="385"/>
      <c r="V169" s="386"/>
      <c r="W169" s="382">
        <v>5</v>
      </c>
      <c r="X169" s="382">
        <v>1</v>
      </c>
      <c r="Y169" s="382">
        <v>4</v>
      </c>
      <c r="Z169" s="382">
        <v>0</v>
      </c>
      <c r="AA169" s="382">
        <v>5</v>
      </c>
      <c r="AB169" s="382">
        <v>0</v>
      </c>
      <c r="AC169" s="382">
        <v>6</v>
      </c>
      <c r="AD169" s="382">
        <v>0</v>
      </c>
      <c r="AE169" s="382">
        <v>4</v>
      </c>
      <c r="AF169" s="382">
        <v>0</v>
      </c>
      <c r="AG169" s="382">
        <v>6</v>
      </c>
      <c r="AH169" s="382">
        <v>0</v>
      </c>
      <c r="AI169" s="382">
        <v>4</v>
      </c>
      <c r="AJ169" s="382">
        <v>0</v>
      </c>
      <c r="AK169" s="382">
        <v>2</v>
      </c>
      <c r="AL169" s="382">
        <v>2</v>
      </c>
      <c r="AM169" s="382">
        <v>6</v>
      </c>
      <c r="AN169" s="382">
        <v>0</v>
      </c>
      <c r="AO169" s="382">
        <v>2</v>
      </c>
      <c r="AP169" s="382">
        <v>0</v>
      </c>
      <c r="AQ169" s="382">
        <v>2</v>
      </c>
      <c r="AR169" s="382">
        <v>0</v>
      </c>
      <c r="AS169" s="382">
        <v>2</v>
      </c>
      <c r="AT169" s="382">
        <v>0</v>
      </c>
      <c r="AU169" s="388"/>
      <c r="AV169" s="388">
        <f t="shared" si="43"/>
        <v>48</v>
      </c>
      <c r="AW169" s="388">
        <f t="shared" si="43"/>
        <v>3</v>
      </c>
      <c r="AX169" s="388"/>
      <c r="AY169" s="382"/>
      <c r="AZ169" s="382"/>
      <c r="BA169" s="382"/>
      <c r="BB169" s="382"/>
      <c r="BC169" s="382"/>
      <c r="BD169" s="382"/>
      <c r="BE169" s="382"/>
      <c r="BF169" s="382"/>
      <c r="BG169" s="382"/>
      <c r="BH169" s="382"/>
      <c r="BI169" s="382"/>
      <c r="BJ169" s="382"/>
      <c r="BK169" s="390"/>
    </row>
    <row r="170" spans="1:63" s="344" customFormat="1" x14ac:dyDescent="0.3">
      <c r="A170" s="381">
        <v>163</v>
      </c>
      <c r="B170" s="382">
        <v>4716076167313</v>
      </c>
      <c r="C170" s="382">
        <v>748129</v>
      </c>
      <c r="D170" s="382" t="s">
        <v>472</v>
      </c>
      <c r="E170" s="382" t="s">
        <v>473</v>
      </c>
      <c r="F170" s="382">
        <v>116.35</v>
      </c>
      <c r="G170" s="382">
        <v>189</v>
      </c>
      <c r="H170" s="383" t="str">
        <f t="shared" si="29"/>
        <v>-</v>
      </c>
      <c r="I170" s="383" t="str">
        <f t="shared" si="30"/>
        <v>-</v>
      </c>
      <c r="J170" s="383" t="str">
        <f t="shared" si="31"/>
        <v>-</v>
      </c>
      <c r="K170" s="383" t="str">
        <f t="shared" si="32"/>
        <v>-</v>
      </c>
      <c r="L170" s="383" t="str">
        <f t="shared" si="33"/>
        <v>-</v>
      </c>
      <c r="M170" s="383" t="str">
        <f t="shared" si="34"/>
        <v>-</v>
      </c>
      <c r="N170" s="383" t="str">
        <f t="shared" si="35"/>
        <v>-</v>
      </c>
      <c r="O170" s="383" t="str">
        <f t="shared" si="36"/>
        <v>-</v>
      </c>
      <c r="P170" s="383" t="str">
        <f t="shared" si="37"/>
        <v>-</v>
      </c>
      <c r="Q170" s="383" t="str">
        <f t="shared" si="38"/>
        <v>-</v>
      </c>
      <c r="R170" s="383" t="str">
        <f t="shared" si="39"/>
        <v>-</v>
      </c>
      <c r="S170" s="383" t="str">
        <f t="shared" si="40"/>
        <v>-</v>
      </c>
      <c r="T170" s="384">
        <f t="shared" si="42"/>
        <v>0</v>
      </c>
      <c r="U170" s="385"/>
      <c r="V170" s="386"/>
      <c r="W170" s="382">
        <v>6</v>
      </c>
      <c r="X170" s="382">
        <v>0</v>
      </c>
      <c r="Y170" s="382">
        <v>4</v>
      </c>
      <c r="Z170" s="382">
        <v>0</v>
      </c>
      <c r="AA170" s="382">
        <v>6</v>
      </c>
      <c r="AB170" s="382">
        <v>0</v>
      </c>
      <c r="AC170" s="382">
        <v>6</v>
      </c>
      <c r="AD170" s="382">
        <v>0</v>
      </c>
      <c r="AE170" s="382">
        <v>4</v>
      </c>
      <c r="AF170" s="382">
        <v>0</v>
      </c>
      <c r="AG170" s="382">
        <v>6</v>
      </c>
      <c r="AH170" s="382">
        <v>0</v>
      </c>
      <c r="AI170" s="382">
        <v>4</v>
      </c>
      <c r="AJ170" s="382">
        <v>0</v>
      </c>
      <c r="AK170" s="382">
        <v>4</v>
      </c>
      <c r="AL170" s="382">
        <v>0</v>
      </c>
      <c r="AM170" s="382">
        <v>5</v>
      </c>
      <c r="AN170" s="382">
        <v>1</v>
      </c>
      <c r="AO170" s="382">
        <v>2</v>
      </c>
      <c r="AP170" s="382">
        <v>0</v>
      </c>
      <c r="AQ170" s="382">
        <v>2</v>
      </c>
      <c r="AR170" s="382">
        <v>0</v>
      </c>
      <c r="AS170" s="382">
        <v>2</v>
      </c>
      <c r="AT170" s="382">
        <v>0</v>
      </c>
      <c r="AU170" s="388"/>
      <c r="AV170" s="388">
        <f t="shared" si="43"/>
        <v>51</v>
      </c>
      <c r="AW170" s="388">
        <f t="shared" si="43"/>
        <v>1</v>
      </c>
      <c r="AX170" s="388"/>
      <c r="AY170" s="382"/>
      <c r="AZ170" s="382"/>
      <c r="BA170" s="382"/>
      <c r="BB170" s="382"/>
      <c r="BC170" s="382"/>
      <c r="BD170" s="382"/>
      <c r="BE170" s="382"/>
      <c r="BF170" s="382"/>
      <c r="BG170" s="382"/>
      <c r="BH170" s="382"/>
      <c r="BI170" s="382"/>
      <c r="BJ170" s="382"/>
      <c r="BK170" s="390"/>
    </row>
    <row r="171" spans="1:63" s="344" customFormat="1" x14ac:dyDescent="0.3">
      <c r="A171" s="381">
        <v>164</v>
      </c>
      <c r="B171" s="382">
        <v>4716076167337</v>
      </c>
      <c r="C171" s="382">
        <v>748131</v>
      </c>
      <c r="D171" s="382" t="s">
        <v>474</v>
      </c>
      <c r="E171" s="382" t="s">
        <v>475</v>
      </c>
      <c r="F171" s="382">
        <v>116.35</v>
      </c>
      <c r="G171" s="382">
        <v>189</v>
      </c>
      <c r="H171" s="383" t="str">
        <f t="shared" si="29"/>
        <v>-</v>
      </c>
      <c r="I171" s="383" t="str">
        <f t="shared" si="30"/>
        <v>-</v>
      </c>
      <c r="J171" s="383" t="str">
        <f t="shared" si="31"/>
        <v>-</v>
      </c>
      <c r="K171" s="383" t="str">
        <f t="shared" si="32"/>
        <v>-</v>
      </c>
      <c r="L171" s="383" t="str">
        <f t="shared" si="33"/>
        <v>-</v>
      </c>
      <c r="M171" s="383" t="str">
        <f t="shared" si="34"/>
        <v>-</v>
      </c>
      <c r="N171" s="383" t="str">
        <f t="shared" si="35"/>
        <v>-</v>
      </c>
      <c r="O171" s="383" t="str">
        <f t="shared" si="36"/>
        <v>-</v>
      </c>
      <c r="P171" s="383" t="str">
        <f t="shared" si="37"/>
        <v>-</v>
      </c>
      <c r="Q171" s="383" t="str">
        <f t="shared" si="38"/>
        <v>-</v>
      </c>
      <c r="R171" s="383" t="str">
        <f t="shared" si="39"/>
        <v>-</v>
      </c>
      <c r="S171" s="383" t="str">
        <f t="shared" si="40"/>
        <v>-</v>
      </c>
      <c r="T171" s="384">
        <f t="shared" si="42"/>
        <v>0</v>
      </c>
      <c r="U171" s="385"/>
      <c r="V171" s="386"/>
      <c r="W171" s="382">
        <v>6</v>
      </c>
      <c r="X171" s="382">
        <v>0</v>
      </c>
      <c r="Y171" s="382">
        <v>4</v>
      </c>
      <c r="Z171" s="382">
        <v>0</v>
      </c>
      <c r="AA171" s="382">
        <v>6</v>
      </c>
      <c r="AB171" s="382">
        <v>0</v>
      </c>
      <c r="AC171" s="382">
        <v>5</v>
      </c>
      <c r="AD171" s="382">
        <v>1</v>
      </c>
      <c r="AE171" s="382">
        <v>4</v>
      </c>
      <c r="AF171" s="382">
        <v>0</v>
      </c>
      <c r="AG171" s="382">
        <v>6</v>
      </c>
      <c r="AH171" s="382">
        <v>0</v>
      </c>
      <c r="AI171" s="382">
        <v>4</v>
      </c>
      <c r="AJ171" s="382">
        <v>0</v>
      </c>
      <c r="AK171" s="382">
        <v>4</v>
      </c>
      <c r="AL171" s="382">
        <v>0</v>
      </c>
      <c r="AM171" s="382">
        <v>6</v>
      </c>
      <c r="AN171" s="382">
        <v>0</v>
      </c>
      <c r="AO171" s="382">
        <v>2</v>
      </c>
      <c r="AP171" s="382">
        <v>0</v>
      </c>
      <c r="AQ171" s="382">
        <v>2</v>
      </c>
      <c r="AR171" s="382">
        <v>0</v>
      </c>
      <c r="AS171" s="382">
        <v>2</v>
      </c>
      <c r="AT171" s="382">
        <v>0</v>
      </c>
      <c r="AU171" s="388"/>
      <c r="AV171" s="388">
        <f t="shared" si="43"/>
        <v>51</v>
      </c>
      <c r="AW171" s="388">
        <f t="shared" si="43"/>
        <v>1</v>
      </c>
      <c r="AX171" s="388"/>
      <c r="AY171" s="382"/>
      <c r="AZ171" s="382"/>
      <c r="BA171" s="382"/>
      <c r="BB171" s="382"/>
      <c r="BC171" s="382"/>
      <c r="BD171" s="382"/>
      <c r="BE171" s="382"/>
      <c r="BF171" s="382"/>
      <c r="BG171" s="382"/>
      <c r="BH171" s="382"/>
      <c r="BI171" s="382"/>
      <c r="BJ171" s="382"/>
      <c r="BK171" s="390"/>
    </row>
    <row r="172" spans="1:63" s="344" customFormat="1" x14ac:dyDescent="0.3">
      <c r="A172" s="381">
        <v>165</v>
      </c>
      <c r="B172" s="382">
        <v>4716076161304</v>
      </c>
      <c r="C172" s="382">
        <v>748133</v>
      </c>
      <c r="D172" s="382" t="s">
        <v>476</v>
      </c>
      <c r="E172" s="382" t="s">
        <v>477</v>
      </c>
      <c r="F172" s="382">
        <v>59.5</v>
      </c>
      <c r="G172" s="382">
        <v>129</v>
      </c>
      <c r="H172" s="383" t="str">
        <f t="shared" si="29"/>
        <v>-</v>
      </c>
      <c r="I172" s="383" t="str">
        <f t="shared" si="30"/>
        <v>-</v>
      </c>
      <c r="J172" s="383" t="str">
        <f t="shared" si="31"/>
        <v>-</v>
      </c>
      <c r="K172" s="383" t="str">
        <f t="shared" si="32"/>
        <v>-</v>
      </c>
      <c r="L172" s="383" t="str">
        <f t="shared" si="33"/>
        <v>-</v>
      </c>
      <c r="M172" s="383" t="str">
        <f t="shared" si="34"/>
        <v>-</v>
      </c>
      <c r="N172" s="383" t="str">
        <f t="shared" si="35"/>
        <v>-</v>
      </c>
      <c r="O172" s="383" t="str">
        <f t="shared" si="36"/>
        <v>-</v>
      </c>
      <c r="P172" s="383" t="str">
        <f t="shared" si="37"/>
        <v>-</v>
      </c>
      <c r="Q172" s="383" t="str">
        <f t="shared" si="38"/>
        <v>-</v>
      </c>
      <c r="R172" s="383" t="str">
        <f t="shared" si="39"/>
        <v>-</v>
      </c>
      <c r="S172" s="383" t="str">
        <f t="shared" si="40"/>
        <v>-</v>
      </c>
      <c r="T172" s="384">
        <f t="shared" si="42"/>
        <v>0</v>
      </c>
      <c r="U172" s="385"/>
      <c r="V172" s="386"/>
      <c r="W172" s="382">
        <v>6</v>
      </c>
      <c r="X172" s="382">
        <v>0</v>
      </c>
      <c r="Y172" s="382">
        <v>4</v>
      </c>
      <c r="Z172" s="382">
        <v>0</v>
      </c>
      <c r="AA172" s="382">
        <v>6</v>
      </c>
      <c r="AB172" s="382">
        <v>0</v>
      </c>
      <c r="AC172" s="382">
        <v>6</v>
      </c>
      <c r="AD172" s="382">
        <v>0</v>
      </c>
      <c r="AE172" s="382">
        <v>4</v>
      </c>
      <c r="AF172" s="382">
        <v>0</v>
      </c>
      <c r="AG172" s="382">
        <v>6</v>
      </c>
      <c r="AH172" s="382">
        <v>0</v>
      </c>
      <c r="AI172" s="382">
        <v>4</v>
      </c>
      <c r="AJ172" s="382">
        <v>0</v>
      </c>
      <c r="AK172" s="382">
        <v>4</v>
      </c>
      <c r="AL172" s="382">
        <v>0</v>
      </c>
      <c r="AM172" s="382">
        <v>6</v>
      </c>
      <c r="AN172" s="382">
        <v>0</v>
      </c>
      <c r="AO172" s="382">
        <v>2</v>
      </c>
      <c r="AP172" s="382">
        <v>0</v>
      </c>
      <c r="AQ172" s="382">
        <v>2</v>
      </c>
      <c r="AR172" s="382">
        <v>0</v>
      </c>
      <c r="AS172" s="382">
        <v>2</v>
      </c>
      <c r="AT172" s="382">
        <v>0</v>
      </c>
      <c r="AU172" s="388"/>
      <c r="AV172" s="388">
        <f t="shared" si="43"/>
        <v>52</v>
      </c>
      <c r="AW172" s="388">
        <f t="shared" si="43"/>
        <v>0</v>
      </c>
      <c r="AX172" s="388"/>
      <c r="AY172" s="382"/>
      <c r="AZ172" s="382"/>
      <c r="BA172" s="382"/>
      <c r="BB172" s="382"/>
      <c r="BC172" s="382"/>
      <c r="BD172" s="382"/>
      <c r="BE172" s="382"/>
      <c r="BF172" s="382"/>
      <c r="BG172" s="382"/>
      <c r="BH172" s="382"/>
      <c r="BI172" s="382"/>
      <c r="BJ172" s="382"/>
      <c r="BK172" s="390"/>
    </row>
    <row r="173" spans="1:63" s="344" customFormat="1" x14ac:dyDescent="0.3">
      <c r="A173" s="381"/>
      <c r="B173" s="382"/>
      <c r="C173" s="382"/>
      <c r="D173" s="382"/>
      <c r="E173" s="382"/>
      <c r="F173" s="382"/>
      <c r="G173" s="382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4"/>
      <c r="U173" s="385"/>
      <c r="V173" s="386"/>
      <c r="W173" s="382"/>
      <c r="X173" s="382"/>
      <c r="Y173" s="382"/>
      <c r="Z173" s="382"/>
      <c r="AA173" s="382"/>
      <c r="AB173" s="382"/>
      <c r="AC173" s="382"/>
      <c r="AD173" s="382"/>
      <c r="AE173" s="382"/>
      <c r="AF173" s="382"/>
      <c r="AG173" s="382"/>
      <c r="AH173" s="382"/>
      <c r="AI173" s="382"/>
      <c r="AJ173" s="382"/>
      <c r="AK173" s="382"/>
      <c r="AL173" s="382"/>
      <c r="AM173" s="382"/>
      <c r="AN173" s="382"/>
      <c r="AO173" s="382"/>
      <c r="AP173" s="382"/>
      <c r="AQ173" s="382"/>
      <c r="AR173" s="382"/>
      <c r="AS173" s="382"/>
      <c r="AT173" s="382"/>
      <c r="AU173" s="388"/>
      <c r="AV173" s="388"/>
      <c r="AW173" s="388"/>
      <c r="AX173" s="388"/>
      <c r="AY173" s="382"/>
      <c r="AZ173" s="382"/>
      <c r="BA173" s="382"/>
      <c r="BB173" s="382"/>
      <c r="BC173" s="382"/>
      <c r="BD173" s="382"/>
      <c r="BE173" s="382"/>
      <c r="BF173" s="382"/>
      <c r="BG173" s="382"/>
      <c r="BH173" s="382"/>
      <c r="BI173" s="382"/>
      <c r="BJ173" s="382"/>
      <c r="BK173" s="390"/>
    </row>
    <row r="174" spans="1:63" s="344" customFormat="1" x14ac:dyDescent="0.3">
      <c r="A174" s="391"/>
      <c r="B174" s="392"/>
      <c r="C174" s="392"/>
      <c r="D174" s="393"/>
      <c r="E174" s="393"/>
      <c r="F174" s="393" t="s">
        <v>304</v>
      </c>
      <c r="G174" s="394"/>
      <c r="H174" s="393">
        <f t="shared" ref="H174:T174" si="44">SUM(H8:H172)</f>
        <v>186</v>
      </c>
      <c r="I174" s="393">
        <f t="shared" si="44"/>
        <v>90</v>
      </c>
      <c r="J174" s="393">
        <f t="shared" si="44"/>
        <v>170</v>
      </c>
      <c r="K174" s="393">
        <f t="shared" si="44"/>
        <v>297</v>
      </c>
      <c r="L174" s="393">
        <f t="shared" si="44"/>
        <v>294</v>
      </c>
      <c r="M174" s="393">
        <f t="shared" si="44"/>
        <v>224</v>
      </c>
      <c r="N174" s="393">
        <f t="shared" si="44"/>
        <v>90</v>
      </c>
      <c r="O174" s="393">
        <f t="shared" si="44"/>
        <v>217</v>
      </c>
      <c r="P174" s="393">
        <f t="shared" si="44"/>
        <v>381</v>
      </c>
      <c r="Q174" s="393">
        <f t="shared" si="44"/>
        <v>53</v>
      </c>
      <c r="R174" s="393">
        <f t="shared" si="44"/>
        <v>53</v>
      </c>
      <c r="S174" s="393">
        <f t="shared" si="44"/>
        <v>56</v>
      </c>
      <c r="T174" s="393">
        <f t="shared" si="44"/>
        <v>2111</v>
      </c>
      <c r="U174" s="393">
        <f>SUM(U8:U172)</f>
        <v>187</v>
      </c>
      <c r="V174" s="395"/>
      <c r="W174" s="393">
        <f>SUM(W8:W172)</f>
        <v>228</v>
      </c>
      <c r="X174" s="393">
        <f>SUM(X8:X172)</f>
        <v>6</v>
      </c>
      <c r="Y174" s="393">
        <f>SUM(Y8:Y172)</f>
        <v>150</v>
      </c>
      <c r="Z174" s="393">
        <f>SUM(Z8:Z172)</f>
        <v>8</v>
      </c>
      <c r="AA174" s="393">
        <f t="shared" ref="AA174:AQ174" si="45">SUM(AA8:AA172)</f>
        <v>227</v>
      </c>
      <c r="AB174" s="393">
        <f t="shared" si="45"/>
        <v>9</v>
      </c>
      <c r="AC174" s="393">
        <f t="shared" si="45"/>
        <v>749</v>
      </c>
      <c r="AD174" s="393">
        <f t="shared" si="45"/>
        <v>39</v>
      </c>
      <c r="AE174" s="393">
        <f t="shared" si="45"/>
        <v>251</v>
      </c>
      <c r="AF174" s="393">
        <f t="shared" si="45"/>
        <v>5</v>
      </c>
      <c r="AG174" s="393">
        <f t="shared" si="45"/>
        <v>736</v>
      </c>
      <c r="AH174" s="393">
        <f t="shared" si="45"/>
        <v>50</v>
      </c>
      <c r="AI174" s="393">
        <f t="shared" si="45"/>
        <v>159</v>
      </c>
      <c r="AJ174" s="393">
        <f t="shared" si="45"/>
        <v>9</v>
      </c>
      <c r="AK174" s="393">
        <f t="shared" si="45"/>
        <v>255</v>
      </c>
      <c r="AL174" s="393">
        <f t="shared" si="45"/>
        <v>6</v>
      </c>
      <c r="AM174" s="393">
        <f t="shared" si="45"/>
        <v>345</v>
      </c>
      <c r="AN174" s="393">
        <f t="shared" si="45"/>
        <v>21</v>
      </c>
      <c r="AO174" s="393">
        <f t="shared" si="45"/>
        <v>80</v>
      </c>
      <c r="AP174" s="393">
        <f t="shared" si="45"/>
        <v>3</v>
      </c>
      <c r="AQ174" s="393">
        <f t="shared" si="45"/>
        <v>81</v>
      </c>
      <c r="AR174" s="393">
        <f>SUM(AR8:AR172)</f>
        <v>6</v>
      </c>
      <c r="AS174" s="393">
        <f>SUM(AS8:AS172)</f>
        <v>81</v>
      </c>
      <c r="AT174" s="393">
        <f>SUM(AT8:AT172)</f>
        <v>6</v>
      </c>
      <c r="AU174" s="396"/>
      <c r="AV174" s="393">
        <f>SUM(AV8:AV172)</f>
        <v>3342</v>
      </c>
      <c r="AW174" s="393">
        <f>SUM(AW8:AW172)</f>
        <v>168</v>
      </c>
      <c r="AX174" s="396"/>
      <c r="AY174" s="393">
        <f t="shared" ref="AY174:BJ174" si="46">SUM(AY8:AY172)</f>
        <v>239</v>
      </c>
      <c r="AZ174" s="393">
        <f t="shared" si="46"/>
        <v>138</v>
      </c>
      <c r="BA174" s="393">
        <f t="shared" si="46"/>
        <v>221</v>
      </c>
      <c r="BB174" s="393">
        <f t="shared" si="46"/>
        <v>571</v>
      </c>
      <c r="BC174" s="393">
        <f t="shared" si="46"/>
        <v>366</v>
      </c>
      <c r="BD174" s="393">
        <f t="shared" si="46"/>
        <v>570</v>
      </c>
      <c r="BE174" s="393">
        <f t="shared" si="46"/>
        <v>140</v>
      </c>
      <c r="BF174" s="393">
        <f t="shared" si="46"/>
        <v>324</v>
      </c>
      <c r="BG174" s="393">
        <f t="shared" si="46"/>
        <v>518</v>
      </c>
      <c r="BH174" s="393">
        <f t="shared" si="46"/>
        <v>71</v>
      </c>
      <c r="BI174" s="393">
        <f t="shared" si="46"/>
        <v>71</v>
      </c>
      <c r="BJ174" s="393">
        <f t="shared" si="46"/>
        <v>71</v>
      </c>
      <c r="BK174" s="397"/>
    </row>
    <row r="175" spans="1:63" x14ac:dyDescent="0.3">
      <c r="F175" s="186"/>
    </row>
    <row r="176" spans="1:63" x14ac:dyDescent="0.3">
      <c r="F176" s="186"/>
    </row>
    <row r="178" spans="27:27" x14ac:dyDescent="0.3">
      <c r="AA178" s="175" t="s">
        <v>305</v>
      </c>
    </row>
  </sheetData>
  <autoFilter ref="A7:BJ7" xr:uid="{00000000-0009-0000-0000-00000F000000}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A1:G19"/>
  <sheetViews>
    <sheetView topLeftCell="A7" zoomScale="115" zoomScaleNormal="115" workbookViewId="0">
      <selection activeCell="A20" sqref="A20"/>
    </sheetView>
  </sheetViews>
  <sheetFormatPr defaultColWidth="9.109375" defaultRowHeight="13.8" x14ac:dyDescent="0.25"/>
  <cols>
    <col min="1" max="1" width="25.44140625" style="58" bestFit="1" customWidth="1"/>
    <col min="2" max="2" width="20.88671875" style="58" customWidth="1"/>
    <col min="3" max="3" width="16" style="58" customWidth="1"/>
    <col min="4" max="4" width="16.5546875" style="58" customWidth="1"/>
    <col min="5" max="5" width="16" style="58" customWidth="1"/>
    <col min="6" max="6" width="15.6640625" style="58" customWidth="1"/>
    <col min="7" max="7" width="1" style="58" customWidth="1"/>
    <col min="8" max="16384" width="9.109375" style="58"/>
  </cols>
  <sheetData>
    <row r="1" spans="1:7" ht="20.25" customHeight="1" thickBot="1" x14ac:dyDescent="0.3">
      <c r="A1" s="66" t="s">
        <v>483</v>
      </c>
      <c r="B1" s="67"/>
      <c r="C1" s="567" t="s">
        <v>425</v>
      </c>
      <c r="D1" s="568"/>
      <c r="E1" s="568"/>
      <c r="F1" s="569"/>
      <c r="G1" s="68"/>
    </row>
    <row r="2" spans="1:7" ht="20.25" customHeight="1" thickBot="1" x14ac:dyDescent="0.3">
      <c r="A2" s="64"/>
      <c r="B2" s="64"/>
      <c r="C2" s="64"/>
      <c r="D2" s="64"/>
      <c r="E2" s="64"/>
      <c r="F2" s="64"/>
      <c r="G2" s="70"/>
    </row>
    <row r="3" spans="1:7" ht="20.25" customHeight="1" x14ac:dyDescent="0.25">
      <c r="A3" s="570" t="s">
        <v>0</v>
      </c>
      <c r="B3" s="571"/>
      <c r="C3" s="576" t="s">
        <v>481</v>
      </c>
      <c r="D3" s="577"/>
      <c r="E3" s="576" t="s">
        <v>482</v>
      </c>
      <c r="F3" s="578"/>
      <c r="G3" s="70"/>
    </row>
    <row r="4" spans="1:7" ht="20.25" customHeight="1" x14ac:dyDescent="0.25">
      <c r="A4" s="572"/>
      <c r="B4" s="573"/>
      <c r="C4" s="59" t="s">
        <v>413</v>
      </c>
      <c r="D4" s="59" t="s">
        <v>414</v>
      </c>
      <c r="E4" s="59" t="s">
        <v>413</v>
      </c>
      <c r="F4" s="60" t="s">
        <v>414</v>
      </c>
      <c r="G4" s="70"/>
    </row>
    <row r="5" spans="1:7" ht="20.25" customHeight="1" thickBot="1" x14ac:dyDescent="0.3">
      <c r="A5" s="574"/>
      <c r="B5" s="575"/>
      <c r="C5" s="63" t="e">
        <f>#REF!</f>
        <v>#REF!</v>
      </c>
      <c r="D5" s="63" t="e">
        <f>#REF!</f>
        <v>#REF!</v>
      </c>
      <c r="E5" s="63" t="s">
        <v>394</v>
      </c>
      <c r="F5" s="62" t="s">
        <v>394</v>
      </c>
      <c r="G5" s="70"/>
    </row>
    <row r="6" spans="1:7" ht="20.25" customHeight="1" thickBot="1" x14ac:dyDescent="0.3">
      <c r="D6" s="64"/>
      <c r="E6" s="64"/>
      <c r="F6" s="65"/>
      <c r="G6" s="70"/>
    </row>
    <row r="7" spans="1:7" ht="20.25" customHeight="1" x14ac:dyDescent="0.25">
      <c r="A7" s="570" t="s">
        <v>480</v>
      </c>
      <c r="B7" s="571"/>
      <c r="C7" s="579" t="s">
        <v>481</v>
      </c>
      <c r="D7" s="579"/>
      <c r="E7" s="579" t="s">
        <v>482</v>
      </c>
      <c r="F7" s="580"/>
      <c r="G7" s="70"/>
    </row>
    <row r="8" spans="1:7" ht="20.25" customHeight="1" x14ac:dyDescent="0.25">
      <c r="A8" s="572"/>
      <c r="B8" s="573"/>
      <c r="C8" s="59" t="s">
        <v>413</v>
      </c>
      <c r="D8" s="59" t="s">
        <v>414</v>
      </c>
      <c r="E8" s="59" t="s">
        <v>413</v>
      </c>
      <c r="F8" s="60" t="s">
        <v>414</v>
      </c>
      <c r="G8" s="70"/>
    </row>
    <row r="9" spans="1:7" ht="20.25" customHeight="1" thickBot="1" x14ac:dyDescent="0.3">
      <c r="A9" s="574"/>
      <c r="B9" s="575"/>
      <c r="C9" s="63">
        <v>0</v>
      </c>
      <c r="D9" s="63">
        <v>0</v>
      </c>
      <c r="E9" s="63" t="s">
        <v>394</v>
      </c>
      <c r="F9" s="62" t="s">
        <v>394</v>
      </c>
      <c r="G9" s="70"/>
    </row>
    <row r="10" spans="1:7" ht="20.25" customHeight="1" thickBot="1" x14ac:dyDescent="0.3">
      <c r="A10" s="107"/>
      <c r="B10" s="108"/>
      <c r="C10" s="109"/>
      <c r="D10" s="109"/>
      <c r="E10" s="109"/>
      <c r="F10" s="110"/>
      <c r="G10" s="70"/>
    </row>
    <row r="11" spans="1:7" ht="20.25" customHeight="1" thickBot="1" x14ac:dyDescent="0.45">
      <c r="B11" s="581" t="s">
        <v>444</v>
      </c>
      <c r="C11" s="582"/>
      <c r="D11" s="583" t="s">
        <v>445</v>
      </c>
      <c r="E11" s="582"/>
      <c r="F11" s="106"/>
      <c r="G11" s="70"/>
    </row>
    <row r="12" spans="1:7" ht="20.25" customHeight="1" thickBot="1" x14ac:dyDescent="0.3">
      <c r="B12" s="104" t="s">
        <v>415</v>
      </c>
      <c r="C12" s="105" t="s">
        <v>416</v>
      </c>
      <c r="D12" s="104" t="s">
        <v>415</v>
      </c>
      <c r="E12" s="105" t="s">
        <v>416</v>
      </c>
      <c r="F12" s="106"/>
      <c r="G12" s="70"/>
    </row>
    <row r="13" spans="1:7" ht="20.25" customHeight="1" x14ac:dyDescent="0.25">
      <c r="A13" s="74" t="s">
        <v>409</v>
      </c>
      <c r="B13" s="76" t="e">
        <f>#REF!</f>
        <v>#REF!</v>
      </c>
      <c r="C13" s="61" t="e">
        <f>#REF!</f>
        <v>#REF!</v>
      </c>
      <c r="D13" s="76" t="e">
        <f>#REF!</f>
        <v>#REF!</v>
      </c>
      <c r="E13" s="61" t="e">
        <f>#REF!</f>
        <v>#REF!</v>
      </c>
      <c r="F13" s="106"/>
      <c r="G13" s="70"/>
    </row>
    <row r="14" spans="1:7" ht="20.25" customHeight="1" thickBot="1" x14ac:dyDescent="0.3">
      <c r="A14" s="75" t="s">
        <v>410</v>
      </c>
      <c r="B14" s="77" t="e">
        <f>SUM(#REF!,#REF!,#REF!,#REF!,#REF!,#REF!,#REF!,#REF!,#REF!,#REF!,#REF!,#REF!,#REF!,#REF!)</f>
        <v>#REF!</v>
      </c>
      <c r="C14" s="62" t="e">
        <f>SUM(#REF!,#REF!,#REF!,#REF!,#REF!,#REF!,#REF!,#REF!,#REF!,#REF!,#REF!,#REF!,#REF!,#REF!,#REF!)</f>
        <v>#REF!</v>
      </c>
      <c r="D14" s="77" t="e">
        <f>#REF!</f>
        <v>#REF!</v>
      </c>
      <c r="E14" s="62" t="e">
        <f>#REF!</f>
        <v>#REF!</v>
      </c>
      <c r="F14" s="106"/>
      <c r="G14" s="70"/>
    </row>
    <row r="15" spans="1:7" ht="20.25" customHeight="1" thickBot="1" x14ac:dyDescent="0.3">
      <c r="A15" s="69"/>
      <c r="B15" s="64"/>
      <c r="C15" s="64"/>
      <c r="D15" s="64"/>
      <c r="E15" s="64"/>
      <c r="F15" s="64"/>
      <c r="G15" s="70"/>
    </row>
    <row r="16" spans="1:7" ht="20.25" customHeight="1" x14ac:dyDescent="0.25">
      <c r="A16" s="570"/>
      <c r="B16" s="571"/>
      <c r="C16" s="579" t="s">
        <v>481</v>
      </c>
      <c r="D16" s="579"/>
      <c r="E16" s="579" t="s">
        <v>482</v>
      </c>
      <c r="F16" s="580"/>
      <c r="G16" s="70"/>
    </row>
    <row r="17" spans="1:7" ht="20.25" customHeight="1" x14ac:dyDescent="0.25">
      <c r="A17" s="572"/>
      <c r="B17" s="573"/>
      <c r="C17" s="59" t="s">
        <v>413</v>
      </c>
      <c r="D17" s="59" t="s">
        <v>414</v>
      </c>
      <c r="E17" s="59" t="s">
        <v>413</v>
      </c>
      <c r="F17" s="60" t="s">
        <v>414</v>
      </c>
      <c r="G17" s="70"/>
    </row>
    <row r="18" spans="1:7" ht="20.25" customHeight="1" thickBot="1" x14ac:dyDescent="0.3">
      <c r="A18" s="574"/>
      <c r="B18" s="575"/>
      <c r="C18" s="63"/>
      <c r="D18" s="63"/>
      <c r="E18" s="63"/>
      <c r="F18" s="62"/>
      <c r="G18" s="70"/>
    </row>
    <row r="19" spans="1:7" ht="20.25" customHeight="1" thickBot="1" x14ac:dyDescent="0.3">
      <c r="A19" s="71"/>
      <c r="B19" s="72"/>
      <c r="C19" s="72"/>
      <c r="D19" s="72"/>
      <c r="E19" s="72"/>
      <c r="F19" s="72"/>
      <c r="G19" s="73"/>
    </row>
  </sheetData>
  <mergeCells count="12">
    <mergeCell ref="B11:C11"/>
    <mergeCell ref="D11:E11"/>
    <mergeCell ref="A16:B18"/>
    <mergeCell ref="C16:D16"/>
    <mergeCell ref="E16:F16"/>
    <mergeCell ref="C1:F1"/>
    <mergeCell ref="A3:B5"/>
    <mergeCell ref="C3:D3"/>
    <mergeCell ref="E3:F3"/>
    <mergeCell ref="A7:B9"/>
    <mergeCell ref="C7:D7"/>
    <mergeCell ref="E7:F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1"/>
  </sheetPr>
  <dimension ref="A1:K16"/>
  <sheetViews>
    <sheetView workbookViewId="0">
      <selection activeCell="A20" sqref="A20"/>
    </sheetView>
  </sheetViews>
  <sheetFormatPr defaultColWidth="14.5546875" defaultRowHeight="13.8" x14ac:dyDescent="0.25"/>
  <cols>
    <col min="1" max="1" width="14.5546875" style="78"/>
    <col min="2" max="2" width="5.33203125" style="78" customWidth="1"/>
    <col min="3" max="9" width="12.6640625" style="78" customWidth="1"/>
    <col min="10" max="10" width="25.5546875" style="78" customWidth="1"/>
    <col min="11" max="11" width="1" style="78" customWidth="1"/>
    <col min="12" max="16384" width="14.5546875" style="78"/>
  </cols>
  <sheetData>
    <row r="1" spans="1:11" ht="31.5" customHeight="1" thickBot="1" x14ac:dyDescent="0.3">
      <c r="A1" s="586" t="s">
        <v>417</v>
      </c>
      <c r="B1" s="587"/>
      <c r="C1" s="587"/>
      <c r="D1" s="587"/>
      <c r="E1" s="587"/>
      <c r="F1" s="587"/>
      <c r="G1" s="587"/>
      <c r="H1" s="587"/>
      <c r="I1" s="587"/>
      <c r="J1" s="588"/>
      <c r="K1" s="80"/>
    </row>
    <row r="2" spans="1:11" ht="8.25" customHeight="1" thickBot="1" x14ac:dyDescent="0.3">
      <c r="A2" s="83"/>
      <c r="B2" s="100"/>
      <c r="C2" s="100"/>
      <c r="D2" s="100"/>
      <c r="E2" s="100"/>
      <c r="F2" s="100"/>
      <c r="G2" s="100"/>
      <c r="H2" s="100"/>
      <c r="I2" s="100"/>
      <c r="J2" s="100"/>
      <c r="K2" s="84"/>
    </row>
    <row r="3" spans="1:11" x14ac:dyDescent="0.25">
      <c r="A3" s="79"/>
      <c r="B3" s="80"/>
      <c r="C3" s="81"/>
      <c r="D3" s="82"/>
      <c r="E3" s="82"/>
      <c r="F3" s="584" t="s">
        <v>411</v>
      </c>
      <c r="G3" s="585"/>
      <c r="H3" s="584" t="s">
        <v>412</v>
      </c>
      <c r="I3" s="589"/>
      <c r="J3" s="94"/>
      <c r="K3" s="84"/>
    </row>
    <row r="4" spans="1:11" x14ac:dyDescent="0.25">
      <c r="A4" s="83"/>
      <c r="B4" s="84"/>
      <c r="C4" s="85" t="s">
        <v>419</v>
      </c>
      <c r="D4" s="86" t="s">
        <v>420</v>
      </c>
      <c r="E4" s="86" t="s">
        <v>423</v>
      </c>
      <c r="F4" s="86" t="s">
        <v>422</v>
      </c>
      <c r="G4" s="86" t="s">
        <v>424</v>
      </c>
      <c r="H4" s="86" t="s">
        <v>422</v>
      </c>
      <c r="I4" s="87" t="s">
        <v>424</v>
      </c>
      <c r="J4" s="94"/>
      <c r="K4" s="84"/>
    </row>
    <row r="5" spans="1:11" s="407" customFormat="1" x14ac:dyDescent="0.25">
      <c r="A5" s="401"/>
      <c r="B5" s="402"/>
      <c r="C5" s="408">
        <v>37</v>
      </c>
      <c r="D5" s="409" t="s">
        <v>421</v>
      </c>
      <c r="E5" s="409">
        <v>6</v>
      </c>
      <c r="F5" s="409">
        <v>0</v>
      </c>
      <c r="G5" s="409">
        <v>0</v>
      </c>
      <c r="H5" s="409">
        <v>3</v>
      </c>
      <c r="I5" s="412">
        <v>96</v>
      </c>
      <c r="J5" s="413"/>
      <c r="K5" s="402"/>
    </row>
    <row r="6" spans="1:11" ht="14.4" thickBot="1" x14ac:dyDescent="0.3">
      <c r="A6" s="88"/>
      <c r="B6" s="89"/>
      <c r="C6" s="90"/>
      <c r="D6" s="91"/>
      <c r="E6" s="91"/>
      <c r="F6" s="91"/>
      <c r="G6" s="91"/>
      <c r="H6" s="91"/>
      <c r="I6" s="92"/>
      <c r="J6" s="94"/>
      <c r="K6" s="84"/>
    </row>
    <row r="7" spans="1:11" x14ac:dyDescent="0.25">
      <c r="A7" s="79"/>
      <c r="B7" s="80"/>
      <c r="C7" s="81"/>
      <c r="D7" s="82"/>
      <c r="E7" s="82"/>
      <c r="F7" s="584" t="s">
        <v>411</v>
      </c>
      <c r="G7" s="585"/>
      <c r="H7" s="584" t="s">
        <v>412</v>
      </c>
      <c r="I7" s="589"/>
      <c r="J7" s="94"/>
      <c r="K7" s="84"/>
    </row>
    <row r="8" spans="1:11" x14ac:dyDescent="0.25">
      <c r="A8" s="83"/>
      <c r="B8" s="84"/>
      <c r="C8" s="85" t="s">
        <v>419</v>
      </c>
      <c r="D8" s="86" t="s">
        <v>420</v>
      </c>
      <c r="E8" s="86" t="s">
        <v>423</v>
      </c>
      <c r="F8" s="86" t="s">
        <v>422</v>
      </c>
      <c r="G8" s="86" t="s">
        <v>424</v>
      </c>
      <c r="H8" s="86" t="s">
        <v>422</v>
      </c>
      <c r="I8" s="87" t="s">
        <v>424</v>
      </c>
      <c r="J8" s="94"/>
      <c r="K8" s="84"/>
    </row>
    <row r="9" spans="1:11" s="407" customFormat="1" x14ac:dyDescent="0.25">
      <c r="A9" s="401"/>
      <c r="B9" s="402"/>
      <c r="C9" s="408">
        <v>0</v>
      </c>
      <c r="D9" s="409">
        <v>310</v>
      </c>
      <c r="E9" s="409">
        <v>37</v>
      </c>
      <c r="F9" s="409">
        <v>0</v>
      </c>
      <c r="G9" s="409">
        <v>0</v>
      </c>
      <c r="H9" s="409">
        <v>0</v>
      </c>
      <c r="I9" s="412">
        <v>0</v>
      </c>
      <c r="J9" s="413"/>
      <c r="K9" s="402"/>
    </row>
    <row r="10" spans="1:11" ht="10.5" customHeight="1" thickBot="1" x14ac:dyDescent="0.3">
      <c r="A10" s="88"/>
      <c r="B10" s="89"/>
      <c r="C10" s="93"/>
      <c r="D10" s="94"/>
      <c r="E10" s="94"/>
      <c r="F10" s="94"/>
      <c r="G10" s="94"/>
      <c r="H10" s="94"/>
      <c r="I10" s="95"/>
      <c r="J10" s="94"/>
      <c r="K10" s="84"/>
    </row>
    <row r="11" spans="1:11" x14ac:dyDescent="0.25">
      <c r="A11" s="79"/>
      <c r="B11" s="80"/>
      <c r="C11" s="81"/>
      <c r="D11" s="82"/>
      <c r="E11" s="82"/>
      <c r="F11" s="584" t="s">
        <v>411</v>
      </c>
      <c r="G11" s="585"/>
      <c r="H11" s="584" t="s">
        <v>412</v>
      </c>
      <c r="I11" s="585"/>
      <c r="J11" s="96"/>
      <c r="K11" s="84"/>
    </row>
    <row r="12" spans="1:11" s="407" customFormat="1" x14ac:dyDescent="0.25">
      <c r="A12" s="401"/>
      <c r="B12" s="402"/>
      <c r="C12" s="403" t="s">
        <v>419</v>
      </c>
      <c r="D12" s="404" t="s">
        <v>420</v>
      </c>
      <c r="E12" s="404" t="s">
        <v>423</v>
      </c>
      <c r="F12" s="404" t="s">
        <v>422</v>
      </c>
      <c r="G12" s="404" t="s">
        <v>424</v>
      </c>
      <c r="H12" s="404" t="s">
        <v>422</v>
      </c>
      <c r="I12" s="405" t="s">
        <v>424</v>
      </c>
      <c r="J12" s="406" t="s">
        <v>418</v>
      </c>
      <c r="K12" s="402"/>
    </row>
    <row r="13" spans="1:11" s="407" customFormat="1" x14ac:dyDescent="0.25">
      <c r="A13" s="401"/>
      <c r="B13" s="402"/>
      <c r="C13" s="408">
        <v>0</v>
      </c>
      <c r="D13" s="409">
        <v>28</v>
      </c>
      <c r="E13" s="409">
        <v>0</v>
      </c>
      <c r="F13" s="409">
        <v>52</v>
      </c>
      <c r="G13" s="409">
        <v>673.25</v>
      </c>
      <c r="H13" s="409">
        <v>48</v>
      </c>
      <c r="I13" s="410">
        <v>660.95</v>
      </c>
      <c r="J13" s="411" t="s">
        <v>446</v>
      </c>
      <c r="K13" s="402"/>
    </row>
    <row r="14" spans="1:11" ht="14.4" thickBot="1" x14ac:dyDescent="0.3">
      <c r="A14" s="88"/>
      <c r="B14" s="89"/>
      <c r="C14" s="97"/>
      <c r="D14" s="98"/>
      <c r="E14" s="98"/>
      <c r="F14" s="98"/>
      <c r="G14" s="98"/>
      <c r="H14" s="98"/>
      <c r="I14" s="98"/>
      <c r="J14" s="99"/>
      <c r="K14" s="84"/>
    </row>
    <row r="15" spans="1:11" s="407" customFormat="1" x14ac:dyDescent="0.25">
      <c r="A15" s="414"/>
      <c r="B15" s="413"/>
      <c r="C15" s="413"/>
      <c r="D15" s="413"/>
      <c r="E15" s="415" t="s">
        <v>294</v>
      </c>
      <c r="F15" s="416">
        <f>SUM(F5,F9,F13)</f>
        <v>52</v>
      </c>
      <c r="G15" s="416">
        <f>SUM(G5,G9,G13)</f>
        <v>673.25</v>
      </c>
      <c r="H15" s="416">
        <f>SUM(H5,H9,H13)</f>
        <v>51</v>
      </c>
      <c r="I15" s="416">
        <f>SUM(I5,I9,I13)</f>
        <v>756.95</v>
      </c>
      <c r="J15" s="413"/>
      <c r="K15" s="402"/>
    </row>
    <row r="16" spans="1:11" ht="14.4" thickBot="1" x14ac:dyDescent="0.3">
      <c r="A16" s="88"/>
      <c r="B16" s="101"/>
      <c r="C16" s="101"/>
      <c r="D16" s="101"/>
      <c r="E16" s="101"/>
      <c r="F16" s="101"/>
      <c r="G16" s="101"/>
      <c r="H16" s="101"/>
      <c r="I16" s="101"/>
      <c r="J16" s="101"/>
      <c r="K16" s="89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35"/>
  <sheetViews>
    <sheetView zoomScale="85" zoomScaleNormal="85" workbookViewId="0">
      <selection activeCell="A37" sqref="A37:XFD93"/>
    </sheetView>
  </sheetViews>
  <sheetFormatPr defaultRowHeight="13.8" x14ac:dyDescent="0.25"/>
  <cols>
    <col min="1" max="1" width="23.109375" style="426" customWidth="1"/>
    <col min="2" max="2" width="12.109375" style="434" customWidth="1"/>
    <col min="3" max="15" width="12.109375" style="426" customWidth="1"/>
    <col min="16" max="256" width="9.109375" style="426"/>
    <col min="257" max="257" width="5" style="426" customWidth="1"/>
    <col min="258" max="512" width="9.109375" style="426"/>
    <col min="513" max="513" width="5" style="426" customWidth="1"/>
    <col min="514" max="768" width="9.109375" style="426"/>
    <col min="769" max="769" width="5" style="426" customWidth="1"/>
    <col min="770" max="1024" width="9.109375" style="426"/>
    <col min="1025" max="1025" width="5" style="426" customWidth="1"/>
    <col min="1026" max="1280" width="9.109375" style="426"/>
    <col min="1281" max="1281" width="5" style="426" customWidth="1"/>
    <col min="1282" max="1536" width="9.109375" style="426"/>
    <col min="1537" max="1537" width="5" style="426" customWidth="1"/>
    <col min="1538" max="1792" width="9.109375" style="426"/>
    <col min="1793" max="1793" width="5" style="426" customWidth="1"/>
    <col min="1794" max="2048" width="9.109375" style="426"/>
    <col min="2049" max="2049" width="5" style="426" customWidth="1"/>
    <col min="2050" max="2304" width="9.109375" style="426"/>
    <col min="2305" max="2305" width="5" style="426" customWidth="1"/>
    <col min="2306" max="2560" width="9.109375" style="426"/>
    <col min="2561" max="2561" width="5" style="426" customWidth="1"/>
    <col min="2562" max="2816" width="9.109375" style="426"/>
    <col min="2817" max="2817" width="5" style="426" customWidth="1"/>
    <col min="2818" max="3072" width="9.109375" style="426"/>
    <col min="3073" max="3073" width="5" style="426" customWidth="1"/>
    <col min="3074" max="3328" width="9.109375" style="426"/>
    <col min="3329" max="3329" width="5" style="426" customWidth="1"/>
    <col min="3330" max="3584" width="9.109375" style="426"/>
    <col min="3585" max="3585" width="5" style="426" customWidth="1"/>
    <col min="3586" max="3840" width="9.109375" style="426"/>
    <col min="3841" max="3841" width="5" style="426" customWidth="1"/>
    <col min="3842" max="4096" width="9.109375" style="426"/>
    <col min="4097" max="4097" width="5" style="426" customWidth="1"/>
    <col min="4098" max="4352" width="9.109375" style="426"/>
    <col min="4353" max="4353" width="5" style="426" customWidth="1"/>
    <col min="4354" max="4608" width="9.109375" style="426"/>
    <col min="4609" max="4609" width="5" style="426" customWidth="1"/>
    <col min="4610" max="4864" width="9.109375" style="426"/>
    <col min="4865" max="4865" width="5" style="426" customWidth="1"/>
    <col min="4866" max="5120" width="9.109375" style="426"/>
    <col min="5121" max="5121" width="5" style="426" customWidth="1"/>
    <col min="5122" max="5376" width="9.109375" style="426"/>
    <col min="5377" max="5377" width="5" style="426" customWidth="1"/>
    <col min="5378" max="5632" width="9.109375" style="426"/>
    <col min="5633" max="5633" width="5" style="426" customWidth="1"/>
    <col min="5634" max="5888" width="9.109375" style="426"/>
    <col min="5889" max="5889" width="5" style="426" customWidth="1"/>
    <col min="5890" max="6144" width="9.109375" style="426"/>
    <col min="6145" max="6145" width="5" style="426" customWidth="1"/>
    <col min="6146" max="6400" width="9.109375" style="426"/>
    <col min="6401" max="6401" width="5" style="426" customWidth="1"/>
    <col min="6402" max="6656" width="9.109375" style="426"/>
    <col min="6657" max="6657" width="5" style="426" customWidth="1"/>
    <col min="6658" max="6912" width="9.109375" style="426"/>
    <col min="6913" max="6913" width="5" style="426" customWidth="1"/>
    <col min="6914" max="7168" width="9.109375" style="426"/>
    <col min="7169" max="7169" width="5" style="426" customWidth="1"/>
    <col min="7170" max="7424" width="9.109375" style="426"/>
    <col min="7425" max="7425" width="5" style="426" customWidth="1"/>
    <col min="7426" max="7680" width="9.109375" style="426"/>
    <col min="7681" max="7681" width="5" style="426" customWidth="1"/>
    <col min="7682" max="7936" width="9.109375" style="426"/>
    <col min="7937" max="7937" width="5" style="426" customWidth="1"/>
    <col min="7938" max="8192" width="9.109375" style="426"/>
    <col min="8193" max="8193" width="5" style="426" customWidth="1"/>
    <col min="8194" max="8448" width="9.109375" style="426"/>
    <col min="8449" max="8449" width="5" style="426" customWidth="1"/>
    <col min="8450" max="8704" width="9.109375" style="426"/>
    <col min="8705" max="8705" width="5" style="426" customWidth="1"/>
    <col min="8706" max="8960" width="9.109375" style="426"/>
    <col min="8961" max="8961" width="5" style="426" customWidth="1"/>
    <col min="8962" max="9216" width="9.109375" style="426"/>
    <col min="9217" max="9217" width="5" style="426" customWidth="1"/>
    <col min="9218" max="9472" width="9.109375" style="426"/>
    <col min="9473" max="9473" width="5" style="426" customWidth="1"/>
    <col min="9474" max="9728" width="9.109375" style="426"/>
    <col min="9729" max="9729" width="5" style="426" customWidth="1"/>
    <col min="9730" max="9984" width="9.109375" style="426"/>
    <col min="9985" max="9985" width="5" style="426" customWidth="1"/>
    <col min="9986" max="10240" width="9.109375" style="426"/>
    <col min="10241" max="10241" width="5" style="426" customWidth="1"/>
    <col min="10242" max="10496" width="9.109375" style="426"/>
    <col min="10497" max="10497" width="5" style="426" customWidth="1"/>
    <col min="10498" max="10752" width="9.109375" style="426"/>
    <col min="10753" max="10753" width="5" style="426" customWidth="1"/>
    <col min="10754" max="11008" width="9.109375" style="426"/>
    <col min="11009" max="11009" width="5" style="426" customWidth="1"/>
    <col min="11010" max="11264" width="9.109375" style="426"/>
    <col min="11265" max="11265" width="5" style="426" customWidth="1"/>
    <col min="11266" max="11520" width="9.109375" style="426"/>
    <col min="11521" max="11521" width="5" style="426" customWidth="1"/>
    <col min="11522" max="11776" width="9.109375" style="426"/>
    <col min="11777" max="11777" width="5" style="426" customWidth="1"/>
    <col min="11778" max="12032" width="9.109375" style="426"/>
    <col min="12033" max="12033" width="5" style="426" customWidth="1"/>
    <col min="12034" max="12288" width="9.109375" style="426"/>
    <col min="12289" max="12289" width="5" style="426" customWidth="1"/>
    <col min="12290" max="12544" width="9.109375" style="426"/>
    <col min="12545" max="12545" width="5" style="426" customWidth="1"/>
    <col min="12546" max="12800" width="9.109375" style="426"/>
    <col min="12801" max="12801" width="5" style="426" customWidth="1"/>
    <col min="12802" max="13056" width="9.109375" style="426"/>
    <col min="13057" max="13057" width="5" style="426" customWidth="1"/>
    <col min="13058" max="13312" width="9.109375" style="426"/>
    <col min="13313" max="13313" width="5" style="426" customWidth="1"/>
    <col min="13314" max="13568" width="9.109375" style="426"/>
    <col min="13569" max="13569" width="5" style="426" customWidth="1"/>
    <col min="13570" max="13824" width="9.109375" style="426"/>
    <col min="13825" max="13825" width="5" style="426" customWidth="1"/>
    <col min="13826" max="14080" width="9.109375" style="426"/>
    <col min="14081" max="14081" width="5" style="426" customWidth="1"/>
    <col min="14082" max="14336" width="9.109375" style="426"/>
    <col min="14337" max="14337" width="5" style="426" customWidth="1"/>
    <col min="14338" max="14592" width="9.109375" style="426"/>
    <col min="14593" max="14593" width="5" style="426" customWidth="1"/>
    <col min="14594" max="14848" width="9.109375" style="426"/>
    <col min="14849" max="14849" width="5" style="426" customWidth="1"/>
    <col min="14850" max="15104" width="9.109375" style="426"/>
    <col min="15105" max="15105" width="5" style="426" customWidth="1"/>
    <col min="15106" max="15360" width="9.109375" style="426"/>
    <col min="15361" max="15361" width="5" style="426" customWidth="1"/>
    <col min="15362" max="15616" width="9.109375" style="426"/>
    <col min="15617" max="15617" width="5" style="426" customWidth="1"/>
    <col min="15618" max="15872" width="9.109375" style="426"/>
    <col min="15873" max="15873" width="5" style="426" customWidth="1"/>
    <col min="15874" max="16128" width="9.109375" style="426"/>
    <col min="16129" max="16129" width="5" style="426" customWidth="1"/>
    <col min="16130" max="16384" width="9.109375" style="426"/>
  </cols>
  <sheetData>
    <row r="3" spans="1:15" ht="15" customHeight="1" thickBot="1" x14ac:dyDescent="0.3">
      <c r="B3" s="596"/>
      <c r="C3" s="597"/>
      <c r="D3" s="598" t="s">
        <v>486</v>
      </c>
      <c r="E3" s="598"/>
      <c r="F3" s="598" t="s">
        <v>487</v>
      </c>
      <c r="G3" s="598"/>
      <c r="H3" s="598" t="s">
        <v>488</v>
      </c>
      <c r="I3" s="598"/>
      <c r="J3" s="598" t="s">
        <v>489</v>
      </c>
      <c r="K3" s="598"/>
      <c r="L3" s="598" t="s">
        <v>490</v>
      </c>
      <c r="M3" s="598"/>
      <c r="N3" s="590">
        <v>43405</v>
      </c>
      <c r="O3" s="590"/>
    </row>
    <row r="4" spans="1:15" x14ac:dyDescent="0.25">
      <c r="A4" s="591" t="s">
        <v>531</v>
      </c>
      <c r="B4" s="427" t="s">
        <v>15</v>
      </c>
      <c r="C4" s="428" t="s">
        <v>336</v>
      </c>
      <c r="D4" s="429" t="s">
        <v>17</v>
      </c>
      <c r="E4" s="430" t="s">
        <v>18</v>
      </c>
      <c r="F4" s="429" t="s">
        <v>17</v>
      </c>
      <c r="G4" s="430" t="s">
        <v>18</v>
      </c>
      <c r="H4" s="429" t="s">
        <v>17</v>
      </c>
      <c r="I4" s="430" t="s">
        <v>18</v>
      </c>
      <c r="J4" s="429" t="s">
        <v>17</v>
      </c>
      <c r="K4" s="430" t="s">
        <v>18</v>
      </c>
      <c r="L4" s="429" t="s">
        <v>17</v>
      </c>
      <c r="M4" s="430" t="s">
        <v>18</v>
      </c>
      <c r="N4" s="429" t="s">
        <v>19</v>
      </c>
      <c r="O4" s="430" t="s">
        <v>20</v>
      </c>
    </row>
    <row r="5" spans="1:15" x14ac:dyDescent="0.25">
      <c r="A5" s="592"/>
      <c r="B5" s="427">
        <v>401</v>
      </c>
      <c r="C5" s="428" t="s">
        <v>3</v>
      </c>
      <c r="D5" s="431">
        <v>14</v>
      </c>
      <c r="E5" s="431">
        <v>836</v>
      </c>
      <c r="F5" s="431">
        <v>28</v>
      </c>
      <c r="G5" s="431">
        <v>2652</v>
      </c>
      <c r="H5" s="431">
        <v>6</v>
      </c>
      <c r="I5" s="431">
        <v>564</v>
      </c>
      <c r="J5" s="432">
        <v>7</v>
      </c>
      <c r="K5" s="431">
        <v>443</v>
      </c>
      <c r="L5" s="432">
        <v>13</v>
      </c>
      <c r="M5" s="431">
        <v>797</v>
      </c>
      <c r="N5" s="431">
        <f>D5+F5+H5+J5+L5</f>
        <v>68</v>
      </c>
      <c r="O5" s="431">
        <f>E5+G5+I5+K5+M5</f>
        <v>5292</v>
      </c>
    </row>
    <row r="6" spans="1:15" x14ac:dyDescent="0.25">
      <c r="A6" s="592"/>
      <c r="B6" s="427">
        <v>402</v>
      </c>
      <c r="C6" s="428" t="s">
        <v>267</v>
      </c>
      <c r="D6" s="431">
        <v>8</v>
      </c>
      <c r="E6" s="431">
        <v>912</v>
      </c>
      <c r="F6" s="431">
        <v>10</v>
      </c>
      <c r="G6" s="431">
        <v>930</v>
      </c>
      <c r="H6" s="431">
        <v>5</v>
      </c>
      <c r="I6" s="431">
        <v>245</v>
      </c>
      <c r="J6" s="432">
        <v>6</v>
      </c>
      <c r="K6" s="432">
        <v>714</v>
      </c>
      <c r="L6" s="432">
        <v>8</v>
      </c>
      <c r="M6" s="431">
        <v>952</v>
      </c>
      <c r="N6" s="431">
        <f t="shared" ref="N6:O17" si="0">D6+F6+H6+J6+L6</f>
        <v>37</v>
      </c>
      <c r="O6" s="431">
        <f t="shared" si="0"/>
        <v>3753</v>
      </c>
    </row>
    <row r="7" spans="1:15" x14ac:dyDescent="0.25">
      <c r="A7" s="592"/>
      <c r="B7" s="427">
        <v>404</v>
      </c>
      <c r="C7" s="428" t="s">
        <v>268</v>
      </c>
      <c r="D7" s="431">
        <v>5</v>
      </c>
      <c r="E7" s="431">
        <v>245</v>
      </c>
      <c r="F7" s="431">
        <v>0</v>
      </c>
      <c r="G7" s="431">
        <v>0</v>
      </c>
      <c r="H7" s="432">
        <v>15</v>
      </c>
      <c r="I7" s="431">
        <v>815</v>
      </c>
      <c r="J7" s="431">
        <v>4</v>
      </c>
      <c r="K7" s="431">
        <v>376</v>
      </c>
      <c r="L7" s="431">
        <v>2</v>
      </c>
      <c r="M7" s="431">
        <v>98</v>
      </c>
      <c r="N7" s="431">
        <f t="shared" si="0"/>
        <v>26</v>
      </c>
      <c r="O7" s="431">
        <f t="shared" si="0"/>
        <v>1534</v>
      </c>
    </row>
    <row r="8" spans="1:15" x14ac:dyDescent="0.25">
      <c r="A8" s="592"/>
      <c r="B8" s="427">
        <v>405</v>
      </c>
      <c r="C8" s="428" t="s">
        <v>6</v>
      </c>
      <c r="D8" s="431">
        <v>23</v>
      </c>
      <c r="E8" s="431">
        <v>1417</v>
      </c>
      <c r="F8" s="431">
        <v>27</v>
      </c>
      <c r="G8" s="431">
        <v>3483</v>
      </c>
      <c r="H8" s="432">
        <v>33</v>
      </c>
      <c r="I8" s="431">
        <v>3007</v>
      </c>
      <c r="J8" s="431">
        <v>24</v>
      </c>
      <c r="K8" s="431">
        <v>2106</v>
      </c>
      <c r="L8" s="432">
        <v>45</v>
      </c>
      <c r="M8" s="431">
        <v>4880</v>
      </c>
      <c r="N8" s="431">
        <f t="shared" si="0"/>
        <v>152</v>
      </c>
      <c r="O8" s="431">
        <f t="shared" si="0"/>
        <v>14893</v>
      </c>
    </row>
    <row r="9" spans="1:15" x14ac:dyDescent="0.25">
      <c r="A9" s="592"/>
      <c r="B9" s="427">
        <v>412</v>
      </c>
      <c r="C9" s="428" t="s">
        <v>7</v>
      </c>
      <c r="D9" s="431">
        <v>14</v>
      </c>
      <c r="E9" s="431">
        <v>856</v>
      </c>
      <c r="F9" s="431">
        <v>14</v>
      </c>
      <c r="G9" s="431">
        <v>775</v>
      </c>
      <c r="H9" s="431">
        <v>9</v>
      </c>
      <c r="I9" s="431">
        <v>751</v>
      </c>
      <c r="J9" s="432">
        <v>14</v>
      </c>
      <c r="K9" s="431">
        <v>922</v>
      </c>
      <c r="L9" s="431">
        <v>6</v>
      </c>
      <c r="M9" s="431">
        <v>304</v>
      </c>
      <c r="N9" s="431">
        <f t="shared" si="0"/>
        <v>57</v>
      </c>
      <c r="O9" s="431">
        <f t="shared" si="0"/>
        <v>3608</v>
      </c>
    </row>
    <row r="10" spans="1:15" x14ac:dyDescent="0.25">
      <c r="A10" s="592"/>
      <c r="B10" s="427">
        <v>416</v>
      </c>
      <c r="C10" s="428" t="s">
        <v>8</v>
      </c>
      <c r="D10" s="431">
        <v>49</v>
      </c>
      <c r="E10" s="431">
        <v>2601</v>
      </c>
      <c r="F10" s="431">
        <v>27</v>
      </c>
      <c r="G10" s="431">
        <v>2083</v>
      </c>
      <c r="H10" s="432">
        <v>41</v>
      </c>
      <c r="I10" s="431">
        <v>2719</v>
      </c>
      <c r="J10" s="431">
        <v>38</v>
      </c>
      <c r="K10" s="432">
        <v>2782</v>
      </c>
      <c r="L10" s="432">
        <v>71</v>
      </c>
      <c r="M10" s="432">
        <v>7089</v>
      </c>
      <c r="N10" s="431">
        <f t="shared" si="0"/>
        <v>226</v>
      </c>
      <c r="O10" s="431">
        <f t="shared" si="0"/>
        <v>17274</v>
      </c>
    </row>
    <row r="11" spans="1:15" x14ac:dyDescent="0.25">
      <c r="A11" s="592"/>
      <c r="B11" s="427">
        <v>417</v>
      </c>
      <c r="C11" s="428" t="s">
        <v>9</v>
      </c>
      <c r="D11" s="431">
        <v>14</v>
      </c>
      <c r="E11" s="431">
        <v>1026</v>
      </c>
      <c r="F11" s="431">
        <v>6</v>
      </c>
      <c r="G11" s="431">
        <v>294</v>
      </c>
      <c r="H11" s="432">
        <v>12</v>
      </c>
      <c r="I11" s="431">
        <v>748</v>
      </c>
      <c r="J11" s="431">
        <v>10</v>
      </c>
      <c r="K11" s="431">
        <v>620</v>
      </c>
      <c r="L11" s="431">
        <v>9</v>
      </c>
      <c r="M11" s="432">
        <v>781</v>
      </c>
      <c r="N11" s="431">
        <f t="shared" si="0"/>
        <v>51</v>
      </c>
      <c r="O11" s="431">
        <f t="shared" si="0"/>
        <v>3469</v>
      </c>
    </row>
    <row r="12" spans="1:15" x14ac:dyDescent="0.25">
      <c r="A12" s="592"/>
      <c r="B12" s="427">
        <v>423</v>
      </c>
      <c r="C12" s="428" t="s">
        <v>10</v>
      </c>
      <c r="D12" s="431">
        <v>3</v>
      </c>
      <c r="E12" s="431">
        <v>167</v>
      </c>
      <c r="F12" s="431">
        <v>5</v>
      </c>
      <c r="G12" s="431">
        <v>285</v>
      </c>
      <c r="H12" s="431">
        <v>4</v>
      </c>
      <c r="I12" s="431">
        <v>586</v>
      </c>
      <c r="J12" s="431">
        <v>3</v>
      </c>
      <c r="K12" s="431">
        <v>247</v>
      </c>
      <c r="L12" s="432">
        <v>5</v>
      </c>
      <c r="M12" s="431">
        <v>575</v>
      </c>
      <c r="N12" s="431">
        <f t="shared" si="0"/>
        <v>20</v>
      </c>
      <c r="O12" s="431">
        <f t="shared" si="0"/>
        <v>1860</v>
      </c>
    </row>
    <row r="13" spans="1:15" x14ac:dyDescent="0.25">
      <c r="A13" s="592"/>
      <c r="B13" s="427">
        <v>424</v>
      </c>
      <c r="C13" s="428" t="s">
        <v>11</v>
      </c>
      <c r="D13" s="431">
        <v>46</v>
      </c>
      <c r="E13" s="431">
        <v>2775</v>
      </c>
      <c r="F13" s="431">
        <v>32</v>
      </c>
      <c r="G13" s="431">
        <v>2318</v>
      </c>
      <c r="H13" s="431">
        <v>23</v>
      </c>
      <c r="I13" s="431">
        <v>1317</v>
      </c>
      <c r="J13" s="432">
        <v>42</v>
      </c>
      <c r="K13" s="432">
        <v>3459</v>
      </c>
      <c r="L13" s="432">
        <v>49</v>
      </c>
      <c r="M13" s="431">
        <v>3460</v>
      </c>
      <c r="N13" s="431">
        <f t="shared" si="0"/>
        <v>192</v>
      </c>
      <c r="O13" s="431">
        <f t="shared" si="0"/>
        <v>13329</v>
      </c>
    </row>
    <row r="14" spans="1:15" x14ac:dyDescent="0.25">
      <c r="A14" s="592"/>
      <c r="B14" s="427">
        <v>425</v>
      </c>
      <c r="C14" s="428" t="s">
        <v>12</v>
      </c>
      <c r="D14" s="431">
        <v>3</v>
      </c>
      <c r="E14" s="431">
        <v>317</v>
      </c>
      <c r="F14" s="431">
        <v>3</v>
      </c>
      <c r="G14" s="431">
        <v>307</v>
      </c>
      <c r="H14" s="431">
        <v>1</v>
      </c>
      <c r="I14" s="431">
        <v>49</v>
      </c>
      <c r="J14" s="432">
        <v>4</v>
      </c>
      <c r="K14" s="432">
        <v>286</v>
      </c>
      <c r="L14" s="431">
        <v>4</v>
      </c>
      <c r="M14" s="431">
        <v>366</v>
      </c>
      <c r="N14" s="431">
        <f t="shared" si="0"/>
        <v>15</v>
      </c>
      <c r="O14" s="431">
        <f t="shared" si="0"/>
        <v>1325</v>
      </c>
    </row>
    <row r="15" spans="1:15" x14ac:dyDescent="0.25">
      <c r="A15" s="592"/>
      <c r="B15" s="427">
        <v>426</v>
      </c>
      <c r="C15" s="428" t="s">
        <v>269</v>
      </c>
      <c r="D15" s="431">
        <v>3</v>
      </c>
      <c r="E15" s="431">
        <v>237</v>
      </c>
      <c r="F15" s="431">
        <v>6</v>
      </c>
      <c r="G15" s="431">
        <v>604</v>
      </c>
      <c r="H15" s="431">
        <v>2</v>
      </c>
      <c r="I15" s="431">
        <v>98</v>
      </c>
      <c r="J15" s="431">
        <v>1</v>
      </c>
      <c r="K15" s="431">
        <v>49</v>
      </c>
      <c r="L15" s="432">
        <v>7</v>
      </c>
      <c r="M15" s="431">
        <v>443</v>
      </c>
      <c r="N15" s="431">
        <f t="shared" si="0"/>
        <v>19</v>
      </c>
      <c r="O15" s="431">
        <f t="shared" si="0"/>
        <v>1431</v>
      </c>
    </row>
    <row r="16" spans="1:15" x14ac:dyDescent="0.25">
      <c r="A16" s="592"/>
      <c r="B16" s="427">
        <v>429</v>
      </c>
      <c r="C16" s="428" t="s">
        <v>337</v>
      </c>
      <c r="D16" s="431">
        <v>2</v>
      </c>
      <c r="E16" s="431">
        <v>98</v>
      </c>
      <c r="F16" s="431">
        <v>3</v>
      </c>
      <c r="G16" s="431">
        <v>147</v>
      </c>
      <c r="H16" s="431">
        <v>3</v>
      </c>
      <c r="I16" s="431">
        <v>327</v>
      </c>
      <c r="J16" s="431">
        <v>2</v>
      </c>
      <c r="K16" s="431">
        <v>98</v>
      </c>
      <c r="L16" s="431">
        <v>2</v>
      </c>
      <c r="M16" s="431">
        <v>98</v>
      </c>
      <c r="N16" s="431">
        <f t="shared" si="0"/>
        <v>12</v>
      </c>
      <c r="O16" s="431">
        <f t="shared" si="0"/>
        <v>768</v>
      </c>
    </row>
    <row r="17" spans="1:15" x14ac:dyDescent="0.25">
      <c r="A17" s="592"/>
      <c r="B17" s="427">
        <v>444</v>
      </c>
      <c r="C17" s="428" t="s">
        <v>16</v>
      </c>
      <c r="D17" s="431">
        <v>0</v>
      </c>
      <c r="E17" s="431">
        <v>0</v>
      </c>
      <c r="F17" s="431">
        <v>0</v>
      </c>
      <c r="G17" s="431">
        <v>0</v>
      </c>
      <c r="H17" s="431">
        <v>0</v>
      </c>
      <c r="I17" s="431">
        <v>0</v>
      </c>
      <c r="J17" s="431">
        <v>0</v>
      </c>
      <c r="K17" s="431">
        <v>0</v>
      </c>
      <c r="L17" s="431">
        <v>0</v>
      </c>
      <c r="M17" s="431">
        <v>0</v>
      </c>
      <c r="N17" s="431">
        <f t="shared" si="0"/>
        <v>0</v>
      </c>
      <c r="O17" s="431">
        <f t="shared" si="0"/>
        <v>0</v>
      </c>
    </row>
    <row r="18" spans="1:15" ht="14.4" thickBot="1" x14ac:dyDescent="0.3">
      <c r="A18" s="593"/>
      <c r="B18" s="594" t="s">
        <v>338</v>
      </c>
      <c r="C18" s="595"/>
      <c r="D18" s="433">
        <f>SUM(D5:D17)</f>
        <v>184</v>
      </c>
      <c r="E18" s="433">
        <f t="shared" ref="E18:O18" si="1">SUM(E5:E17)</f>
        <v>11487</v>
      </c>
      <c r="F18" s="433">
        <f t="shared" si="1"/>
        <v>161</v>
      </c>
      <c r="G18" s="433">
        <f t="shared" si="1"/>
        <v>13878</v>
      </c>
      <c r="H18" s="433">
        <f t="shared" si="1"/>
        <v>154</v>
      </c>
      <c r="I18" s="433">
        <f t="shared" si="1"/>
        <v>11226</v>
      </c>
      <c r="J18" s="433">
        <f t="shared" si="1"/>
        <v>155</v>
      </c>
      <c r="K18" s="433">
        <f t="shared" si="1"/>
        <v>12102</v>
      </c>
      <c r="L18" s="433">
        <f t="shared" si="1"/>
        <v>221</v>
      </c>
      <c r="M18" s="433">
        <f t="shared" si="1"/>
        <v>19843</v>
      </c>
      <c r="N18" s="433">
        <f t="shared" si="1"/>
        <v>875</v>
      </c>
      <c r="O18" s="433">
        <f t="shared" si="1"/>
        <v>68536</v>
      </c>
    </row>
    <row r="19" spans="1:15" ht="8.25" customHeight="1" x14ac:dyDescent="0.25"/>
    <row r="20" spans="1:15" ht="15" customHeight="1" thickBot="1" x14ac:dyDescent="0.3">
      <c r="B20" s="596"/>
      <c r="C20" s="597"/>
      <c r="D20" s="598" t="s">
        <v>491</v>
      </c>
      <c r="E20" s="598"/>
      <c r="F20" s="598" t="s">
        <v>492</v>
      </c>
      <c r="G20" s="598"/>
      <c r="H20" s="598" t="s">
        <v>493</v>
      </c>
      <c r="I20" s="598"/>
      <c r="J20" s="598" t="s">
        <v>494</v>
      </c>
      <c r="K20" s="598"/>
      <c r="L20" s="598"/>
      <c r="M20" s="598"/>
      <c r="N20" s="590">
        <v>43435</v>
      </c>
      <c r="O20" s="590"/>
    </row>
    <row r="21" spans="1:15" x14ac:dyDescent="0.25">
      <c r="A21" s="591" t="s">
        <v>412</v>
      </c>
      <c r="B21" s="433" t="s">
        <v>15</v>
      </c>
      <c r="C21" s="428" t="s">
        <v>336</v>
      </c>
      <c r="D21" s="429" t="s">
        <v>17</v>
      </c>
      <c r="E21" s="430" t="s">
        <v>18</v>
      </c>
      <c r="F21" s="429" t="s">
        <v>17</v>
      </c>
      <c r="G21" s="430" t="s">
        <v>18</v>
      </c>
      <c r="H21" s="429" t="s">
        <v>17</v>
      </c>
      <c r="I21" s="430" t="s">
        <v>18</v>
      </c>
      <c r="J21" s="429" t="s">
        <v>17</v>
      </c>
      <c r="K21" s="430" t="s">
        <v>18</v>
      </c>
      <c r="L21" s="429" t="s">
        <v>17</v>
      </c>
      <c r="M21" s="430" t="s">
        <v>18</v>
      </c>
      <c r="N21" s="429" t="s">
        <v>19</v>
      </c>
      <c r="O21" s="430" t="s">
        <v>20</v>
      </c>
    </row>
    <row r="22" spans="1:15" x14ac:dyDescent="0.25">
      <c r="A22" s="592"/>
      <c r="B22" s="433">
        <v>401</v>
      </c>
      <c r="C22" s="428" t="s">
        <v>3</v>
      </c>
      <c r="D22" s="432">
        <v>25</v>
      </c>
      <c r="E22" s="431">
        <v>1785</v>
      </c>
      <c r="F22" s="431">
        <v>13</v>
      </c>
      <c r="G22" s="431">
        <v>827</v>
      </c>
      <c r="H22" s="431">
        <v>14</v>
      </c>
      <c r="I22" s="431">
        <v>806</v>
      </c>
      <c r="J22" s="431">
        <v>17</v>
      </c>
      <c r="K22" s="431">
        <v>943</v>
      </c>
      <c r="L22" s="431"/>
      <c r="M22" s="431"/>
      <c r="N22" s="431">
        <f>D22+F22+H22+J22+L22</f>
        <v>69</v>
      </c>
      <c r="O22" s="431">
        <f>E22+G22+I22+K22+M22</f>
        <v>4361</v>
      </c>
    </row>
    <row r="23" spans="1:15" x14ac:dyDescent="0.25">
      <c r="A23" s="592"/>
      <c r="B23" s="433">
        <v>402</v>
      </c>
      <c r="C23" s="428" t="s">
        <v>267</v>
      </c>
      <c r="D23" s="431">
        <v>5</v>
      </c>
      <c r="E23" s="431">
        <v>495</v>
      </c>
      <c r="F23" s="431">
        <v>11</v>
      </c>
      <c r="G23" s="431">
        <v>1217</v>
      </c>
      <c r="H23" s="435">
        <v>15</v>
      </c>
      <c r="I23" s="431">
        <v>1255</v>
      </c>
      <c r="J23" s="431">
        <v>16</v>
      </c>
      <c r="K23" s="431">
        <v>1394</v>
      </c>
      <c r="L23" s="431"/>
      <c r="M23" s="431"/>
      <c r="N23" s="431">
        <f t="shared" ref="N23:O34" si="2">D23+F23+H23+J23+L23</f>
        <v>47</v>
      </c>
      <c r="O23" s="431">
        <f t="shared" si="2"/>
        <v>4361</v>
      </c>
    </row>
    <row r="24" spans="1:15" x14ac:dyDescent="0.25">
      <c r="A24" s="592"/>
      <c r="B24" s="433">
        <v>404</v>
      </c>
      <c r="C24" s="428" t="s">
        <v>268</v>
      </c>
      <c r="D24" s="432">
        <v>8</v>
      </c>
      <c r="E24" s="431">
        <v>562</v>
      </c>
      <c r="F24" s="431">
        <v>10</v>
      </c>
      <c r="G24" s="431">
        <v>1120</v>
      </c>
      <c r="H24" s="431">
        <v>6</v>
      </c>
      <c r="I24" s="431">
        <v>304</v>
      </c>
      <c r="J24" s="431">
        <v>9</v>
      </c>
      <c r="K24" s="431">
        <v>801</v>
      </c>
      <c r="L24" s="431"/>
      <c r="M24" s="431"/>
      <c r="N24" s="431">
        <f t="shared" si="2"/>
        <v>33</v>
      </c>
      <c r="O24" s="431">
        <f t="shared" si="2"/>
        <v>2787</v>
      </c>
    </row>
    <row r="25" spans="1:15" x14ac:dyDescent="0.25">
      <c r="A25" s="592"/>
      <c r="B25" s="433">
        <v>405</v>
      </c>
      <c r="C25" s="428" t="s">
        <v>6</v>
      </c>
      <c r="D25" s="432">
        <v>49</v>
      </c>
      <c r="E25" s="431">
        <v>5032</v>
      </c>
      <c r="F25" s="431">
        <v>49</v>
      </c>
      <c r="G25" s="431">
        <v>6101</v>
      </c>
      <c r="H25" s="432">
        <v>70</v>
      </c>
      <c r="I25" s="431">
        <v>7120</v>
      </c>
      <c r="J25" s="431">
        <v>102</v>
      </c>
      <c r="K25" s="431">
        <v>11208</v>
      </c>
      <c r="L25" s="431"/>
      <c r="M25" s="431"/>
      <c r="N25" s="431">
        <f t="shared" si="2"/>
        <v>270</v>
      </c>
      <c r="O25" s="431">
        <f t="shared" si="2"/>
        <v>29461</v>
      </c>
    </row>
    <row r="26" spans="1:15" x14ac:dyDescent="0.25">
      <c r="A26" s="592"/>
      <c r="B26" s="433">
        <v>412</v>
      </c>
      <c r="C26" s="428" t="s">
        <v>7</v>
      </c>
      <c r="D26" s="431">
        <v>7</v>
      </c>
      <c r="E26" s="431">
        <v>573</v>
      </c>
      <c r="F26" s="431">
        <v>13</v>
      </c>
      <c r="G26" s="431">
        <v>1327</v>
      </c>
      <c r="H26" s="432">
        <v>17</v>
      </c>
      <c r="I26" s="431">
        <v>2323</v>
      </c>
      <c r="J26" s="431">
        <v>28</v>
      </c>
      <c r="K26" s="431">
        <v>2521</v>
      </c>
      <c r="L26" s="431"/>
      <c r="M26" s="431"/>
      <c r="N26" s="431">
        <f t="shared" si="2"/>
        <v>65</v>
      </c>
      <c r="O26" s="431">
        <f t="shared" si="2"/>
        <v>6744</v>
      </c>
    </row>
    <row r="27" spans="1:15" x14ac:dyDescent="0.25">
      <c r="A27" s="592"/>
      <c r="B27" s="433">
        <v>416</v>
      </c>
      <c r="C27" s="428" t="s">
        <v>8</v>
      </c>
      <c r="D27" s="436">
        <v>62</v>
      </c>
      <c r="E27" s="431">
        <v>5898</v>
      </c>
      <c r="F27" s="431">
        <v>76</v>
      </c>
      <c r="G27" s="431">
        <v>7500</v>
      </c>
      <c r="H27" s="436">
        <v>59</v>
      </c>
      <c r="I27" s="431">
        <v>5191</v>
      </c>
      <c r="J27" s="431">
        <v>88</v>
      </c>
      <c r="K27" s="431">
        <v>9812</v>
      </c>
      <c r="L27" s="431"/>
      <c r="M27" s="431"/>
      <c r="N27" s="431">
        <f t="shared" si="2"/>
        <v>285</v>
      </c>
      <c r="O27" s="431">
        <f t="shared" si="2"/>
        <v>28401</v>
      </c>
    </row>
    <row r="28" spans="1:15" x14ac:dyDescent="0.25">
      <c r="A28" s="592"/>
      <c r="B28" s="433">
        <v>417</v>
      </c>
      <c r="C28" s="428" t="s">
        <v>9</v>
      </c>
      <c r="D28" s="432">
        <v>15</v>
      </c>
      <c r="E28" s="431">
        <v>1135</v>
      </c>
      <c r="F28" s="431">
        <v>21</v>
      </c>
      <c r="G28" s="431">
        <v>1609</v>
      </c>
      <c r="H28" s="436">
        <v>16</v>
      </c>
      <c r="I28" s="431">
        <v>1144</v>
      </c>
      <c r="J28" s="431">
        <v>12</v>
      </c>
      <c r="K28" s="431">
        <v>808</v>
      </c>
      <c r="L28" s="431"/>
      <c r="M28" s="431"/>
      <c r="N28" s="431">
        <f t="shared" si="2"/>
        <v>64</v>
      </c>
      <c r="O28" s="431">
        <f t="shared" si="2"/>
        <v>4696</v>
      </c>
    </row>
    <row r="29" spans="1:15" x14ac:dyDescent="0.25">
      <c r="A29" s="592"/>
      <c r="B29" s="433">
        <v>423</v>
      </c>
      <c r="C29" s="428" t="s">
        <v>10</v>
      </c>
      <c r="D29" s="431">
        <v>2</v>
      </c>
      <c r="E29" s="431">
        <v>218</v>
      </c>
      <c r="F29" s="431">
        <v>5</v>
      </c>
      <c r="G29" s="431">
        <v>545</v>
      </c>
      <c r="H29" s="432">
        <v>17</v>
      </c>
      <c r="I29" s="431">
        <v>1543</v>
      </c>
      <c r="J29" s="431">
        <v>16</v>
      </c>
      <c r="K29" s="431">
        <v>2374</v>
      </c>
      <c r="L29" s="431"/>
      <c r="M29" s="431"/>
      <c r="N29" s="431">
        <f t="shared" si="2"/>
        <v>40</v>
      </c>
      <c r="O29" s="431">
        <f t="shared" si="2"/>
        <v>4680</v>
      </c>
    </row>
    <row r="30" spans="1:15" x14ac:dyDescent="0.25">
      <c r="A30" s="592"/>
      <c r="B30" s="433">
        <v>424</v>
      </c>
      <c r="C30" s="428" t="s">
        <v>11</v>
      </c>
      <c r="D30" s="436">
        <v>30</v>
      </c>
      <c r="E30" s="431">
        <v>2270</v>
      </c>
      <c r="F30" s="431">
        <v>24</v>
      </c>
      <c r="G30" s="431">
        <v>1766</v>
      </c>
      <c r="H30" s="432">
        <v>32</v>
      </c>
      <c r="I30" s="431">
        <v>2968</v>
      </c>
      <c r="J30" s="431">
        <v>33</v>
      </c>
      <c r="K30" s="431">
        <v>2707</v>
      </c>
      <c r="L30" s="431"/>
      <c r="M30" s="431"/>
      <c r="N30" s="431">
        <f t="shared" si="2"/>
        <v>119</v>
      </c>
      <c r="O30" s="431">
        <f t="shared" si="2"/>
        <v>9711</v>
      </c>
    </row>
    <row r="31" spans="1:15" x14ac:dyDescent="0.25">
      <c r="A31" s="592"/>
      <c r="B31" s="433">
        <v>425</v>
      </c>
      <c r="C31" s="428" t="s">
        <v>12</v>
      </c>
      <c r="D31" s="431">
        <v>1</v>
      </c>
      <c r="E31" s="431">
        <v>59</v>
      </c>
      <c r="F31" s="431">
        <v>4</v>
      </c>
      <c r="G31" s="431">
        <v>436</v>
      </c>
      <c r="H31" s="431">
        <v>2</v>
      </c>
      <c r="I31" s="431">
        <v>198</v>
      </c>
      <c r="J31" s="431">
        <v>8</v>
      </c>
      <c r="K31" s="431">
        <v>872</v>
      </c>
      <c r="L31" s="431"/>
      <c r="M31" s="431"/>
      <c r="N31" s="431">
        <f t="shared" si="2"/>
        <v>15</v>
      </c>
      <c r="O31" s="431">
        <f t="shared" si="2"/>
        <v>1565</v>
      </c>
    </row>
    <row r="32" spans="1:15" x14ac:dyDescent="0.25">
      <c r="A32" s="592"/>
      <c r="B32" s="433">
        <v>426</v>
      </c>
      <c r="C32" s="428" t="s">
        <v>269</v>
      </c>
      <c r="D32" s="431">
        <v>4</v>
      </c>
      <c r="E32" s="431">
        <v>466</v>
      </c>
      <c r="F32" s="431">
        <v>8</v>
      </c>
      <c r="G32" s="431">
        <v>522</v>
      </c>
      <c r="H32" s="431">
        <v>6</v>
      </c>
      <c r="I32" s="431">
        <v>394</v>
      </c>
      <c r="J32" s="431">
        <v>5</v>
      </c>
      <c r="K32" s="431">
        <v>415</v>
      </c>
      <c r="L32" s="431"/>
      <c r="M32" s="431"/>
      <c r="N32" s="431">
        <f t="shared" si="2"/>
        <v>23</v>
      </c>
      <c r="O32" s="431">
        <f t="shared" si="2"/>
        <v>1797</v>
      </c>
    </row>
    <row r="33" spans="1:15" x14ac:dyDescent="0.25">
      <c r="A33" s="592"/>
      <c r="B33" s="433">
        <v>429</v>
      </c>
      <c r="C33" s="428" t="s">
        <v>337</v>
      </c>
      <c r="D33" s="432">
        <v>9</v>
      </c>
      <c r="E33" s="431">
        <v>441</v>
      </c>
      <c r="F33" s="431">
        <v>3</v>
      </c>
      <c r="G33" s="431">
        <v>297</v>
      </c>
      <c r="H33" s="431">
        <v>3</v>
      </c>
      <c r="I33" s="431">
        <v>197</v>
      </c>
      <c r="J33" s="431">
        <v>8</v>
      </c>
      <c r="K33" s="431">
        <v>992</v>
      </c>
      <c r="L33" s="431"/>
      <c r="M33" s="431"/>
      <c r="N33" s="431">
        <f t="shared" si="2"/>
        <v>23</v>
      </c>
      <c r="O33" s="431">
        <f t="shared" si="2"/>
        <v>1927</v>
      </c>
    </row>
    <row r="34" spans="1:15" x14ac:dyDescent="0.25">
      <c r="A34" s="592"/>
      <c r="B34" s="433">
        <v>444</v>
      </c>
      <c r="C34" s="428" t="s">
        <v>16</v>
      </c>
      <c r="D34" s="431">
        <v>0</v>
      </c>
      <c r="E34" s="431">
        <v>0</v>
      </c>
      <c r="F34" s="431">
        <v>0</v>
      </c>
      <c r="G34" s="431">
        <v>0</v>
      </c>
      <c r="H34" s="431">
        <v>0</v>
      </c>
      <c r="I34" s="431">
        <v>0</v>
      </c>
      <c r="J34" s="431">
        <v>0</v>
      </c>
      <c r="K34" s="431">
        <v>0</v>
      </c>
      <c r="L34" s="431"/>
      <c r="M34" s="431"/>
      <c r="N34" s="431">
        <f t="shared" si="2"/>
        <v>0</v>
      </c>
      <c r="O34" s="431">
        <f t="shared" si="2"/>
        <v>0</v>
      </c>
    </row>
    <row r="35" spans="1:15" ht="14.4" thickBot="1" x14ac:dyDescent="0.3">
      <c r="A35" s="593"/>
      <c r="B35" s="599" t="s">
        <v>338</v>
      </c>
      <c r="C35" s="595"/>
      <c r="D35" s="433">
        <f>SUM(D22:D34)</f>
        <v>217</v>
      </c>
      <c r="E35" s="433">
        <f t="shared" ref="E35:O35" si="3">SUM(E22:E34)</f>
        <v>18934</v>
      </c>
      <c r="F35" s="433">
        <f t="shared" si="3"/>
        <v>237</v>
      </c>
      <c r="G35" s="433">
        <f t="shared" si="3"/>
        <v>23267</v>
      </c>
      <c r="H35" s="433">
        <f t="shared" si="3"/>
        <v>257</v>
      </c>
      <c r="I35" s="433">
        <f t="shared" si="3"/>
        <v>23443</v>
      </c>
      <c r="J35" s="433">
        <f t="shared" si="3"/>
        <v>342</v>
      </c>
      <c r="K35" s="433">
        <f t="shared" si="3"/>
        <v>34847</v>
      </c>
      <c r="L35" s="433">
        <f t="shared" si="3"/>
        <v>0</v>
      </c>
      <c r="M35" s="433">
        <f t="shared" si="3"/>
        <v>0</v>
      </c>
      <c r="N35" s="433">
        <f t="shared" si="3"/>
        <v>1053</v>
      </c>
      <c r="O35" s="433">
        <f t="shared" si="3"/>
        <v>100491</v>
      </c>
    </row>
  </sheetData>
  <mergeCells count="18">
    <mergeCell ref="A21:A35"/>
    <mergeCell ref="B35:C35"/>
    <mergeCell ref="N3:O3"/>
    <mergeCell ref="A4:A18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M60"/>
  <sheetViews>
    <sheetView zoomScale="80" zoomScaleNormal="80" zoomScaleSheetLayoutView="85" workbookViewId="0">
      <selection activeCell="N41" sqref="N41"/>
    </sheetView>
  </sheetViews>
  <sheetFormatPr defaultColWidth="9.109375" defaultRowHeight="13.8" x14ac:dyDescent="0.3"/>
  <cols>
    <col min="1" max="1" width="1.88671875" style="497" customWidth="1"/>
    <col min="2" max="2" width="13.44140625" style="497" customWidth="1"/>
    <col min="3" max="3" width="16.88671875" style="497" customWidth="1"/>
    <col min="4" max="4" width="12.44140625" style="497" customWidth="1"/>
    <col min="5" max="5" width="14.5546875" style="497" customWidth="1"/>
    <col min="6" max="6" width="20.109375" style="497" bestFit="1" customWidth="1"/>
    <col min="7" max="10" width="14.5546875" style="497" customWidth="1"/>
    <col min="11" max="11" width="20.109375" style="497" customWidth="1"/>
    <col min="12" max="12" width="8.33203125" style="497" customWidth="1"/>
    <col min="13" max="13" width="2.88671875" style="497" customWidth="1"/>
    <col min="14" max="16384" width="9.109375" style="497"/>
  </cols>
  <sheetData>
    <row r="1" spans="2:13" ht="26.25" customHeight="1" thickBot="1" x14ac:dyDescent="0.35">
      <c r="B1" s="520" t="s">
        <v>566</v>
      </c>
      <c r="C1" s="521"/>
      <c r="D1" s="521"/>
      <c r="E1" s="521"/>
      <c r="F1" s="521"/>
      <c r="G1" s="641" t="s">
        <v>567</v>
      </c>
      <c r="H1" s="642"/>
      <c r="I1" s="642"/>
      <c r="J1" s="643"/>
    </row>
    <row r="2" spans="2:13" ht="3" customHeight="1" x14ac:dyDescent="0.3">
      <c r="B2" s="481"/>
      <c r="C2" s="481"/>
      <c r="D2" s="481"/>
      <c r="E2" s="481"/>
      <c r="F2" s="481"/>
      <c r="G2" s="481"/>
      <c r="H2" s="481"/>
      <c r="I2" s="481"/>
      <c r="J2" s="481"/>
      <c r="L2" s="481"/>
      <c r="M2" s="481"/>
    </row>
    <row r="3" spans="2:13" ht="6" customHeight="1" thickBot="1" x14ac:dyDescent="0.35">
      <c r="B3" s="498"/>
      <c r="C3" s="498"/>
      <c r="D3" s="498"/>
      <c r="E3" s="498"/>
      <c r="F3" s="498"/>
      <c r="G3" s="498"/>
      <c r="H3" s="498"/>
      <c r="I3" s="498"/>
      <c r="J3" s="498"/>
      <c r="L3" s="498"/>
    </row>
    <row r="4" spans="2:13" ht="24.75" customHeight="1" thickBot="1" x14ac:dyDescent="0.35">
      <c r="B4" s="639" t="s">
        <v>543</v>
      </c>
      <c r="C4" s="636" t="s">
        <v>551</v>
      </c>
      <c r="D4" s="636"/>
      <c r="E4" s="636"/>
      <c r="F4" s="637"/>
      <c r="G4" s="638" t="s">
        <v>552</v>
      </c>
      <c r="H4" s="636"/>
      <c r="I4" s="636"/>
      <c r="J4" s="637"/>
    </row>
    <row r="5" spans="2:13" ht="14.4" thickBot="1" x14ac:dyDescent="0.35">
      <c r="B5" s="640"/>
      <c r="C5" s="518" t="s">
        <v>19</v>
      </c>
      <c r="D5" s="479" t="s">
        <v>548</v>
      </c>
      <c r="E5" s="479" t="s">
        <v>549</v>
      </c>
      <c r="F5" s="480" t="s">
        <v>533</v>
      </c>
      <c r="G5" s="476" t="s">
        <v>19</v>
      </c>
      <c r="H5" s="476" t="s">
        <v>548</v>
      </c>
      <c r="I5" s="476" t="s">
        <v>549</v>
      </c>
      <c r="J5" s="477" t="s">
        <v>533</v>
      </c>
    </row>
    <row r="6" spans="2:13" x14ac:dyDescent="0.3">
      <c r="B6" s="519" t="s">
        <v>481</v>
      </c>
      <c r="C6" s="476">
        <v>961</v>
      </c>
      <c r="D6" s="487">
        <v>43509.4</v>
      </c>
      <c r="E6" s="476">
        <v>90772</v>
      </c>
      <c r="F6" s="488">
        <v>192.20000000000002</v>
      </c>
      <c r="G6" s="476" t="s">
        <v>394</v>
      </c>
      <c r="H6" s="476" t="s">
        <v>394</v>
      </c>
      <c r="I6" s="476" t="s">
        <v>394</v>
      </c>
      <c r="J6" s="477" t="s">
        <v>394</v>
      </c>
    </row>
    <row r="7" spans="2:13" x14ac:dyDescent="0.3">
      <c r="B7" s="474" t="s">
        <v>482</v>
      </c>
      <c r="C7" s="476">
        <v>629</v>
      </c>
      <c r="D7" s="476">
        <v>29169.55</v>
      </c>
      <c r="E7" s="476">
        <v>58640</v>
      </c>
      <c r="F7" s="477">
        <v>157.25</v>
      </c>
      <c r="G7" s="476">
        <v>299</v>
      </c>
      <c r="H7" s="476">
        <v>11715.5</v>
      </c>
      <c r="I7" s="476">
        <v>23431</v>
      </c>
      <c r="J7" s="477">
        <v>74.75</v>
      </c>
    </row>
    <row r="8" spans="2:13" x14ac:dyDescent="0.3">
      <c r="B8" s="474" t="s">
        <v>530</v>
      </c>
      <c r="C8" s="476">
        <v>869</v>
      </c>
      <c r="D8" s="487">
        <v>37092.74618473895</v>
      </c>
      <c r="E8" s="476">
        <v>72345</v>
      </c>
      <c r="F8" s="477">
        <v>217.25</v>
      </c>
      <c r="G8" s="476">
        <v>278</v>
      </c>
      <c r="H8" s="476">
        <v>12291</v>
      </c>
      <c r="I8" s="476">
        <v>24582</v>
      </c>
      <c r="J8" s="477">
        <v>69.5</v>
      </c>
    </row>
    <row r="9" spans="2:13" x14ac:dyDescent="0.3">
      <c r="B9" s="474" t="s">
        <v>532</v>
      </c>
      <c r="C9" s="476">
        <v>805</v>
      </c>
      <c r="D9" s="476">
        <v>38136.15</v>
      </c>
      <c r="E9" s="476">
        <v>71681</v>
      </c>
      <c r="F9" s="477">
        <v>201.25</v>
      </c>
      <c r="G9" s="476">
        <v>272</v>
      </c>
      <c r="H9" s="476">
        <v>11134</v>
      </c>
      <c r="I9" s="476">
        <v>22268</v>
      </c>
      <c r="J9" s="477">
        <v>68</v>
      </c>
    </row>
    <row r="10" spans="2:13" x14ac:dyDescent="0.3">
      <c r="B10" s="474" t="s">
        <v>550</v>
      </c>
      <c r="C10" s="496">
        <v>824</v>
      </c>
      <c r="D10" s="487">
        <v>35469</v>
      </c>
      <c r="E10" s="496">
        <v>73180</v>
      </c>
      <c r="F10" s="488">
        <v>166.75</v>
      </c>
      <c r="G10" s="476">
        <v>137</v>
      </c>
      <c r="H10" s="476">
        <v>5096.5</v>
      </c>
      <c r="I10" s="476">
        <v>10193</v>
      </c>
      <c r="J10" s="488">
        <v>45.666666666666671</v>
      </c>
    </row>
    <row r="11" spans="2:13" x14ac:dyDescent="0.3">
      <c r="B11" s="474" t="s">
        <v>572</v>
      </c>
      <c r="C11" s="496">
        <v>886</v>
      </c>
      <c r="D11" s="487">
        <v>35954.149999999994</v>
      </c>
      <c r="E11" s="496">
        <v>73476</v>
      </c>
      <c r="F11" s="488">
        <v>221.5</v>
      </c>
      <c r="G11" s="476">
        <v>221</v>
      </c>
      <c r="H11" s="476">
        <v>9216</v>
      </c>
      <c r="I11" s="476">
        <v>18389</v>
      </c>
      <c r="J11" s="488">
        <v>55.25</v>
      </c>
    </row>
    <row r="12" spans="2:13" ht="14.4" thickBot="1" x14ac:dyDescent="0.35">
      <c r="B12" s="494" t="s">
        <v>573</v>
      </c>
      <c r="C12" s="508">
        <v>841</v>
      </c>
      <c r="D12" s="492">
        <v>35094.550000000003</v>
      </c>
      <c r="E12" s="508">
        <v>72047</v>
      </c>
      <c r="F12" s="493">
        <v>210.25</v>
      </c>
      <c r="G12" s="495">
        <v>255</v>
      </c>
      <c r="H12" s="495">
        <v>10704.5</v>
      </c>
      <c r="I12" s="495">
        <v>21365</v>
      </c>
      <c r="J12" s="493">
        <v>63.75</v>
      </c>
    </row>
    <row r="13" spans="2:13" ht="18.600000000000001" thickBot="1" x14ac:dyDescent="0.35">
      <c r="B13" s="499" t="s">
        <v>294</v>
      </c>
      <c r="C13" s="489">
        <f>SUM(C6:C12)</f>
        <v>5815</v>
      </c>
      <c r="D13" s="489">
        <f t="shared" ref="D13:F13" si="0">SUM(D6:D12)</f>
        <v>254425.54618473892</v>
      </c>
      <c r="E13" s="489">
        <f t="shared" si="0"/>
        <v>512141</v>
      </c>
      <c r="F13" s="490">
        <f t="shared" si="0"/>
        <v>1366.45</v>
      </c>
      <c r="G13" s="478">
        <f>SUM(G6:G12)</f>
        <v>1462</v>
      </c>
      <c r="H13" s="478">
        <f t="shared" ref="H13:J13" si="1">SUM(H6:H12)</f>
        <v>60157.5</v>
      </c>
      <c r="I13" s="478">
        <f t="shared" si="1"/>
        <v>120228</v>
      </c>
      <c r="J13" s="490">
        <f t="shared" si="1"/>
        <v>376.91666666666669</v>
      </c>
    </row>
    <row r="14" spans="2:13" ht="3.75" customHeight="1" thickBot="1" x14ac:dyDescent="0.35">
      <c r="B14" s="515"/>
      <c r="C14" s="515"/>
      <c r="D14" s="515"/>
      <c r="E14" s="515"/>
      <c r="F14" s="515"/>
      <c r="G14" s="515"/>
      <c r="H14" s="515"/>
      <c r="I14" s="516"/>
    </row>
    <row r="15" spans="2:13" ht="15" customHeight="1" x14ac:dyDescent="0.3">
      <c r="B15" s="633" t="s">
        <v>543</v>
      </c>
      <c r="C15" s="627" t="s">
        <v>542</v>
      </c>
      <c r="D15" s="628"/>
      <c r="E15" s="621" t="s">
        <v>544</v>
      </c>
      <c r="F15" s="622"/>
      <c r="G15" s="623"/>
      <c r="H15" s="631" t="s">
        <v>579</v>
      </c>
      <c r="I15" s="628"/>
    </row>
    <row r="16" spans="2:13" ht="15" customHeight="1" thickBot="1" x14ac:dyDescent="0.35">
      <c r="B16" s="634"/>
      <c r="C16" s="629"/>
      <c r="D16" s="630"/>
      <c r="E16" s="624"/>
      <c r="F16" s="625"/>
      <c r="G16" s="626"/>
      <c r="H16" s="632"/>
      <c r="I16" s="630"/>
    </row>
    <row r="17" spans="2:12" ht="23.25" customHeight="1" thickBot="1" x14ac:dyDescent="0.35">
      <c r="B17" s="635"/>
      <c r="C17" s="536" t="s">
        <v>17</v>
      </c>
      <c r="D17" s="505" t="s">
        <v>18</v>
      </c>
      <c r="E17" s="501" t="s">
        <v>547</v>
      </c>
      <c r="F17" s="500" t="s">
        <v>545</v>
      </c>
      <c r="G17" s="501" t="s">
        <v>546</v>
      </c>
      <c r="H17" s="537" t="s">
        <v>547</v>
      </c>
      <c r="I17" s="506" t="s">
        <v>545</v>
      </c>
    </row>
    <row r="18" spans="2:12" ht="22.5" customHeight="1" x14ac:dyDescent="0.3">
      <c r="B18" s="474" t="s">
        <v>481</v>
      </c>
      <c r="C18" s="533">
        <v>75</v>
      </c>
      <c r="D18" s="524">
        <v>4909.1499999999987</v>
      </c>
      <c r="E18" s="522" t="s">
        <v>394</v>
      </c>
      <c r="F18" s="523" t="s">
        <v>394</v>
      </c>
      <c r="G18" s="524" t="s">
        <v>394</v>
      </c>
      <c r="H18" s="531"/>
      <c r="I18" s="532"/>
    </row>
    <row r="19" spans="2:12" ht="23.25" customHeight="1" x14ac:dyDescent="0.3">
      <c r="B19" s="474" t="s">
        <v>482</v>
      </c>
      <c r="C19" s="534">
        <v>44</v>
      </c>
      <c r="D19" s="527">
        <v>2816.199999999998</v>
      </c>
      <c r="E19" s="525" t="s">
        <v>394</v>
      </c>
      <c r="F19" s="526" t="s">
        <v>394</v>
      </c>
      <c r="G19" s="527" t="s">
        <v>394</v>
      </c>
      <c r="H19" s="525"/>
      <c r="I19" s="527"/>
    </row>
    <row r="20" spans="2:12" x14ac:dyDescent="0.3">
      <c r="B20" s="474" t="s">
        <v>530</v>
      </c>
      <c r="C20" s="534">
        <v>11</v>
      </c>
      <c r="D20" s="527">
        <v>870.35</v>
      </c>
      <c r="E20" s="525">
        <v>33</v>
      </c>
      <c r="F20" s="526">
        <v>1969.4565000000002</v>
      </c>
      <c r="G20" s="527">
        <v>3617</v>
      </c>
      <c r="H20" s="525"/>
      <c r="I20" s="527"/>
    </row>
    <row r="21" spans="2:12" x14ac:dyDescent="0.3">
      <c r="B21" s="474" t="s">
        <v>532</v>
      </c>
      <c r="C21" s="534">
        <v>20</v>
      </c>
      <c r="D21" s="527">
        <v>1670.5</v>
      </c>
      <c r="E21" s="525">
        <v>21</v>
      </c>
      <c r="F21" s="526">
        <v>1804.2750000000001</v>
      </c>
      <c r="G21" s="527">
        <v>3169</v>
      </c>
      <c r="H21" s="525"/>
      <c r="I21" s="527"/>
    </row>
    <row r="22" spans="2:12" x14ac:dyDescent="0.3">
      <c r="B22" s="475" t="s">
        <v>550</v>
      </c>
      <c r="C22" s="534"/>
      <c r="D22" s="527"/>
      <c r="E22" s="525">
        <v>24</v>
      </c>
      <c r="F22" s="526">
        <v>983.36700000000019</v>
      </c>
      <c r="G22" s="527">
        <v>1824.0600000000002</v>
      </c>
      <c r="H22" s="525">
        <v>17</v>
      </c>
      <c r="I22" s="527">
        <v>1327.95</v>
      </c>
    </row>
    <row r="23" spans="2:12" x14ac:dyDescent="0.3">
      <c r="B23" s="513" t="s">
        <v>572</v>
      </c>
      <c r="C23" s="534"/>
      <c r="D23" s="527"/>
      <c r="E23" s="525">
        <v>60</v>
      </c>
      <c r="F23" s="526">
        <v>5092.8074999999999</v>
      </c>
      <c r="G23" s="527">
        <v>8716.2999999999993</v>
      </c>
      <c r="H23" s="525">
        <v>55</v>
      </c>
      <c r="I23" s="527">
        <v>4675.05</v>
      </c>
    </row>
    <row r="24" spans="2:12" x14ac:dyDescent="0.3">
      <c r="B24" s="513" t="s">
        <v>573</v>
      </c>
      <c r="C24" s="534"/>
      <c r="D24" s="527"/>
      <c r="E24" s="525">
        <v>32</v>
      </c>
      <c r="F24" s="526">
        <v>883.72350000000006</v>
      </c>
      <c r="G24" s="527">
        <v>2199.7799999999997</v>
      </c>
      <c r="H24" s="525">
        <v>57</v>
      </c>
      <c r="I24" s="527">
        <v>2752.7</v>
      </c>
    </row>
    <row r="25" spans="2:12" ht="14.4" thickBot="1" x14ac:dyDescent="0.35">
      <c r="B25" s="514"/>
      <c r="C25" s="535"/>
      <c r="D25" s="530"/>
      <c r="E25" s="528"/>
      <c r="F25" s="529"/>
      <c r="G25" s="530"/>
      <c r="H25" s="528"/>
      <c r="I25" s="530"/>
    </row>
    <row r="26" spans="2:12" ht="18" thickBot="1" x14ac:dyDescent="0.35">
      <c r="B26" s="502" t="s">
        <v>33</v>
      </c>
      <c r="C26" s="504">
        <f>SUM(C18:C22)</f>
        <v>150</v>
      </c>
      <c r="D26" s="503">
        <f>SUM(D18:D22)</f>
        <v>10266.199999999997</v>
      </c>
      <c r="E26" s="503">
        <f>SUM(E18:E24)</f>
        <v>170</v>
      </c>
      <c r="F26" s="509">
        <f t="shared" ref="F26:G26" si="2">SUM(F18:F24)</f>
        <v>10733.629499999999</v>
      </c>
      <c r="G26" s="517">
        <f t="shared" si="2"/>
        <v>19526.14</v>
      </c>
      <c r="H26" s="538">
        <f>SUM(H18:H25)</f>
        <v>129</v>
      </c>
      <c r="I26" s="509">
        <f>SUM(I18:I25)</f>
        <v>8755.7000000000007</v>
      </c>
    </row>
    <row r="27" spans="2:12" ht="6" customHeight="1" thickBot="1" x14ac:dyDescent="0.35">
      <c r="B27" s="510"/>
      <c r="C27" s="511"/>
      <c r="D27" s="511"/>
      <c r="E27" s="511"/>
      <c r="F27" s="511"/>
      <c r="H27" s="510"/>
      <c r="I27" s="511"/>
      <c r="L27" s="511"/>
    </row>
    <row r="28" spans="2:12" ht="21.75" customHeight="1" thickBot="1" x14ac:dyDescent="0.35">
      <c r="B28" s="659" t="s">
        <v>580</v>
      </c>
      <c r="C28" s="660"/>
      <c r="D28" s="660"/>
      <c r="E28" s="660"/>
      <c r="F28" s="661"/>
      <c r="G28" s="607" t="s">
        <v>581</v>
      </c>
      <c r="H28" s="608"/>
      <c r="I28" s="609"/>
    </row>
    <row r="29" spans="2:12" ht="15.75" customHeight="1" thickBot="1" x14ac:dyDescent="0.35">
      <c r="B29" s="507" t="s">
        <v>543</v>
      </c>
      <c r="C29" s="646" t="s">
        <v>558</v>
      </c>
      <c r="D29" s="647"/>
      <c r="E29" s="541" t="s">
        <v>559</v>
      </c>
      <c r="F29" s="546" t="s">
        <v>560</v>
      </c>
      <c r="G29" s="507" t="s">
        <v>543</v>
      </c>
      <c r="H29" s="536" t="s">
        <v>17</v>
      </c>
      <c r="I29" s="505" t="s">
        <v>18</v>
      </c>
    </row>
    <row r="30" spans="2:12" x14ac:dyDescent="0.3">
      <c r="B30" s="617" t="s">
        <v>561</v>
      </c>
      <c r="C30" s="648" t="s">
        <v>562</v>
      </c>
      <c r="D30" s="649"/>
      <c r="E30" s="544">
        <v>617</v>
      </c>
      <c r="F30" s="545">
        <v>488.96000000000004</v>
      </c>
      <c r="G30" s="613" t="s">
        <v>561</v>
      </c>
      <c r="H30" s="611">
        <v>0</v>
      </c>
      <c r="I30" s="612">
        <v>0</v>
      </c>
    </row>
    <row r="31" spans="2:12" ht="14.4" thickBot="1" x14ac:dyDescent="0.35">
      <c r="B31" s="618"/>
      <c r="C31" s="619" t="s">
        <v>563</v>
      </c>
      <c r="D31" s="620"/>
      <c r="E31" s="542" t="s">
        <v>394</v>
      </c>
      <c r="F31" s="543" t="s">
        <v>394</v>
      </c>
      <c r="G31" s="614"/>
      <c r="H31" s="602"/>
      <c r="I31" s="603"/>
      <c r="K31" s="539"/>
      <c r="L31" s="539"/>
    </row>
    <row r="32" spans="2:12" x14ac:dyDescent="0.3">
      <c r="B32" s="617" t="s">
        <v>564</v>
      </c>
      <c r="C32" s="619" t="s">
        <v>562</v>
      </c>
      <c r="D32" s="620"/>
      <c r="E32" s="542">
        <v>477</v>
      </c>
      <c r="F32" s="543">
        <v>440.64000000000004</v>
      </c>
      <c r="G32" s="613" t="s">
        <v>564</v>
      </c>
      <c r="H32" s="602">
        <v>0</v>
      </c>
      <c r="I32" s="603">
        <v>0</v>
      </c>
      <c r="K32" s="539"/>
      <c r="L32" s="539"/>
    </row>
    <row r="33" spans="2:12" ht="14.4" thickBot="1" x14ac:dyDescent="0.35">
      <c r="B33" s="618"/>
      <c r="C33" s="619" t="s">
        <v>563</v>
      </c>
      <c r="D33" s="620"/>
      <c r="E33" s="542" t="s">
        <v>394</v>
      </c>
      <c r="F33" s="543" t="s">
        <v>394</v>
      </c>
      <c r="G33" s="614"/>
      <c r="H33" s="602"/>
      <c r="I33" s="603"/>
      <c r="K33" s="539"/>
      <c r="L33" s="539"/>
    </row>
    <row r="34" spans="2:12" x14ac:dyDescent="0.3">
      <c r="B34" s="617" t="s">
        <v>530</v>
      </c>
      <c r="C34" s="619" t="s">
        <v>562</v>
      </c>
      <c r="D34" s="620"/>
      <c r="E34" s="542">
        <v>57</v>
      </c>
      <c r="F34" s="543">
        <v>52.67</v>
      </c>
      <c r="G34" s="613" t="s">
        <v>530</v>
      </c>
      <c r="H34" s="602">
        <v>0</v>
      </c>
      <c r="I34" s="603">
        <v>0</v>
      </c>
      <c r="K34" s="539"/>
      <c r="L34" s="539"/>
    </row>
    <row r="35" spans="2:12" ht="14.4" thickBot="1" x14ac:dyDescent="0.35">
      <c r="B35" s="618"/>
      <c r="C35" s="619" t="s">
        <v>563</v>
      </c>
      <c r="D35" s="620"/>
      <c r="E35" s="542" t="s">
        <v>394</v>
      </c>
      <c r="F35" s="543" t="s">
        <v>394</v>
      </c>
      <c r="G35" s="614"/>
      <c r="H35" s="602"/>
      <c r="I35" s="603"/>
      <c r="K35" s="539"/>
      <c r="L35" s="539"/>
    </row>
    <row r="36" spans="2:12" x14ac:dyDescent="0.3">
      <c r="B36" s="617" t="s">
        <v>532</v>
      </c>
      <c r="C36" s="619" t="s">
        <v>562</v>
      </c>
      <c r="D36" s="620"/>
      <c r="E36" s="542">
        <v>435</v>
      </c>
      <c r="F36" s="543">
        <v>401.87000000000006</v>
      </c>
      <c r="G36" s="613" t="s">
        <v>532</v>
      </c>
      <c r="H36" s="602">
        <v>0</v>
      </c>
      <c r="I36" s="603">
        <v>0</v>
      </c>
      <c r="K36" s="539"/>
      <c r="L36" s="539"/>
    </row>
    <row r="37" spans="2:12" ht="14.4" thickBot="1" x14ac:dyDescent="0.35">
      <c r="B37" s="618"/>
      <c r="C37" s="619" t="s">
        <v>563</v>
      </c>
      <c r="D37" s="620"/>
      <c r="E37" s="542">
        <v>610</v>
      </c>
      <c r="F37" s="543">
        <v>522.90000000000009</v>
      </c>
      <c r="G37" s="614"/>
      <c r="H37" s="602"/>
      <c r="I37" s="603"/>
      <c r="K37" s="539"/>
      <c r="L37" s="539"/>
    </row>
    <row r="38" spans="2:12" x14ac:dyDescent="0.3">
      <c r="B38" s="617" t="s">
        <v>550</v>
      </c>
      <c r="C38" s="619" t="s">
        <v>562</v>
      </c>
      <c r="D38" s="620"/>
      <c r="E38" s="542">
        <v>1149</v>
      </c>
      <c r="F38" s="543">
        <v>1057.4799999999998</v>
      </c>
      <c r="G38" s="613" t="s">
        <v>550</v>
      </c>
      <c r="H38" s="602">
        <v>8</v>
      </c>
      <c r="I38" s="603">
        <v>777</v>
      </c>
    </row>
    <row r="39" spans="2:12" ht="14.4" thickBot="1" x14ac:dyDescent="0.35">
      <c r="B39" s="618"/>
      <c r="C39" s="619" t="s">
        <v>563</v>
      </c>
      <c r="D39" s="620"/>
      <c r="E39" s="542">
        <v>433</v>
      </c>
      <c r="F39" s="543">
        <v>339.09999999999997</v>
      </c>
      <c r="G39" s="614"/>
      <c r="H39" s="602"/>
      <c r="I39" s="603"/>
    </row>
    <row r="40" spans="2:12" x14ac:dyDescent="0.3">
      <c r="B40" s="617" t="s">
        <v>572</v>
      </c>
      <c r="C40" s="619" t="s">
        <v>562</v>
      </c>
      <c r="D40" s="620"/>
      <c r="E40" s="542">
        <v>501</v>
      </c>
      <c r="F40" s="543">
        <v>462.84</v>
      </c>
      <c r="G40" s="613" t="s">
        <v>572</v>
      </c>
      <c r="H40" s="602">
        <v>13</v>
      </c>
      <c r="I40" s="603">
        <v>770.2</v>
      </c>
    </row>
    <row r="41" spans="2:12" ht="14.4" thickBot="1" x14ac:dyDescent="0.35">
      <c r="B41" s="618"/>
      <c r="C41" s="619" t="s">
        <v>563</v>
      </c>
      <c r="D41" s="620"/>
      <c r="E41" s="542">
        <v>377</v>
      </c>
      <c r="F41" s="543">
        <v>319.12</v>
      </c>
      <c r="G41" s="614"/>
      <c r="H41" s="602"/>
      <c r="I41" s="603"/>
    </row>
    <row r="42" spans="2:12" x14ac:dyDescent="0.3">
      <c r="B42" s="644" t="s">
        <v>573</v>
      </c>
      <c r="C42" s="619" t="s">
        <v>562</v>
      </c>
      <c r="D42" s="620"/>
      <c r="E42" s="542">
        <v>1634</v>
      </c>
      <c r="F42" s="543">
        <v>1304.33</v>
      </c>
      <c r="G42" s="615" t="s">
        <v>573</v>
      </c>
      <c r="H42" s="602">
        <v>16</v>
      </c>
      <c r="I42" s="603">
        <v>538.20000000000005</v>
      </c>
    </row>
    <row r="43" spans="2:12" ht="14.4" thickBot="1" x14ac:dyDescent="0.35">
      <c r="B43" s="645"/>
      <c r="C43" s="619" t="s">
        <v>563</v>
      </c>
      <c r="D43" s="620"/>
      <c r="E43" s="542">
        <v>1000</v>
      </c>
      <c r="F43" s="543">
        <v>607</v>
      </c>
      <c r="G43" s="616"/>
      <c r="H43" s="602"/>
      <c r="I43" s="603"/>
    </row>
    <row r="44" spans="2:12" ht="16.5" customHeight="1" x14ac:dyDescent="0.3">
      <c r="B44" s="657" t="s">
        <v>294</v>
      </c>
      <c r="C44" s="655" t="s">
        <v>562</v>
      </c>
      <c r="D44" s="656"/>
      <c r="E44" s="542">
        <f>SUM(E38,E36,E34,E32,E30,E42,E40)</f>
        <v>4870</v>
      </c>
      <c r="F44" s="543">
        <f>SUM(F38,F36,F34,F32,F30,F42,F40)</f>
        <v>4208.79</v>
      </c>
      <c r="G44" s="605" t="s">
        <v>582</v>
      </c>
      <c r="H44" s="602"/>
      <c r="I44" s="603"/>
    </row>
    <row r="45" spans="2:12" ht="16.5" customHeight="1" thickBot="1" x14ac:dyDescent="0.35">
      <c r="B45" s="658"/>
      <c r="C45" s="650" t="s">
        <v>563</v>
      </c>
      <c r="D45" s="651"/>
      <c r="E45" s="547">
        <f>SUM(E39,E37,E35,E33,E31,E43,E41)</f>
        <v>2420</v>
      </c>
      <c r="F45" s="548">
        <f>SUM(F39,F37,F35,F33,F31,F43,F41)</f>
        <v>1788.12</v>
      </c>
      <c r="G45" s="606"/>
      <c r="H45" s="610"/>
      <c r="I45" s="604"/>
    </row>
    <row r="46" spans="2:12" ht="16.2" thickBot="1" x14ac:dyDescent="0.35">
      <c r="B46" s="652" t="s">
        <v>565</v>
      </c>
      <c r="C46" s="653"/>
      <c r="D46" s="654"/>
      <c r="E46" s="549">
        <f>SUM(E44:E45)</f>
        <v>7290</v>
      </c>
      <c r="F46" s="550">
        <f>SUM(F44:F45)</f>
        <v>5996.91</v>
      </c>
      <c r="G46" s="553" t="s">
        <v>565</v>
      </c>
      <c r="H46" s="551">
        <f>SUM(H30:H45)</f>
        <v>37</v>
      </c>
      <c r="I46" s="552">
        <f>SUM(I30:I45)</f>
        <v>2085.4</v>
      </c>
    </row>
    <row r="47" spans="2:12" ht="7.5" customHeight="1" x14ac:dyDescent="0.3">
      <c r="B47" s="565"/>
      <c r="C47" s="565"/>
      <c r="D47" s="565"/>
      <c r="E47" s="566"/>
      <c r="F47" s="566"/>
      <c r="G47" s="565"/>
      <c r="H47" s="566"/>
      <c r="I47" s="566"/>
    </row>
    <row r="48" spans="2:12" ht="17.399999999999999" x14ac:dyDescent="0.3">
      <c r="D48" s="510"/>
      <c r="F48" s="510"/>
      <c r="G48" s="511"/>
      <c r="H48" s="512"/>
      <c r="I48" s="512"/>
      <c r="J48" s="511"/>
    </row>
    <row r="50" spans="2:4" ht="20.25" customHeight="1" x14ac:dyDescent="0.3"/>
    <row r="51" spans="2:4" ht="14.4" thickBot="1" x14ac:dyDescent="0.35"/>
    <row r="52" spans="2:4" ht="23.4" thickBot="1" x14ac:dyDescent="0.35">
      <c r="B52" s="556" t="s">
        <v>543</v>
      </c>
      <c r="C52" s="557" t="s">
        <v>414</v>
      </c>
      <c r="D52" s="540"/>
    </row>
    <row r="53" spans="2:4" ht="23.4" thickBot="1" x14ac:dyDescent="0.35">
      <c r="B53" s="558" t="s">
        <v>561</v>
      </c>
      <c r="C53" s="559">
        <f>SUM(D6,H6,F18,D18,F30,F31,I18,I30)</f>
        <v>48907.51</v>
      </c>
      <c r="D53" s="554"/>
    </row>
    <row r="54" spans="2:4" ht="23.4" thickBot="1" x14ac:dyDescent="0.35">
      <c r="B54" s="560" t="s">
        <v>564</v>
      </c>
      <c r="C54" s="559">
        <f>SUM(D7,H7,D19,F19,F32,F33,I19,I32)</f>
        <v>44141.89</v>
      </c>
      <c r="D54" s="554"/>
    </row>
    <row r="55" spans="2:4" ht="23.4" thickBot="1" x14ac:dyDescent="0.35">
      <c r="B55" s="560" t="s">
        <v>530</v>
      </c>
      <c r="C55" s="559">
        <f>SUM(D8,H8,D20,F20,F34:F35,I20,I34)</f>
        <v>52276.222684738947</v>
      </c>
      <c r="D55" s="554"/>
    </row>
    <row r="56" spans="2:4" ht="23.4" thickBot="1" x14ac:dyDescent="0.35">
      <c r="B56" s="560" t="s">
        <v>532</v>
      </c>
      <c r="C56" s="559">
        <f>SUM(D9,H9,D21,F21,F36:F37,I36,I21)</f>
        <v>53669.695000000007</v>
      </c>
      <c r="D56" s="554"/>
    </row>
    <row r="57" spans="2:4" ht="29.25" customHeight="1" thickBot="1" x14ac:dyDescent="0.35">
      <c r="B57" s="560" t="s">
        <v>550</v>
      </c>
      <c r="C57" s="559">
        <f>SUM(D10,H10,D22,F22,F38:F39,I22,I38)</f>
        <v>45050.396999999997</v>
      </c>
      <c r="D57" s="554"/>
    </row>
    <row r="58" spans="2:4" ht="23.4" thickBot="1" x14ac:dyDescent="0.35">
      <c r="B58" s="561" t="s">
        <v>572</v>
      </c>
      <c r="C58" s="559">
        <f>SUM(D11,H11,D23,F23,F40:F41,I23,I40)</f>
        <v>56490.167499999996</v>
      </c>
      <c r="D58" s="554"/>
    </row>
    <row r="59" spans="2:4" ht="23.4" thickBot="1" x14ac:dyDescent="0.35">
      <c r="B59" s="562" t="s">
        <v>573</v>
      </c>
      <c r="C59" s="563">
        <f>SUM(D12,H12,D24,F24,F42:F43,I24,I42)</f>
        <v>51885.003499999999</v>
      </c>
      <c r="D59" s="564"/>
    </row>
    <row r="60" spans="2:4" ht="23.4" thickBot="1" x14ac:dyDescent="0.35">
      <c r="B60" s="555" t="s">
        <v>294</v>
      </c>
      <c r="C60" s="600">
        <f>SUM(B50:D56)</f>
        <v>198995.31768473895</v>
      </c>
      <c r="D60" s="601"/>
    </row>
  </sheetData>
  <mergeCells count="61">
    <mergeCell ref="B32:B33"/>
    <mergeCell ref="B34:B35"/>
    <mergeCell ref="B36:B37"/>
    <mergeCell ref="B38:B39"/>
    <mergeCell ref="B28:F28"/>
    <mergeCell ref="G1:J1"/>
    <mergeCell ref="B42:B43"/>
    <mergeCell ref="C42:D42"/>
    <mergeCell ref="C43:D43"/>
    <mergeCell ref="C29:D29"/>
    <mergeCell ref="C30:D30"/>
    <mergeCell ref="C31:D31"/>
    <mergeCell ref="C32:D32"/>
    <mergeCell ref="C33:D33"/>
    <mergeCell ref="C34:D34"/>
    <mergeCell ref="C35:D35"/>
    <mergeCell ref="B30:B31"/>
    <mergeCell ref="C36:D36"/>
    <mergeCell ref="C37:D37"/>
    <mergeCell ref="C38:D38"/>
    <mergeCell ref="C39:D39"/>
    <mergeCell ref="H15:I16"/>
    <mergeCell ref="B15:B17"/>
    <mergeCell ref="C4:F4"/>
    <mergeCell ref="G4:J4"/>
    <mergeCell ref="B4:B5"/>
    <mergeCell ref="G30:G31"/>
    <mergeCell ref="G32:G33"/>
    <mergeCell ref="G34:G35"/>
    <mergeCell ref="E15:G16"/>
    <mergeCell ref="C15:D16"/>
    <mergeCell ref="H36:H37"/>
    <mergeCell ref="H38:H39"/>
    <mergeCell ref="B40:B41"/>
    <mergeCell ref="C40:D40"/>
    <mergeCell ref="C41:D41"/>
    <mergeCell ref="G28:I28"/>
    <mergeCell ref="H44:H45"/>
    <mergeCell ref="H30:H31"/>
    <mergeCell ref="I30:I31"/>
    <mergeCell ref="I32:I33"/>
    <mergeCell ref="I34:I35"/>
    <mergeCell ref="I36:I37"/>
    <mergeCell ref="I38:I39"/>
    <mergeCell ref="I40:I41"/>
    <mergeCell ref="I42:I43"/>
    <mergeCell ref="H32:H33"/>
    <mergeCell ref="H34:H35"/>
    <mergeCell ref="G40:G41"/>
    <mergeCell ref="G42:G43"/>
    <mergeCell ref="G36:G37"/>
    <mergeCell ref="G38:G39"/>
    <mergeCell ref="C60:D60"/>
    <mergeCell ref="H40:H41"/>
    <mergeCell ref="H42:H43"/>
    <mergeCell ref="I44:I45"/>
    <mergeCell ref="G44:G45"/>
    <mergeCell ref="C45:D45"/>
    <mergeCell ref="B46:D46"/>
    <mergeCell ref="C44:D44"/>
    <mergeCell ref="B44:B45"/>
  </mergeCells>
  <printOptions horizontalCentered="1" verticalCentered="1"/>
  <pageMargins left="0.7" right="0.7" top="0.75" bottom="0.75" header="0.3" footer="0.3"/>
  <pageSetup paperSize="9" scale="48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0C70-6D57-481F-8BD2-8FC9288A9876}">
  <sheetPr>
    <tabColor theme="4" tint="-0.499984740745262"/>
  </sheetPr>
  <dimension ref="A1:Y126"/>
  <sheetViews>
    <sheetView tabSelected="1" workbookViewId="0">
      <selection activeCell="G23" sqref="G23"/>
    </sheetView>
  </sheetViews>
  <sheetFormatPr defaultRowHeight="28.2" x14ac:dyDescent="0.5"/>
  <cols>
    <col min="1" max="1" width="5.88671875" style="469" customWidth="1"/>
    <col min="2" max="2" width="10.44140625" style="434" customWidth="1"/>
    <col min="3" max="3" width="10.44140625" style="426" customWidth="1"/>
    <col min="4" max="8" width="16.33203125" style="464" customWidth="1"/>
    <col min="9" max="9" width="12.109375" style="426" customWidth="1"/>
    <col min="10" max="10" width="14.6640625" style="426" customWidth="1"/>
    <col min="11" max="12" width="12.109375" style="426" customWidth="1"/>
    <col min="13" max="13" width="15.88671875" style="426" bestFit="1" customWidth="1"/>
    <col min="14" max="16" width="12.109375" style="426" customWidth="1"/>
    <col min="17" max="25" width="8.88671875" style="426"/>
  </cols>
  <sheetData>
    <row r="1" spans="1:12" ht="28.8" thickBot="1" x14ac:dyDescent="0.55000000000000004"/>
    <row r="2" spans="1:12" ht="14.4" x14ac:dyDescent="0.3">
      <c r="A2" s="662" t="s">
        <v>481</v>
      </c>
      <c r="B2" s="682">
        <v>43466</v>
      </c>
      <c r="C2" s="683"/>
      <c r="D2" s="679" t="s">
        <v>495</v>
      </c>
      <c r="E2" s="679" t="s">
        <v>496</v>
      </c>
      <c r="F2" s="679" t="s">
        <v>497</v>
      </c>
      <c r="G2" s="679" t="s">
        <v>498</v>
      </c>
      <c r="H2" s="688" t="s">
        <v>499</v>
      </c>
      <c r="I2" s="669" t="s">
        <v>19</v>
      </c>
      <c r="J2" s="671" t="s">
        <v>548</v>
      </c>
      <c r="K2" s="671" t="s">
        <v>549</v>
      </c>
      <c r="L2" s="673" t="s">
        <v>533</v>
      </c>
    </row>
    <row r="3" spans="1:12" ht="14.4" x14ac:dyDescent="0.3">
      <c r="A3" s="663"/>
      <c r="B3" s="684"/>
      <c r="C3" s="685"/>
      <c r="D3" s="680"/>
      <c r="E3" s="680"/>
      <c r="F3" s="680"/>
      <c r="G3" s="680"/>
      <c r="H3" s="689"/>
      <c r="I3" s="670"/>
      <c r="J3" s="672"/>
      <c r="K3" s="672"/>
      <c r="L3" s="674"/>
    </row>
    <row r="4" spans="1:12" ht="14.4" x14ac:dyDescent="0.3">
      <c r="A4" s="663"/>
      <c r="B4" s="448" t="s">
        <v>15</v>
      </c>
      <c r="C4" s="445" t="s">
        <v>336</v>
      </c>
      <c r="D4" s="446" t="s">
        <v>17</v>
      </c>
      <c r="E4" s="446" t="s">
        <v>17</v>
      </c>
      <c r="F4" s="446" t="s">
        <v>17</v>
      </c>
      <c r="G4" s="446" t="s">
        <v>17</v>
      </c>
      <c r="H4" s="447" t="s">
        <v>17</v>
      </c>
      <c r="I4" s="670"/>
      <c r="J4" s="672"/>
      <c r="K4" s="672"/>
      <c r="L4" s="674"/>
    </row>
    <row r="5" spans="1:12" ht="14.4" x14ac:dyDescent="0.3">
      <c r="A5" s="663"/>
      <c r="B5" s="439">
        <v>401</v>
      </c>
      <c r="C5" s="437" t="s">
        <v>3</v>
      </c>
      <c r="D5" s="449">
        <v>15</v>
      </c>
      <c r="E5" s="449">
        <v>10</v>
      </c>
      <c r="F5" s="449">
        <v>16</v>
      </c>
      <c r="G5" s="449">
        <v>6</v>
      </c>
      <c r="H5" s="450">
        <v>11</v>
      </c>
      <c r="I5" s="456">
        <f t="shared" ref="I5:I16" si="0">D5+E5+F5+G5+H5</f>
        <v>58</v>
      </c>
      <c r="J5" s="457">
        <v>2096.5</v>
      </c>
      <c r="K5" s="457">
        <v>4302</v>
      </c>
      <c r="L5" s="458">
        <f t="shared" ref="L5:L16" si="1">AVERAGE(H5,G5,F5,E5,D5)</f>
        <v>11.6</v>
      </c>
    </row>
    <row r="6" spans="1:12" ht="14.4" x14ac:dyDescent="0.3">
      <c r="A6" s="663"/>
      <c r="B6" s="439">
        <v>402</v>
      </c>
      <c r="C6" s="437" t="s">
        <v>267</v>
      </c>
      <c r="D6" s="449">
        <v>17</v>
      </c>
      <c r="E6" s="449">
        <v>6</v>
      </c>
      <c r="F6" s="449">
        <v>15</v>
      </c>
      <c r="G6" s="449">
        <v>8</v>
      </c>
      <c r="H6" s="450">
        <v>10</v>
      </c>
      <c r="I6" s="441">
        <f t="shared" si="0"/>
        <v>56</v>
      </c>
      <c r="J6" s="438">
        <v>2417.5</v>
      </c>
      <c r="K6" s="438">
        <v>4964</v>
      </c>
      <c r="L6" s="440">
        <f t="shared" si="1"/>
        <v>11.2</v>
      </c>
    </row>
    <row r="7" spans="1:12" ht="14.4" x14ac:dyDescent="0.3">
      <c r="A7" s="663"/>
      <c r="B7" s="439">
        <v>404</v>
      </c>
      <c r="C7" s="437" t="s">
        <v>268</v>
      </c>
      <c r="D7" s="449">
        <v>12</v>
      </c>
      <c r="E7" s="449">
        <v>5</v>
      </c>
      <c r="F7" s="449">
        <v>14</v>
      </c>
      <c r="G7" s="449">
        <v>9</v>
      </c>
      <c r="H7" s="450">
        <v>5</v>
      </c>
      <c r="I7" s="441">
        <f t="shared" si="0"/>
        <v>45</v>
      </c>
      <c r="J7" s="438">
        <v>2214.5</v>
      </c>
      <c r="K7" s="438">
        <v>4575</v>
      </c>
      <c r="L7" s="440">
        <f t="shared" si="1"/>
        <v>9</v>
      </c>
    </row>
    <row r="8" spans="1:12" ht="14.4" x14ac:dyDescent="0.3">
      <c r="A8" s="663"/>
      <c r="B8" s="439">
        <v>405</v>
      </c>
      <c r="C8" s="437" t="s">
        <v>6</v>
      </c>
      <c r="D8" s="449">
        <v>69</v>
      </c>
      <c r="E8" s="449">
        <v>17</v>
      </c>
      <c r="F8" s="449">
        <v>42</v>
      </c>
      <c r="G8" s="449">
        <v>39</v>
      </c>
      <c r="H8" s="450">
        <v>23</v>
      </c>
      <c r="I8" s="441">
        <f t="shared" si="0"/>
        <v>190</v>
      </c>
      <c r="J8" s="438">
        <v>8123.7000000000007</v>
      </c>
      <c r="K8" s="438">
        <v>16628</v>
      </c>
      <c r="L8" s="440">
        <f t="shared" si="1"/>
        <v>38</v>
      </c>
    </row>
    <row r="9" spans="1:12" ht="14.4" x14ac:dyDescent="0.3">
      <c r="A9" s="663"/>
      <c r="B9" s="439">
        <v>412</v>
      </c>
      <c r="C9" s="437" t="s">
        <v>7</v>
      </c>
      <c r="D9" s="449">
        <v>25</v>
      </c>
      <c r="E9" s="449">
        <v>14</v>
      </c>
      <c r="F9" s="449">
        <v>9</v>
      </c>
      <c r="G9" s="449">
        <v>5</v>
      </c>
      <c r="H9" s="450">
        <v>17</v>
      </c>
      <c r="I9" s="441">
        <f t="shared" si="0"/>
        <v>70</v>
      </c>
      <c r="J9" s="438">
        <v>2993</v>
      </c>
      <c r="K9" s="438">
        <v>8500</v>
      </c>
      <c r="L9" s="440">
        <f t="shared" si="1"/>
        <v>14</v>
      </c>
    </row>
    <row r="10" spans="1:12" ht="14.4" x14ac:dyDescent="0.3">
      <c r="A10" s="663"/>
      <c r="B10" s="439">
        <v>416</v>
      </c>
      <c r="C10" s="437" t="s">
        <v>8</v>
      </c>
      <c r="D10" s="449">
        <v>53</v>
      </c>
      <c r="E10" s="449">
        <v>53</v>
      </c>
      <c r="F10" s="449">
        <v>40</v>
      </c>
      <c r="G10" s="449">
        <v>50</v>
      </c>
      <c r="H10" s="450">
        <v>46</v>
      </c>
      <c r="I10" s="441">
        <f t="shared" si="0"/>
        <v>242</v>
      </c>
      <c r="J10" s="438">
        <v>12584.5</v>
      </c>
      <c r="K10" s="438">
        <v>25036</v>
      </c>
      <c r="L10" s="440">
        <f t="shared" si="1"/>
        <v>48.4</v>
      </c>
    </row>
    <row r="11" spans="1:12" ht="14.4" x14ac:dyDescent="0.3">
      <c r="A11" s="663"/>
      <c r="B11" s="439">
        <v>417</v>
      </c>
      <c r="C11" s="437" t="s">
        <v>9</v>
      </c>
      <c r="D11" s="449">
        <v>20</v>
      </c>
      <c r="E11" s="449">
        <v>15</v>
      </c>
      <c r="F11" s="449">
        <v>8</v>
      </c>
      <c r="G11" s="449">
        <v>9</v>
      </c>
      <c r="H11" s="450">
        <v>8</v>
      </c>
      <c r="I11" s="441">
        <f t="shared" si="0"/>
        <v>60</v>
      </c>
      <c r="J11" s="438">
        <v>2879.35</v>
      </c>
      <c r="K11" s="438">
        <v>5810</v>
      </c>
      <c r="L11" s="440">
        <f t="shared" si="1"/>
        <v>12</v>
      </c>
    </row>
    <row r="12" spans="1:12" ht="14.4" x14ac:dyDescent="0.3">
      <c r="A12" s="663"/>
      <c r="B12" s="439">
        <v>423</v>
      </c>
      <c r="C12" s="437" t="s">
        <v>10</v>
      </c>
      <c r="D12" s="449">
        <v>7</v>
      </c>
      <c r="E12" s="449">
        <v>5</v>
      </c>
      <c r="F12" s="449">
        <v>5</v>
      </c>
      <c r="G12" s="449">
        <v>6</v>
      </c>
      <c r="H12" s="450">
        <v>7</v>
      </c>
      <c r="I12" s="441">
        <f t="shared" si="0"/>
        <v>30</v>
      </c>
      <c r="J12" s="438">
        <v>1620</v>
      </c>
      <c r="K12" s="438">
        <v>3410</v>
      </c>
      <c r="L12" s="440">
        <f t="shared" si="1"/>
        <v>6</v>
      </c>
    </row>
    <row r="13" spans="1:12" ht="14.4" x14ac:dyDescent="0.3">
      <c r="A13" s="663"/>
      <c r="B13" s="439">
        <v>424</v>
      </c>
      <c r="C13" s="437" t="s">
        <v>11</v>
      </c>
      <c r="D13" s="449">
        <v>30</v>
      </c>
      <c r="E13" s="449">
        <v>20</v>
      </c>
      <c r="F13" s="449">
        <v>13</v>
      </c>
      <c r="G13" s="449">
        <v>21</v>
      </c>
      <c r="H13" s="450">
        <v>25</v>
      </c>
      <c r="I13" s="441">
        <f t="shared" si="0"/>
        <v>109</v>
      </c>
      <c r="J13" s="438">
        <v>4229.3500000000004</v>
      </c>
      <c r="K13" s="438">
        <v>8651</v>
      </c>
      <c r="L13" s="440">
        <f t="shared" si="1"/>
        <v>21.8</v>
      </c>
    </row>
    <row r="14" spans="1:12" ht="14.4" x14ac:dyDescent="0.3">
      <c r="A14" s="663"/>
      <c r="B14" s="439">
        <v>425</v>
      </c>
      <c r="C14" s="437" t="s">
        <v>12</v>
      </c>
      <c r="D14" s="449">
        <v>4</v>
      </c>
      <c r="E14" s="449">
        <v>5</v>
      </c>
      <c r="F14" s="449">
        <v>1</v>
      </c>
      <c r="G14" s="449">
        <v>3</v>
      </c>
      <c r="H14" s="450">
        <v>2</v>
      </c>
      <c r="I14" s="441">
        <f t="shared" si="0"/>
        <v>15</v>
      </c>
      <c r="J14" s="438">
        <v>467.5</v>
      </c>
      <c r="K14" s="438">
        <v>923</v>
      </c>
      <c r="L14" s="440">
        <f t="shared" si="1"/>
        <v>3</v>
      </c>
    </row>
    <row r="15" spans="1:12" ht="14.4" x14ac:dyDescent="0.3">
      <c r="A15" s="663"/>
      <c r="B15" s="439">
        <v>426</v>
      </c>
      <c r="C15" s="437" t="s">
        <v>269</v>
      </c>
      <c r="D15" s="449">
        <v>10</v>
      </c>
      <c r="E15" s="449">
        <v>13</v>
      </c>
      <c r="F15" s="449">
        <v>4</v>
      </c>
      <c r="G15" s="449">
        <v>6</v>
      </c>
      <c r="H15" s="450">
        <v>14</v>
      </c>
      <c r="I15" s="441">
        <f t="shared" si="0"/>
        <v>47</v>
      </c>
      <c r="J15" s="438">
        <v>2017.5</v>
      </c>
      <c r="K15" s="438">
        <v>4123</v>
      </c>
      <c r="L15" s="440">
        <f t="shared" si="1"/>
        <v>9.4</v>
      </c>
    </row>
    <row r="16" spans="1:12" ht="14.4" x14ac:dyDescent="0.3">
      <c r="A16" s="663"/>
      <c r="B16" s="439">
        <v>429</v>
      </c>
      <c r="C16" s="437" t="s">
        <v>337</v>
      </c>
      <c r="D16" s="449">
        <v>9</v>
      </c>
      <c r="E16" s="449">
        <v>13</v>
      </c>
      <c r="F16" s="449">
        <v>6</v>
      </c>
      <c r="G16" s="449">
        <v>6</v>
      </c>
      <c r="H16" s="450">
        <v>5</v>
      </c>
      <c r="I16" s="441">
        <f t="shared" si="0"/>
        <v>39</v>
      </c>
      <c r="J16" s="438">
        <v>1866</v>
      </c>
      <c r="K16" s="438">
        <v>3850</v>
      </c>
      <c r="L16" s="440">
        <f t="shared" si="1"/>
        <v>7.8</v>
      </c>
    </row>
    <row r="17" spans="1:12" ht="14.4" x14ac:dyDescent="0.3">
      <c r="A17" s="663"/>
      <c r="B17" s="439">
        <v>444</v>
      </c>
      <c r="C17" s="437" t="s">
        <v>16</v>
      </c>
      <c r="D17" s="449"/>
      <c r="E17" s="449"/>
      <c r="F17" s="449"/>
      <c r="G17" s="449"/>
      <c r="H17" s="450"/>
      <c r="I17" s="441"/>
      <c r="J17" s="438"/>
      <c r="K17" s="438"/>
      <c r="L17" s="440"/>
    </row>
    <row r="18" spans="1:12" ht="15" thickBot="1" x14ac:dyDescent="0.35">
      <c r="A18" s="664"/>
      <c r="B18" s="665" t="s">
        <v>338</v>
      </c>
      <c r="C18" s="666"/>
      <c r="D18" s="465">
        <f>SUM(D5:D17)</f>
        <v>271</v>
      </c>
      <c r="E18" s="465">
        <f t="shared" ref="E18:L18" si="2">SUM(E5:E17)</f>
        <v>176</v>
      </c>
      <c r="F18" s="465">
        <f t="shared" si="2"/>
        <v>173</v>
      </c>
      <c r="G18" s="465">
        <f t="shared" si="2"/>
        <v>168</v>
      </c>
      <c r="H18" s="466">
        <f t="shared" si="2"/>
        <v>173</v>
      </c>
      <c r="I18" s="442">
        <f>SUM(I5:I17)</f>
        <v>961</v>
      </c>
      <c r="J18" s="443">
        <f t="shared" si="2"/>
        <v>43509.4</v>
      </c>
      <c r="K18" s="443">
        <f>SUM(K5:K17)</f>
        <v>90772</v>
      </c>
      <c r="L18" s="444">
        <f t="shared" si="2"/>
        <v>192.20000000000002</v>
      </c>
    </row>
    <row r="19" spans="1:12" ht="28.8" thickBot="1" x14ac:dyDescent="0.55000000000000004"/>
    <row r="20" spans="1:12" ht="14.4" x14ac:dyDescent="0.3">
      <c r="A20" s="662" t="s">
        <v>482</v>
      </c>
      <c r="B20" s="686">
        <v>43497</v>
      </c>
      <c r="C20" s="676"/>
      <c r="D20" s="679" t="s">
        <v>500</v>
      </c>
      <c r="E20" s="679" t="s">
        <v>523</v>
      </c>
      <c r="F20" s="679" t="s">
        <v>524</v>
      </c>
      <c r="G20" s="679" t="s">
        <v>525</v>
      </c>
      <c r="H20" s="667"/>
      <c r="I20" s="669" t="s">
        <v>19</v>
      </c>
      <c r="J20" s="671" t="s">
        <v>548</v>
      </c>
      <c r="K20" s="671" t="s">
        <v>549</v>
      </c>
      <c r="L20" s="673" t="s">
        <v>533</v>
      </c>
    </row>
    <row r="21" spans="1:12" ht="14.4" x14ac:dyDescent="0.3">
      <c r="A21" s="663"/>
      <c r="B21" s="687"/>
      <c r="C21" s="678"/>
      <c r="D21" s="680"/>
      <c r="E21" s="680"/>
      <c r="F21" s="680"/>
      <c r="G21" s="680"/>
      <c r="H21" s="668"/>
      <c r="I21" s="670"/>
      <c r="J21" s="672"/>
      <c r="K21" s="672"/>
      <c r="L21" s="674"/>
    </row>
    <row r="22" spans="1:12" ht="14.4" x14ac:dyDescent="0.3">
      <c r="A22" s="663"/>
      <c r="B22" s="454" t="s">
        <v>15</v>
      </c>
      <c r="C22" s="445" t="s">
        <v>336</v>
      </c>
      <c r="D22" s="446" t="s">
        <v>17</v>
      </c>
      <c r="E22" s="446" t="s">
        <v>17</v>
      </c>
      <c r="F22" s="446" t="s">
        <v>17</v>
      </c>
      <c r="G22" s="446" t="s">
        <v>17</v>
      </c>
      <c r="H22" s="447"/>
      <c r="I22" s="670"/>
      <c r="J22" s="672"/>
      <c r="K22" s="672"/>
      <c r="L22" s="674"/>
    </row>
    <row r="23" spans="1:12" ht="14.4" x14ac:dyDescent="0.3">
      <c r="A23" s="663"/>
      <c r="B23" s="455">
        <v>401</v>
      </c>
      <c r="C23" s="437" t="s">
        <v>3</v>
      </c>
      <c r="D23" s="449">
        <v>17</v>
      </c>
      <c r="E23" s="449">
        <v>12</v>
      </c>
      <c r="F23" s="449">
        <v>13</v>
      </c>
      <c r="G23" s="449">
        <v>11</v>
      </c>
      <c r="H23" s="450"/>
      <c r="I23" s="459">
        <f>SUM(D23:G23)</f>
        <v>53</v>
      </c>
      <c r="J23" s="460">
        <v>1474</v>
      </c>
      <c r="K23" s="460">
        <v>3609</v>
      </c>
      <c r="L23" s="461">
        <f>AVERAGE(D23:G23)</f>
        <v>13.25</v>
      </c>
    </row>
    <row r="24" spans="1:12" ht="14.4" x14ac:dyDescent="0.3">
      <c r="A24" s="663"/>
      <c r="B24" s="455">
        <v>402</v>
      </c>
      <c r="C24" s="437" t="s">
        <v>267</v>
      </c>
      <c r="D24" s="449">
        <v>9</v>
      </c>
      <c r="E24" s="449">
        <v>10</v>
      </c>
      <c r="F24" s="449">
        <v>15</v>
      </c>
      <c r="G24" s="449">
        <v>7</v>
      </c>
      <c r="H24" s="450"/>
      <c r="I24" s="459">
        <f t="shared" ref="I24:I34" si="3">SUM(D24:G24)</f>
        <v>41</v>
      </c>
      <c r="J24" s="452">
        <v>1248.5</v>
      </c>
      <c r="K24" s="452">
        <v>2889</v>
      </c>
      <c r="L24" s="461">
        <f t="shared" ref="L24:L34" si="4">AVERAGE(D24:G24)</f>
        <v>10.25</v>
      </c>
    </row>
    <row r="25" spans="1:12" ht="14.4" x14ac:dyDescent="0.3">
      <c r="A25" s="663"/>
      <c r="B25" s="455">
        <v>404</v>
      </c>
      <c r="C25" s="437" t="s">
        <v>268</v>
      </c>
      <c r="D25" s="449">
        <v>5</v>
      </c>
      <c r="E25" s="449">
        <v>3</v>
      </c>
      <c r="F25" s="449">
        <v>15</v>
      </c>
      <c r="G25" s="449">
        <v>6</v>
      </c>
      <c r="H25" s="450"/>
      <c r="I25" s="459">
        <f t="shared" si="3"/>
        <v>29</v>
      </c>
      <c r="J25" s="452">
        <v>1122</v>
      </c>
      <c r="K25" s="452">
        <v>2511</v>
      </c>
      <c r="L25" s="461">
        <f t="shared" si="4"/>
        <v>7.25</v>
      </c>
    </row>
    <row r="26" spans="1:12" ht="14.4" x14ac:dyDescent="0.3">
      <c r="A26" s="663"/>
      <c r="B26" s="455">
        <v>405</v>
      </c>
      <c r="C26" s="437" t="s">
        <v>6</v>
      </c>
      <c r="D26" s="449">
        <v>32</v>
      </c>
      <c r="E26" s="449">
        <v>10</v>
      </c>
      <c r="F26" s="449">
        <v>11</v>
      </c>
      <c r="G26" s="449">
        <v>18</v>
      </c>
      <c r="H26" s="450"/>
      <c r="I26" s="459">
        <f t="shared" si="3"/>
        <v>71</v>
      </c>
      <c r="J26" s="452">
        <v>4203.5</v>
      </c>
      <c r="K26" s="452">
        <v>8199</v>
      </c>
      <c r="L26" s="461">
        <f t="shared" si="4"/>
        <v>17.75</v>
      </c>
    </row>
    <row r="27" spans="1:12" ht="14.4" x14ac:dyDescent="0.3">
      <c r="A27" s="663"/>
      <c r="B27" s="455">
        <v>412</v>
      </c>
      <c r="C27" s="437" t="s">
        <v>7</v>
      </c>
      <c r="D27" s="449">
        <v>17</v>
      </c>
      <c r="E27" s="449">
        <v>4</v>
      </c>
      <c r="F27" s="449">
        <v>13</v>
      </c>
      <c r="G27" s="449">
        <v>10</v>
      </c>
      <c r="H27" s="450"/>
      <c r="I27" s="459">
        <f t="shared" si="3"/>
        <v>44</v>
      </c>
      <c r="J27" s="452">
        <v>1980.5</v>
      </c>
      <c r="K27" s="452">
        <v>3983</v>
      </c>
      <c r="L27" s="461">
        <f t="shared" si="4"/>
        <v>11</v>
      </c>
    </row>
    <row r="28" spans="1:12" ht="14.4" x14ac:dyDescent="0.3">
      <c r="A28" s="663"/>
      <c r="B28" s="455">
        <v>416</v>
      </c>
      <c r="C28" s="437" t="s">
        <v>8</v>
      </c>
      <c r="D28" s="449">
        <v>21</v>
      </c>
      <c r="E28" s="449">
        <v>32</v>
      </c>
      <c r="F28" s="449">
        <v>18</v>
      </c>
      <c r="G28" s="449">
        <v>112</v>
      </c>
      <c r="H28" s="450"/>
      <c r="I28" s="459">
        <f t="shared" si="3"/>
        <v>183</v>
      </c>
      <c r="J28" s="452">
        <v>11680</v>
      </c>
      <c r="K28" s="452">
        <v>21697</v>
      </c>
      <c r="L28" s="461">
        <f t="shared" si="4"/>
        <v>45.75</v>
      </c>
    </row>
    <row r="29" spans="1:12" ht="14.4" x14ac:dyDescent="0.3">
      <c r="A29" s="663"/>
      <c r="B29" s="455">
        <v>417</v>
      </c>
      <c r="C29" s="437" t="s">
        <v>9</v>
      </c>
      <c r="D29" s="449">
        <v>8</v>
      </c>
      <c r="E29" s="449">
        <v>15</v>
      </c>
      <c r="F29" s="449">
        <v>10</v>
      </c>
      <c r="G29" s="449">
        <v>12</v>
      </c>
      <c r="H29" s="450"/>
      <c r="I29" s="459">
        <f t="shared" si="3"/>
        <v>45</v>
      </c>
      <c r="J29" s="452">
        <v>1653.5</v>
      </c>
      <c r="K29" s="452">
        <v>3345</v>
      </c>
      <c r="L29" s="461">
        <f t="shared" si="4"/>
        <v>11.25</v>
      </c>
    </row>
    <row r="30" spans="1:12" ht="14.4" x14ac:dyDescent="0.3">
      <c r="A30" s="663"/>
      <c r="B30" s="455">
        <v>423</v>
      </c>
      <c r="C30" s="437" t="s">
        <v>10</v>
      </c>
      <c r="D30" s="449">
        <v>8</v>
      </c>
      <c r="E30" s="449">
        <v>11</v>
      </c>
      <c r="F30" s="449">
        <v>3</v>
      </c>
      <c r="G30" s="449">
        <v>6</v>
      </c>
      <c r="H30" s="450"/>
      <c r="I30" s="459">
        <f t="shared" si="3"/>
        <v>28</v>
      </c>
      <c r="J30" s="452">
        <v>718</v>
      </c>
      <c r="K30" s="452">
        <v>2142</v>
      </c>
      <c r="L30" s="461">
        <f t="shared" si="4"/>
        <v>7</v>
      </c>
    </row>
    <row r="31" spans="1:12" ht="14.4" x14ac:dyDescent="0.3">
      <c r="A31" s="663"/>
      <c r="B31" s="455">
        <v>424</v>
      </c>
      <c r="C31" s="437" t="s">
        <v>11</v>
      </c>
      <c r="D31" s="449">
        <v>24</v>
      </c>
      <c r="E31" s="449">
        <v>16</v>
      </c>
      <c r="F31" s="449">
        <v>27</v>
      </c>
      <c r="G31" s="449">
        <v>28</v>
      </c>
      <c r="H31" s="450"/>
      <c r="I31" s="459">
        <f t="shared" si="3"/>
        <v>95</v>
      </c>
      <c r="J31" s="452">
        <v>3529.0499999999997</v>
      </c>
      <c r="K31" s="452">
        <v>7065</v>
      </c>
      <c r="L31" s="461">
        <f t="shared" si="4"/>
        <v>23.75</v>
      </c>
    </row>
    <row r="32" spans="1:12" ht="14.4" x14ac:dyDescent="0.3">
      <c r="A32" s="663"/>
      <c r="B32" s="455">
        <v>425</v>
      </c>
      <c r="C32" s="437" t="s">
        <v>12</v>
      </c>
      <c r="D32" s="449">
        <v>2</v>
      </c>
      <c r="E32" s="449">
        <v>1</v>
      </c>
      <c r="F32" s="449">
        <v>0</v>
      </c>
      <c r="G32" s="449">
        <v>3</v>
      </c>
      <c r="H32" s="450"/>
      <c r="I32" s="459">
        <f t="shared" si="3"/>
        <v>6</v>
      </c>
      <c r="J32" s="452">
        <v>357.5</v>
      </c>
      <c r="K32" s="452">
        <v>734</v>
      </c>
      <c r="L32" s="461">
        <f t="shared" si="4"/>
        <v>1.5</v>
      </c>
    </row>
    <row r="33" spans="1:12" ht="14.4" x14ac:dyDescent="0.3">
      <c r="A33" s="663"/>
      <c r="B33" s="455">
        <v>426</v>
      </c>
      <c r="C33" s="437" t="s">
        <v>269</v>
      </c>
      <c r="D33" s="449">
        <v>8</v>
      </c>
      <c r="E33" s="449">
        <v>5</v>
      </c>
      <c r="F33" s="449">
        <v>4</v>
      </c>
      <c r="G33" s="449">
        <v>1</v>
      </c>
      <c r="H33" s="450"/>
      <c r="I33" s="459">
        <f t="shared" si="3"/>
        <v>18</v>
      </c>
      <c r="J33" s="452">
        <v>651</v>
      </c>
      <c r="K33" s="452">
        <v>1342</v>
      </c>
      <c r="L33" s="461">
        <f t="shared" si="4"/>
        <v>4.5</v>
      </c>
    </row>
    <row r="34" spans="1:12" ht="14.4" x14ac:dyDescent="0.3">
      <c r="A34" s="663"/>
      <c r="B34" s="455">
        <v>429</v>
      </c>
      <c r="C34" s="437" t="s">
        <v>337</v>
      </c>
      <c r="D34" s="449">
        <v>4</v>
      </c>
      <c r="E34" s="449">
        <v>4</v>
      </c>
      <c r="F34" s="449">
        <v>5</v>
      </c>
      <c r="G34" s="449">
        <v>3</v>
      </c>
      <c r="H34" s="450"/>
      <c r="I34" s="459">
        <f t="shared" si="3"/>
        <v>16</v>
      </c>
      <c r="J34" s="452">
        <v>552</v>
      </c>
      <c r="K34" s="452">
        <v>1124</v>
      </c>
      <c r="L34" s="461">
        <f t="shared" si="4"/>
        <v>4</v>
      </c>
    </row>
    <row r="35" spans="1:12" ht="14.4" x14ac:dyDescent="0.3">
      <c r="A35" s="663"/>
      <c r="B35" s="455">
        <v>444</v>
      </c>
      <c r="C35" s="437" t="s">
        <v>16</v>
      </c>
      <c r="D35" s="449"/>
      <c r="E35" s="449"/>
      <c r="F35" s="449"/>
      <c r="G35" s="449"/>
      <c r="H35" s="450"/>
      <c r="I35" s="451"/>
      <c r="J35" s="452"/>
      <c r="K35" s="452"/>
      <c r="L35" s="453"/>
    </row>
    <row r="36" spans="1:12" ht="15" thickBot="1" x14ac:dyDescent="0.35">
      <c r="A36" s="664"/>
      <c r="B36" s="681" t="s">
        <v>338</v>
      </c>
      <c r="C36" s="666"/>
      <c r="D36" s="465">
        <f>SUM(D23:D35)</f>
        <v>155</v>
      </c>
      <c r="E36" s="465">
        <f>SUM(E23:E35)</f>
        <v>123</v>
      </c>
      <c r="F36" s="465">
        <f>SUM(F23:F35)</f>
        <v>134</v>
      </c>
      <c r="G36" s="465">
        <f>SUM(G23:G35)</f>
        <v>217</v>
      </c>
      <c r="H36" s="466"/>
      <c r="I36" s="442">
        <f t="shared" ref="I36:L36" si="5">SUM(I23:I35)</f>
        <v>629</v>
      </c>
      <c r="J36" s="443">
        <f t="shared" si="5"/>
        <v>29169.55</v>
      </c>
      <c r="K36" s="443">
        <f t="shared" si="5"/>
        <v>58640</v>
      </c>
      <c r="L36" s="444">
        <f t="shared" si="5"/>
        <v>157.25</v>
      </c>
    </row>
    <row r="37" spans="1:12" ht="28.8" thickBot="1" x14ac:dyDescent="0.55000000000000004"/>
    <row r="38" spans="1:12" x14ac:dyDescent="0.5">
      <c r="B38" s="675">
        <v>43525</v>
      </c>
      <c r="C38" s="676"/>
      <c r="D38" s="679" t="s">
        <v>526</v>
      </c>
      <c r="E38" s="679" t="s">
        <v>527</v>
      </c>
      <c r="F38" s="679" t="s">
        <v>528</v>
      </c>
      <c r="G38" s="679" t="s">
        <v>529</v>
      </c>
      <c r="H38" s="667"/>
      <c r="I38" s="669" t="s">
        <v>19</v>
      </c>
      <c r="J38" s="671" t="s">
        <v>548</v>
      </c>
      <c r="K38" s="671" t="s">
        <v>549</v>
      </c>
      <c r="L38" s="673" t="s">
        <v>533</v>
      </c>
    </row>
    <row r="39" spans="1:12" ht="28.8" thickBot="1" x14ac:dyDescent="0.55000000000000004">
      <c r="B39" s="677"/>
      <c r="C39" s="678"/>
      <c r="D39" s="680"/>
      <c r="E39" s="680"/>
      <c r="F39" s="680"/>
      <c r="G39" s="680"/>
      <c r="H39" s="668"/>
      <c r="I39" s="670"/>
      <c r="J39" s="672"/>
      <c r="K39" s="672"/>
      <c r="L39" s="674"/>
    </row>
    <row r="40" spans="1:12" ht="14.4" x14ac:dyDescent="0.3">
      <c r="A40" s="662" t="s">
        <v>530</v>
      </c>
      <c r="B40" s="448" t="s">
        <v>15</v>
      </c>
      <c r="C40" s="445" t="s">
        <v>336</v>
      </c>
      <c r="D40" s="446" t="s">
        <v>17</v>
      </c>
      <c r="E40" s="446" t="s">
        <v>17</v>
      </c>
      <c r="F40" s="446" t="s">
        <v>17</v>
      </c>
      <c r="G40" s="446" t="s">
        <v>17</v>
      </c>
      <c r="H40" s="467"/>
      <c r="I40" s="670"/>
      <c r="J40" s="672"/>
      <c r="K40" s="672"/>
      <c r="L40" s="674"/>
    </row>
    <row r="41" spans="1:12" ht="14.4" x14ac:dyDescent="0.3">
      <c r="A41" s="663"/>
      <c r="B41" s="439">
        <v>401</v>
      </c>
      <c r="C41" s="437" t="s">
        <v>3</v>
      </c>
      <c r="D41" s="449">
        <v>22</v>
      </c>
      <c r="E41" s="449">
        <v>14</v>
      </c>
      <c r="F41" s="449">
        <v>7</v>
      </c>
      <c r="G41" s="449">
        <v>22</v>
      </c>
      <c r="H41" s="462"/>
      <c r="I41" s="441">
        <f t="shared" ref="I41:I53" si="6">SUM(D41:G41)</f>
        <v>65</v>
      </c>
      <c r="J41" s="438">
        <v>2127.5</v>
      </c>
      <c r="K41" s="438">
        <v>4315</v>
      </c>
      <c r="L41" s="440">
        <f>AVERAGE(D41:G41)</f>
        <v>16.25</v>
      </c>
    </row>
    <row r="42" spans="1:12" ht="14.4" x14ac:dyDescent="0.3">
      <c r="A42" s="663"/>
      <c r="B42" s="439">
        <v>402</v>
      </c>
      <c r="C42" s="437" t="s">
        <v>267</v>
      </c>
      <c r="D42" s="449">
        <v>10</v>
      </c>
      <c r="E42" s="449">
        <v>9</v>
      </c>
      <c r="F42" s="449">
        <v>4</v>
      </c>
      <c r="G42" s="449">
        <v>5</v>
      </c>
      <c r="H42" s="462"/>
      <c r="I42" s="441">
        <f t="shared" si="6"/>
        <v>28</v>
      </c>
      <c r="J42" s="438">
        <v>1066.5</v>
      </c>
      <c r="K42" s="438">
        <v>1962</v>
      </c>
      <c r="L42" s="440">
        <f t="shared" ref="L42:L53" si="7">AVERAGE(D42:G42)</f>
        <v>7</v>
      </c>
    </row>
    <row r="43" spans="1:12" ht="14.4" x14ac:dyDescent="0.3">
      <c r="A43" s="663"/>
      <c r="B43" s="439">
        <v>404</v>
      </c>
      <c r="C43" s="437" t="s">
        <v>268</v>
      </c>
      <c r="D43" s="449">
        <v>1</v>
      </c>
      <c r="E43" s="449">
        <v>4</v>
      </c>
      <c r="F43" s="449">
        <v>7</v>
      </c>
      <c r="G43" s="449">
        <v>11</v>
      </c>
      <c r="H43" s="462"/>
      <c r="I43" s="441">
        <f t="shared" si="6"/>
        <v>23</v>
      </c>
      <c r="J43" s="438">
        <v>1069.5</v>
      </c>
      <c r="K43" s="438">
        <v>2197</v>
      </c>
      <c r="L43" s="440">
        <f t="shared" si="7"/>
        <v>5.75</v>
      </c>
    </row>
    <row r="44" spans="1:12" ht="14.4" x14ac:dyDescent="0.3">
      <c r="A44" s="663"/>
      <c r="B44" s="439">
        <v>405</v>
      </c>
      <c r="C44" s="437" t="s">
        <v>6</v>
      </c>
      <c r="D44" s="449">
        <v>11</v>
      </c>
      <c r="E44" s="449">
        <v>28</v>
      </c>
      <c r="F44" s="449">
        <v>33</v>
      </c>
      <c r="G44" s="449">
        <v>44</v>
      </c>
      <c r="H44" s="462"/>
      <c r="I44" s="441">
        <f t="shared" si="6"/>
        <v>116</v>
      </c>
      <c r="J44" s="438">
        <v>5205.8500000000004</v>
      </c>
      <c r="K44" s="438">
        <v>10234</v>
      </c>
      <c r="L44" s="440">
        <f t="shared" si="7"/>
        <v>29</v>
      </c>
    </row>
    <row r="45" spans="1:12" ht="14.4" x14ac:dyDescent="0.3">
      <c r="A45" s="663"/>
      <c r="B45" s="439">
        <v>412</v>
      </c>
      <c r="C45" s="437" t="s">
        <v>7</v>
      </c>
      <c r="D45" s="449">
        <v>13</v>
      </c>
      <c r="E45" s="449">
        <v>9</v>
      </c>
      <c r="F45" s="449">
        <v>8</v>
      </c>
      <c r="G45" s="449">
        <v>12</v>
      </c>
      <c r="H45" s="462"/>
      <c r="I45" s="441">
        <f t="shared" si="6"/>
        <v>42</v>
      </c>
      <c r="J45" s="438">
        <v>1942</v>
      </c>
      <c r="K45" s="438">
        <v>3819</v>
      </c>
      <c r="L45" s="440">
        <f t="shared" si="7"/>
        <v>10.5</v>
      </c>
    </row>
    <row r="46" spans="1:12" ht="14.4" x14ac:dyDescent="0.3">
      <c r="A46" s="663"/>
      <c r="B46" s="439">
        <v>416</v>
      </c>
      <c r="C46" s="437" t="s">
        <v>8</v>
      </c>
      <c r="D46" s="449">
        <v>110</v>
      </c>
      <c r="E46" s="449">
        <v>113</v>
      </c>
      <c r="F46" s="449">
        <v>60</v>
      </c>
      <c r="G46" s="449">
        <v>101</v>
      </c>
      <c r="H46" s="462"/>
      <c r="I46" s="441">
        <f t="shared" si="6"/>
        <v>384</v>
      </c>
      <c r="J46" s="438">
        <v>17863.849999999999</v>
      </c>
      <c r="K46" s="438">
        <v>34224</v>
      </c>
      <c r="L46" s="440">
        <f t="shared" si="7"/>
        <v>96</v>
      </c>
    </row>
    <row r="47" spans="1:12" ht="14.4" x14ac:dyDescent="0.3">
      <c r="A47" s="663"/>
      <c r="B47" s="439">
        <v>417</v>
      </c>
      <c r="C47" s="437" t="s">
        <v>9</v>
      </c>
      <c r="D47" s="449">
        <v>9</v>
      </c>
      <c r="E47" s="449">
        <v>8</v>
      </c>
      <c r="F47" s="449">
        <v>11</v>
      </c>
      <c r="G47" s="449">
        <v>6</v>
      </c>
      <c r="H47" s="462"/>
      <c r="I47" s="441">
        <f t="shared" si="6"/>
        <v>34</v>
      </c>
      <c r="J47" s="438">
        <v>1408.5</v>
      </c>
      <c r="K47" s="438">
        <v>2671</v>
      </c>
      <c r="L47" s="440">
        <f t="shared" si="7"/>
        <v>8.5</v>
      </c>
    </row>
    <row r="48" spans="1:12" ht="14.4" x14ac:dyDescent="0.3">
      <c r="A48" s="663"/>
      <c r="B48" s="439">
        <v>423</v>
      </c>
      <c r="C48" s="437" t="s">
        <v>10</v>
      </c>
      <c r="D48" s="449">
        <v>10</v>
      </c>
      <c r="E48" s="449">
        <v>7</v>
      </c>
      <c r="F48" s="449">
        <v>0</v>
      </c>
      <c r="G48" s="449">
        <v>9</v>
      </c>
      <c r="H48" s="462"/>
      <c r="I48" s="441">
        <f t="shared" si="6"/>
        <v>26</v>
      </c>
      <c r="J48" s="438">
        <v>1187.5</v>
      </c>
      <c r="K48" s="438">
        <v>2434</v>
      </c>
      <c r="L48" s="440">
        <f t="shared" si="7"/>
        <v>6.5</v>
      </c>
    </row>
    <row r="49" spans="1:14" ht="14.4" x14ac:dyDescent="0.3">
      <c r="A49" s="663"/>
      <c r="B49" s="439">
        <v>424</v>
      </c>
      <c r="C49" s="437" t="s">
        <v>11</v>
      </c>
      <c r="D49" s="449">
        <v>25</v>
      </c>
      <c r="E49" s="449">
        <v>24</v>
      </c>
      <c r="F49" s="449">
        <v>12</v>
      </c>
      <c r="G49" s="449">
        <v>36</v>
      </c>
      <c r="H49" s="462"/>
      <c r="I49" s="441">
        <f t="shared" si="6"/>
        <v>97</v>
      </c>
      <c r="J49" s="438">
        <v>3086</v>
      </c>
      <c r="K49" s="438">
        <v>6223</v>
      </c>
      <c r="L49" s="440">
        <f t="shared" si="7"/>
        <v>24.25</v>
      </c>
    </row>
    <row r="50" spans="1:14" ht="14.4" x14ac:dyDescent="0.3">
      <c r="A50" s="663"/>
      <c r="B50" s="439">
        <v>425</v>
      </c>
      <c r="C50" s="437" t="s">
        <v>12</v>
      </c>
      <c r="D50" s="449">
        <v>4</v>
      </c>
      <c r="E50" s="449">
        <v>4</v>
      </c>
      <c r="F50" s="449">
        <v>3</v>
      </c>
      <c r="G50" s="449">
        <v>1</v>
      </c>
      <c r="H50" s="462"/>
      <c r="I50" s="441">
        <f t="shared" si="6"/>
        <v>12</v>
      </c>
      <c r="J50" s="438">
        <v>489</v>
      </c>
      <c r="K50" s="438">
        <v>1008</v>
      </c>
      <c r="L50" s="440">
        <f t="shared" si="7"/>
        <v>3</v>
      </c>
    </row>
    <row r="51" spans="1:14" ht="14.4" x14ac:dyDescent="0.3">
      <c r="A51" s="663"/>
      <c r="B51" s="439">
        <v>426</v>
      </c>
      <c r="C51" s="437" t="s">
        <v>269</v>
      </c>
      <c r="D51" s="449">
        <v>11</v>
      </c>
      <c r="E51" s="449">
        <v>6</v>
      </c>
      <c r="F51" s="449">
        <v>3</v>
      </c>
      <c r="G51" s="449">
        <v>4</v>
      </c>
      <c r="H51" s="462"/>
      <c r="I51" s="441">
        <f t="shared" si="6"/>
        <v>24</v>
      </c>
      <c r="J51" s="438">
        <v>1064</v>
      </c>
      <c r="K51" s="438">
        <v>2166</v>
      </c>
      <c r="L51" s="440">
        <f t="shared" si="7"/>
        <v>6</v>
      </c>
    </row>
    <row r="52" spans="1:14" ht="14.4" x14ac:dyDescent="0.3">
      <c r="A52" s="663"/>
      <c r="B52" s="439">
        <v>429</v>
      </c>
      <c r="C52" s="437" t="s">
        <v>337</v>
      </c>
      <c r="D52" s="449">
        <v>1</v>
      </c>
      <c r="E52" s="449">
        <v>2</v>
      </c>
      <c r="F52" s="449">
        <v>6</v>
      </c>
      <c r="G52" s="449">
        <v>4</v>
      </c>
      <c r="H52" s="462"/>
      <c r="I52" s="441">
        <f t="shared" si="6"/>
        <v>13</v>
      </c>
      <c r="J52" s="438">
        <v>398.5</v>
      </c>
      <c r="K52" s="438">
        <v>747</v>
      </c>
      <c r="L52" s="440">
        <f t="shared" si="7"/>
        <v>3.25</v>
      </c>
      <c r="N52" s="434"/>
    </row>
    <row r="53" spans="1:14" ht="14.4" x14ac:dyDescent="0.3">
      <c r="A53" s="663"/>
      <c r="B53" s="439">
        <v>444</v>
      </c>
      <c r="C53" s="437" t="s">
        <v>16</v>
      </c>
      <c r="D53" s="449">
        <v>0</v>
      </c>
      <c r="E53" s="449">
        <v>3</v>
      </c>
      <c r="F53" s="449">
        <v>1</v>
      </c>
      <c r="G53" s="449">
        <v>1</v>
      </c>
      <c r="H53" s="462"/>
      <c r="I53" s="441">
        <f t="shared" si="6"/>
        <v>5</v>
      </c>
      <c r="J53" s="483">
        <v>184.04618473895582</v>
      </c>
      <c r="K53" s="438">
        <v>345</v>
      </c>
      <c r="L53" s="482">
        <f t="shared" si="7"/>
        <v>1.25</v>
      </c>
      <c r="M53" s="434"/>
    </row>
    <row r="54" spans="1:14" ht="15" thickBot="1" x14ac:dyDescent="0.35">
      <c r="A54" s="664"/>
      <c r="B54" s="665" t="s">
        <v>338</v>
      </c>
      <c r="C54" s="666"/>
      <c r="D54" s="465">
        <f>SUM(D41:D53)</f>
        <v>227</v>
      </c>
      <c r="E54" s="465">
        <f t="shared" ref="E54:L54" si="8">SUM(E41:E53)</f>
        <v>231</v>
      </c>
      <c r="F54" s="465">
        <f>SUM(F41:F53)</f>
        <v>155</v>
      </c>
      <c r="G54" s="465">
        <f>SUM(G41:G53)</f>
        <v>256</v>
      </c>
      <c r="H54" s="468"/>
      <c r="I54" s="442">
        <f t="shared" si="8"/>
        <v>869</v>
      </c>
      <c r="J54" s="443">
        <f t="shared" si="8"/>
        <v>37092.74618473895</v>
      </c>
      <c r="K54" s="443">
        <f t="shared" si="8"/>
        <v>72345</v>
      </c>
      <c r="L54" s="484">
        <f t="shared" si="8"/>
        <v>217.25</v>
      </c>
    </row>
    <row r="55" spans="1:14" ht="28.8" thickBot="1" x14ac:dyDescent="0.55000000000000004"/>
    <row r="56" spans="1:14" x14ac:dyDescent="0.5">
      <c r="B56" s="675">
        <v>43556</v>
      </c>
      <c r="C56" s="676"/>
      <c r="D56" s="679" t="s">
        <v>538</v>
      </c>
      <c r="E56" s="679" t="s">
        <v>539</v>
      </c>
      <c r="F56" s="679" t="s">
        <v>540</v>
      </c>
      <c r="G56" s="679" t="s">
        <v>541</v>
      </c>
      <c r="H56" s="667"/>
      <c r="I56" s="669" t="s">
        <v>19</v>
      </c>
      <c r="J56" s="671" t="s">
        <v>548</v>
      </c>
      <c r="K56" s="671" t="s">
        <v>549</v>
      </c>
      <c r="L56" s="673" t="s">
        <v>533</v>
      </c>
      <c r="M56" s="598"/>
      <c r="N56" s="598"/>
    </row>
    <row r="57" spans="1:14" ht="28.8" thickBot="1" x14ac:dyDescent="0.55000000000000004">
      <c r="B57" s="677"/>
      <c r="C57" s="678"/>
      <c r="D57" s="680"/>
      <c r="E57" s="680"/>
      <c r="F57" s="680"/>
      <c r="G57" s="680"/>
      <c r="H57" s="668"/>
      <c r="I57" s="670"/>
      <c r="J57" s="672"/>
      <c r="K57" s="672"/>
      <c r="L57" s="674"/>
    </row>
    <row r="58" spans="1:14" ht="14.4" x14ac:dyDescent="0.3">
      <c r="A58" s="662" t="s">
        <v>532</v>
      </c>
      <c r="B58" s="448" t="s">
        <v>15</v>
      </c>
      <c r="C58" s="445" t="s">
        <v>336</v>
      </c>
      <c r="D58" s="446" t="s">
        <v>17</v>
      </c>
      <c r="E58" s="446" t="s">
        <v>17</v>
      </c>
      <c r="F58" s="446" t="s">
        <v>17</v>
      </c>
      <c r="G58" s="446" t="s">
        <v>17</v>
      </c>
      <c r="H58" s="467"/>
      <c r="I58" s="670"/>
      <c r="J58" s="672"/>
      <c r="K58" s="672"/>
      <c r="L58" s="674"/>
    </row>
    <row r="59" spans="1:14" ht="14.4" x14ac:dyDescent="0.3">
      <c r="A59" s="663"/>
      <c r="B59" s="439">
        <v>401</v>
      </c>
      <c r="C59" s="437" t="s">
        <v>3</v>
      </c>
      <c r="D59" s="449">
        <v>16</v>
      </c>
      <c r="E59" s="449">
        <v>6</v>
      </c>
      <c r="F59" s="449">
        <v>14</v>
      </c>
      <c r="G59" s="449">
        <v>6</v>
      </c>
      <c r="H59" s="462"/>
      <c r="I59" s="451">
        <f>SUM(D59:G59)</f>
        <v>42</v>
      </c>
      <c r="J59" s="452">
        <v>1460</v>
      </c>
      <c r="K59" s="452">
        <v>2978</v>
      </c>
      <c r="L59" s="440">
        <f>AVERAGE(D59:G59)</f>
        <v>10.5</v>
      </c>
    </row>
    <row r="60" spans="1:14" ht="14.4" x14ac:dyDescent="0.3">
      <c r="A60" s="663"/>
      <c r="B60" s="439">
        <v>402</v>
      </c>
      <c r="C60" s="437" t="s">
        <v>267</v>
      </c>
      <c r="D60" s="449">
        <v>6</v>
      </c>
      <c r="E60" s="449">
        <v>2</v>
      </c>
      <c r="F60" s="449">
        <v>2</v>
      </c>
      <c r="G60" s="449">
        <v>1</v>
      </c>
      <c r="H60" s="462"/>
      <c r="I60" s="451">
        <f>SUM(D60:G60)</f>
        <v>11</v>
      </c>
      <c r="J60" s="463">
        <v>309.5</v>
      </c>
      <c r="K60" s="463">
        <v>520</v>
      </c>
      <c r="L60" s="440">
        <f t="shared" ref="L60:L71" si="9">AVERAGE(D60:G60)</f>
        <v>2.75</v>
      </c>
    </row>
    <row r="61" spans="1:14" ht="14.4" x14ac:dyDescent="0.3">
      <c r="A61" s="663"/>
      <c r="B61" s="439">
        <v>404</v>
      </c>
      <c r="C61" s="437" t="s">
        <v>268</v>
      </c>
      <c r="D61" s="449">
        <v>7</v>
      </c>
      <c r="E61" s="449">
        <v>3</v>
      </c>
      <c r="F61" s="449">
        <v>4</v>
      </c>
      <c r="G61" s="449">
        <v>7</v>
      </c>
      <c r="H61" s="462"/>
      <c r="I61" s="451">
        <f>SUM(D61:G61)</f>
        <v>21</v>
      </c>
      <c r="J61" s="452">
        <v>1131.5</v>
      </c>
      <c r="K61" s="452">
        <v>2329</v>
      </c>
      <c r="L61" s="440">
        <f t="shared" si="9"/>
        <v>5.25</v>
      </c>
    </row>
    <row r="62" spans="1:14" ht="14.4" x14ac:dyDescent="0.3">
      <c r="A62" s="663"/>
      <c r="B62" s="439">
        <v>405</v>
      </c>
      <c r="C62" s="437" t="s">
        <v>6</v>
      </c>
      <c r="D62" s="449">
        <v>36</v>
      </c>
      <c r="E62" s="449">
        <v>28</v>
      </c>
      <c r="F62" s="449">
        <v>10</v>
      </c>
      <c r="G62" s="449">
        <v>17</v>
      </c>
      <c r="H62" s="462"/>
      <c r="I62" s="451">
        <f t="shared" ref="I62:I70" si="10">SUM(D62:G62)</f>
        <v>91</v>
      </c>
      <c r="J62" s="452">
        <v>5433.85</v>
      </c>
      <c r="K62" s="452">
        <v>9926</v>
      </c>
      <c r="L62" s="440">
        <f t="shared" si="9"/>
        <v>22.75</v>
      </c>
    </row>
    <row r="63" spans="1:14" ht="14.4" x14ac:dyDescent="0.3">
      <c r="A63" s="663"/>
      <c r="B63" s="439">
        <v>412</v>
      </c>
      <c r="C63" s="437" t="s">
        <v>7</v>
      </c>
      <c r="D63" s="449">
        <v>14</v>
      </c>
      <c r="E63" s="449">
        <v>15</v>
      </c>
      <c r="F63" s="449">
        <v>6</v>
      </c>
      <c r="G63" s="449">
        <v>13</v>
      </c>
      <c r="H63" s="462"/>
      <c r="I63" s="451">
        <f t="shared" si="10"/>
        <v>48</v>
      </c>
      <c r="J63" s="452">
        <v>1983.5</v>
      </c>
      <c r="K63" s="452">
        <v>3505</v>
      </c>
      <c r="L63" s="440">
        <f t="shared" si="9"/>
        <v>12</v>
      </c>
    </row>
    <row r="64" spans="1:14" ht="14.4" x14ac:dyDescent="0.3">
      <c r="A64" s="663"/>
      <c r="B64" s="439">
        <v>416</v>
      </c>
      <c r="C64" s="437" t="s">
        <v>8</v>
      </c>
      <c r="D64" s="449">
        <v>104</v>
      </c>
      <c r="E64" s="449">
        <v>92</v>
      </c>
      <c r="F64" s="449">
        <v>84</v>
      </c>
      <c r="G64" s="449">
        <v>108</v>
      </c>
      <c r="H64" s="462"/>
      <c r="I64" s="451">
        <f t="shared" si="10"/>
        <v>388</v>
      </c>
      <c r="J64" s="452">
        <v>19800.5</v>
      </c>
      <c r="K64" s="452">
        <v>37144</v>
      </c>
      <c r="L64" s="440">
        <f t="shared" si="9"/>
        <v>97</v>
      </c>
    </row>
    <row r="65" spans="1:13" ht="14.4" x14ac:dyDescent="0.3">
      <c r="A65" s="663"/>
      <c r="B65" s="439">
        <v>417</v>
      </c>
      <c r="C65" s="437" t="s">
        <v>9</v>
      </c>
      <c r="D65" s="449">
        <v>11</v>
      </c>
      <c r="E65" s="449">
        <v>10</v>
      </c>
      <c r="F65" s="449">
        <v>4</v>
      </c>
      <c r="G65" s="449">
        <v>9</v>
      </c>
      <c r="H65" s="462"/>
      <c r="I65" s="451">
        <f t="shared" si="10"/>
        <v>34</v>
      </c>
      <c r="J65" s="452">
        <v>1258.5</v>
      </c>
      <c r="K65" s="452">
        <v>2556</v>
      </c>
      <c r="L65" s="440">
        <f t="shared" si="9"/>
        <v>8.5</v>
      </c>
    </row>
    <row r="66" spans="1:13" ht="14.4" x14ac:dyDescent="0.3">
      <c r="A66" s="663"/>
      <c r="B66" s="439">
        <v>423</v>
      </c>
      <c r="C66" s="437" t="s">
        <v>10</v>
      </c>
      <c r="D66" s="449">
        <v>6</v>
      </c>
      <c r="E66" s="449">
        <v>1</v>
      </c>
      <c r="F66" s="449">
        <v>3</v>
      </c>
      <c r="G66" s="449">
        <v>4</v>
      </c>
      <c r="H66" s="462"/>
      <c r="I66" s="451">
        <f t="shared" si="10"/>
        <v>14</v>
      </c>
      <c r="J66" s="452">
        <v>503</v>
      </c>
      <c r="K66" s="452">
        <v>995</v>
      </c>
      <c r="L66" s="440">
        <f t="shared" si="9"/>
        <v>3.5</v>
      </c>
    </row>
    <row r="67" spans="1:13" ht="14.4" x14ac:dyDescent="0.3">
      <c r="A67" s="663"/>
      <c r="B67" s="439">
        <v>424</v>
      </c>
      <c r="C67" s="437" t="s">
        <v>11</v>
      </c>
      <c r="D67" s="449">
        <v>31</v>
      </c>
      <c r="E67" s="449">
        <v>24</v>
      </c>
      <c r="F67" s="449">
        <v>23</v>
      </c>
      <c r="G67" s="449">
        <v>26</v>
      </c>
      <c r="H67" s="462"/>
      <c r="I67" s="451">
        <f t="shared" si="10"/>
        <v>104</v>
      </c>
      <c r="J67" s="452">
        <v>4568</v>
      </c>
      <c r="K67" s="452">
        <v>8423</v>
      </c>
      <c r="L67" s="440">
        <f t="shared" si="9"/>
        <v>26</v>
      </c>
    </row>
    <row r="68" spans="1:13" ht="14.4" x14ac:dyDescent="0.3">
      <c r="A68" s="663"/>
      <c r="B68" s="439">
        <v>425</v>
      </c>
      <c r="C68" s="437" t="s">
        <v>12</v>
      </c>
      <c r="D68" s="449">
        <v>2</v>
      </c>
      <c r="E68" s="449">
        <v>3</v>
      </c>
      <c r="F68" s="449">
        <v>1</v>
      </c>
      <c r="G68" s="449">
        <v>1</v>
      </c>
      <c r="H68" s="462"/>
      <c r="I68" s="451">
        <f t="shared" si="10"/>
        <v>7</v>
      </c>
      <c r="J68" s="452">
        <v>236.5</v>
      </c>
      <c r="K68" s="452">
        <v>373</v>
      </c>
      <c r="L68" s="440">
        <f t="shared" si="9"/>
        <v>1.75</v>
      </c>
    </row>
    <row r="69" spans="1:13" ht="14.4" x14ac:dyDescent="0.3">
      <c r="A69" s="663"/>
      <c r="B69" s="439">
        <v>426</v>
      </c>
      <c r="C69" s="437" t="s">
        <v>269</v>
      </c>
      <c r="D69" s="449">
        <v>8</v>
      </c>
      <c r="E69" s="449">
        <v>3</v>
      </c>
      <c r="F69" s="449">
        <v>8</v>
      </c>
      <c r="G69" s="449">
        <v>4</v>
      </c>
      <c r="H69" s="462"/>
      <c r="I69" s="451">
        <f t="shared" si="10"/>
        <v>23</v>
      </c>
      <c r="J69" s="452">
        <v>658.5</v>
      </c>
      <c r="K69" s="452">
        <v>1317</v>
      </c>
      <c r="L69" s="440">
        <f t="shared" si="9"/>
        <v>5.75</v>
      </c>
    </row>
    <row r="70" spans="1:13" ht="14.4" x14ac:dyDescent="0.3">
      <c r="A70" s="663"/>
      <c r="B70" s="439">
        <v>429</v>
      </c>
      <c r="C70" s="437" t="s">
        <v>337</v>
      </c>
      <c r="D70" s="449">
        <v>4</v>
      </c>
      <c r="E70" s="449">
        <v>6</v>
      </c>
      <c r="F70" s="449">
        <v>6</v>
      </c>
      <c r="G70" s="449">
        <v>5</v>
      </c>
      <c r="H70" s="462"/>
      <c r="I70" s="451">
        <f t="shared" si="10"/>
        <v>21</v>
      </c>
      <c r="J70" s="452">
        <v>754.5</v>
      </c>
      <c r="K70" s="452">
        <v>1546</v>
      </c>
      <c r="L70" s="440">
        <f t="shared" si="9"/>
        <v>5.25</v>
      </c>
    </row>
    <row r="71" spans="1:13" ht="14.4" x14ac:dyDescent="0.3">
      <c r="A71" s="663"/>
      <c r="B71" s="439">
        <v>444</v>
      </c>
      <c r="C71" s="437" t="s">
        <v>16</v>
      </c>
      <c r="D71" s="449">
        <v>1</v>
      </c>
      <c r="E71" s="449">
        <v>0</v>
      </c>
      <c r="F71" s="449">
        <v>0</v>
      </c>
      <c r="G71" s="449">
        <v>0</v>
      </c>
      <c r="H71" s="462"/>
      <c r="I71" s="441">
        <v>1</v>
      </c>
      <c r="J71" s="438">
        <v>38.299999999999997</v>
      </c>
      <c r="K71" s="438">
        <v>69</v>
      </c>
      <c r="L71" s="440">
        <f t="shared" si="9"/>
        <v>0.25</v>
      </c>
      <c r="M71" s="434"/>
    </row>
    <row r="72" spans="1:13" ht="15" thickBot="1" x14ac:dyDescent="0.35">
      <c r="A72" s="664"/>
      <c r="B72" s="665" t="s">
        <v>338</v>
      </c>
      <c r="C72" s="666"/>
      <c r="D72" s="465">
        <f>SUM(D59:D71)</f>
        <v>246</v>
      </c>
      <c r="E72" s="465">
        <f>SUM(E59:E71)</f>
        <v>193</v>
      </c>
      <c r="F72" s="465">
        <f>SUM(F59:F71)</f>
        <v>165</v>
      </c>
      <c r="G72" s="465">
        <f>SUM(G59:G71)</f>
        <v>201</v>
      </c>
      <c r="H72" s="468"/>
      <c r="I72" s="442">
        <f t="shared" ref="I72:L72" si="11">SUM(I59:I71)</f>
        <v>805</v>
      </c>
      <c r="J72" s="443">
        <f>SUM(J59:J71)</f>
        <v>38136.15</v>
      </c>
      <c r="K72" s="443">
        <f t="shared" si="11"/>
        <v>71681</v>
      </c>
      <c r="L72" s="444">
        <f t="shared" si="11"/>
        <v>201.25</v>
      </c>
    </row>
    <row r="73" spans="1:13" ht="28.8" thickBot="1" x14ac:dyDescent="0.55000000000000004"/>
    <row r="74" spans="1:13" x14ac:dyDescent="0.5">
      <c r="B74" s="675">
        <v>43586</v>
      </c>
      <c r="C74" s="676"/>
      <c r="D74" s="679" t="s">
        <v>553</v>
      </c>
      <c r="E74" s="679" t="s">
        <v>554</v>
      </c>
      <c r="F74" s="679" t="s">
        <v>555</v>
      </c>
      <c r="G74" s="679" t="s">
        <v>556</v>
      </c>
      <c r="H74" s="667" t="s">
        <v>557</v>
      </c>
      <c r="I74" s="669" t="s">
        <v>19</v>
      </c>
      <c r="J74" s="671" t="s">
        <v>548</v>
      </c>
      <c r="K74" s="671" t="s">
        <v>549</v>
      </c>
      <c r="L74" s="673" t="s">
        <v>533</v>
      </c>
    </row>
    <row r="75" spans="1:13" ht="28.8" thickBot="1" x14ac:dyDescent="0.55000000000000004">
      <c r="B75" s="677"/>
      <c r="C75" s="678"/>
      <c r="D75" s="680"/>
      <c r="E75" s="680"/>
      <c r="F75" s="680"/>
      <c r="G75" s="680"/>
      <c r="H75" s="668"/>
      <c r="I75" s="670"/>
      <c r="J75" s="672"/>
      <c r="K75" s="672"/>
      <c r="L75" s="674"/>
    </row>
    <row r="76" spans="1:13" ht="14.4" x14ac:dyDescent="0.3">
      <c r="A76" s="662" t="s">
        <v>550</v>
      </c>
      <c r="B76" s="448" t="s">
        <v>15</v>
      </c>
      <c r="C76" s="445" t="s">
        <v>336</v>
      </c>
      <c r="D76" s="446" t="s">
        <v>17</v>
      </c>
      <c r="E76" s="446" t="s">
        <v>17</v>
      </c>
      <c r="F76" s="446" t="s">
        <v>17</v>
      </c>
      <c r="G76" s="446" t="s">
        <v>17</v>
      </c>
      <c r="H76" s="446" t="s">
        <v>17</v>
      </c>
      <c r="I76" s="670"/>
      <c r="J76" s="672"/>
      <c r="K76" s="672"/>
      <c r="L76" s="674"/>
    </row>
    <row r="77" spans="1:13" ht="14.4" x14ac:dyDescent="0.3">
      <c r="A77" s="663"/>
      <c r="B77" s="439">
        <v>401</v>
      </c>
      <c r="C77" s="437" t="s">
        <v>3</v>
      </c>
      <c r="D77" s="449">
        <v>10</v>
      </c>
      <c r="E77" s="449">
        <v>9</v>
      </c>
      <c r="F77" s="449">
        <v>7</v>
      </c>
      <c r="G77" s="449">
        <v>7</v>
      </c>
      <c r="H77" s="462">
        <v>7</v>
      </c>
      <c r="I77" s="451">
        <f>SUM(D77:H77)</f>
        <v>40</v>
      </c>
      <c r="J77" s="485">
        <v>1352</v>
      </c>
      <c r="K77" s="485">
        <v>2766</v>
      </c>
      <c r="L77" s="482">
        <f>AVERAGE(D77:G77)</f>
        <v>8.25</v>
      </c>
    </row>
    <row r="78" spans="1:13" ht="14.4" x14ac:dyDescent="0.3">
      <c r="A78" s="663"/>
      <c r="B78" s="439">
        <v>402</v>
      </c>
      <c r="C78" s="437" t="s">
        <v>267</v>
      </c>
      <c r="D78" s="449">
        <v>4</v>
      </c>
      <c r="E78" s="449">
        <v>1</v>
      </c>
      <c r="F78" s="449">
        <v>1</v>
      </c>
      <c r="G78" s="449">
        <v>4</v>
      </c>
      <c r="H78" s="462">
        <v>6</v>
      </c>
      <c r="I78" s="451">
        <f t="shared" ref="I78:I89" si="12">SUM(D78:H78)</f>
        <v>16</v>
      </c>
      <c r="J78" s="486">
        <v>539</v>
      </c>
      <c r="K78" s="486">
        <v>1114</v>
      </c>
      <c r="L78" s="482">
        <f t="shared" ref="L78:L89" si="13">AVERAGE(D78:G78)</f>
        <v>2.5</v>
      </c>
    </row>
    <row r="79" spans="1:13" ht="14.4" x14ac:dyDescent="0.3">
      <c r="A79" s="663"/>
      <c r="B79" s="439">
        <v>404</v>
      </c>
      <c r="C79" s="437" t="s">
        <v>268</v>
      </c>
      <c r="D79" s="449">
        <v>5</v>
      </c>
      <c r="E79" s="449">
        <v>1</v>
      </c>
      <c r="F79" s="449">
        <v>5</v>
      </c>
      <c r="G79" s="449">
        <v>6</v>
      </c>
      <c r="H79" s="462">
        <v>4</v>
      </c>
      <c r="I79" s="451">
        <f t="shared" si="12"/>
        <v>21</v>
      </c>
      <c r="J79" s="485">
        <v>883</v>
      </c>
      <c r="K79" s="485">
        <v>1785</v>
      </c>
      <c r="L79" s="482">
        <f t="shared" si="13"/>
        <v>4.25</v>
      </c>
    </row>
    <row r="80" spans="1:13" ht="14.4" x14ac:dyDescent="0.3">
      <c r="A80" s="663"/>
      <c r="B80" s="439">
        <v>405</v>
      </c>
      <c r="C80" s="437" t="s">
        <v>6</v>
      </c>
      <c r="D80" s="449">
        <v>30</v>
      </c>
      <c r="E80" s="449">
        <v>17</v>
      </c>
      <c r="F80" s="449">
        <v>26</v>
      </c>
      <c r="G80" s="449">
        <v>16</v>
      </c>
      <c r="H80" s="462">
        <v>27</v>
      </c>
      <c r="I80" s="451">
        <f t="shared" si="12"/>
        <v>116</v>
      </c>
      <c r="J80" s="485">
        <v>4691.5</v>
      </c>
      <c r="K80" s="485">
        <v>9630</v>
      </c>
      <c r="L80" s="482">
        <f t="shared" si="13"/>
        <v>22.25</v>
      </c>
    </row>
    <row r="81" spans="1:12" ht="14.4" x14ac:dyDescent="0.3">
      <c r="A81" s="663"/>
      <c r="B81" s="439">
        <v>412</v>
      </c>
      <c r="C81" s="437" t="s">
        <v>7</v>
      </c>
      <c r="D81" s="449">
        <v>11</v>
      </c>
      <c r="E81" s="449">
        <v>7</v>
      </c>
      <c r="F81" s="449">
        <v>4</v>
      </c>
      <c r="G81" s="449">
        <v>13</v>
      </c>
      <c r="H81" s="462">
        <v>13</v>
      </c>
      <c r="I81" s="451">
        <f t="shared" si="12"/>
        <v>48</v>
      </c>
      <c r="J81" s="485">
        <v>1893</v>
      </c>
      <c r="K81" s="485">
        <v>3849</v>
      </c>
      <c r="L81" s="482">
        <f t="shared" si="13"/>
        <v>8.75</v>
      </c>
    </row>
    <row r="82" spans="1:12" ht="14.4" x14ac:dyDescent="0.3">
      <c r="A82" s="663"/>
      <c r="B82" s="439">
        <v>416</v>
      </c>
      <c r="C82" s="437" t="s">
        <v>8</v>
      </c>
      <c r="D82" s="449">
        <v>132</v>
      </c>
      <c r="E82" s="449">
        <v>88</v>
      </c>
      <c r="F82" s="449">
        <v>54</v>
      </c>
      <c r="G82" s="449">
        <v>75</v>
      </c>
      <c r="H82" s="462">
        <v>58</v>
      </c>
      <c r="I82" s="451">
        <f t="shared" si="12"/>
        <v>407</v>
      </c>
      <c r="J82" s="485">
        <v>20193</v>
      </c>
      <c r="K82" s="485">
        <v>41962</v>
      </c>
      <c r="L82" s="482">
        <f t="shared" si="13"/>
        <v>87.25</v>
      </c>
    </row>
    <row r="83" spans="1:12" ht="14.4" x14ac:dyDescent="0.3">
      <c r="A83" s="663"/>
      <c r="B83" s="439">
        <v>417</v>
      </c>
      <c r="C83" s="437" t="s">
        <v>9</v>
      </c>
      <c r="D83" s="449">
        <v>5</v>
      </c>
      <c r="E83" s="449">
        <v>4</v>
      </c>
      <c r="F83" s="449">
        <v>2</v>
      </c>
      <c r="G83" s="449">
        <v>6</v>
      </c>
      <c r="H83" s="462">
        <v>9</v>
      </c>
      <c r="I83" s="451">
        <f t="shared" si="12"/>
        <v>26</v>
      </c>
      <c r="J83" s="485">
        <v>757.5</v>
      </c>
      <c r="K83" s="485">
        <v>1533</v>
      </c>
      <c r="L83" s="482">
        <f t="shared" si="13"/>
        <v>4.25</v>
      </c>
    </row>
    <row r="84" spans="1:12" ht="14.4" x14ac:dyDescent="0.3">
      <c r="A84" s="663"/>
      <c r="B84" s="439">
        <v>423</v>
      </c>
      <c r="C84" s="437" t="s">
        <v>10</v>
      </c>
      <c r="D84" s="449">
        <v>10</v>
      </c>
      <c r="E84" s="449">
        <v>2</v>
      </c>
      <c r="F84" s="449">
        <v>0</v>
      </c>
      <c r="G84" s="449">
        <v>1</v>
      </c>
      <c r="H84" s="462">
        <v>4</v>
      </c>
      <c r="I84" s="451">
        <f t="shared" si="12"/>
        <v>17</v>
      </c>
      <c r="J84" s="485">
        <v>612.5</v>
      </c>
      <c r="K84" s="485">
        <v>1249</v>
      </c>
      <c r="L84" s="482">
        <f t="shared" si="13"/>
        <v>3.25</v>
      </c>
    </row>
    <row r="85" spans="1:12" ht="14.4" x14ac:dyDescent="0.3">
      <c r="A85" s="663"/>
      <c r="B85" s="439">
        <v>424</v>
      </c>
      <c r="C85" s="437" t="s">
        <v>11</v>
      </c>
      <c r="D85" s="449">
        <v>29</v>
      </c>
      <c r="E85" s="449">
        <v>16</v>
      </c>
      <c r="F85" s="449">
        <v>12</v>
      </c>
      <c r="G85" s="449">
        <v>15</v>
      </c>
      <c r="H85" s="462">
        <v>23</v>
      </c>
      <c r="I85" s="451">
        <f t="shared" si="12"/>
        <v>95</v>
      </c>
      <c r="J85" s="485">
        <v>3120.5</v>
      </c>
      <c r="K85" s="485">
        <v>6388</v>
      </c>
      <c r="L85" s="482">
        <f t="shared" si="13"/>
        <v>18</v>
      </c>
    </row>
    <row r="86" spans="1:12" ht="14.4" x14ac:dyDescent="0.3">
      <c r="A86" s="663"/>
      <c r="B86" s="439">
        <v>425</v>
      </c>
      <c r="C86" s="437" t="s">
        <v>12</v>
      </c>
      <c r="D86" s="449">
        <v>1</v>
      </c>
      <c r="E86" s="449">
        <v>2</v>
      </c>
      <c r="F86" s="449">
        <v>0</v>
      </c>
      <c r="G86" s="449">
        <v>2</v>
      </c>
      <c r="H86" s="462">
        <v>3</v>
      </c>
      <c r="I86" s="451">
        <f t="shared" si="12"/>
        <v>8</v>
      </c>
      <c r="J86" s="485">
        <v>272</v>
      </c>
      <c r="K86" s="485">
        <v>557</v>
      </c>
      <c r="L86" s="482">
        <f t="shared" si="13"/>
        <v>1.25</v>
      </c>
    </row>
    <row r="87" spans="1:12" ht="14.4" x14ac:dyDescent="0.3">
      <c r="A87" s="663"/>
      <c r="B87" s="439">
        <v>426</v>
      </c>
      <c r="C87" s="437" t="s">
        <v>269</v>
      </c>
      <c r="D87" s="449">
        <v>2</v>
      </c>
      <c r="E87" s="449">
        <v>2</v>
      </c>
      <c r="F87" s="449">
        <v>5</v>
      </c>
      <c r="G87" s="449">
        <v>6</v>
      </c>
      <c r="H87" s="462">
        <v>1</v>
      </c>
      <c r="I87" s="451">
        <f t="shared" si="12"/>
        <v>16</v>
      </c>
      <c r="J87" s="485">
        <v>483</v>
      </c>
      <c r="K87" s="485">
        <v>968</v>
      </c>
      <c r="L87" s="482">
        <f t="shared" si="13"/>
        <v>3.75</v>
      </c>
    </row>
    <row r="88" spans="1:12" ht="14.4" x14ac:dyDescent="0.3">
      <c r="A88" s="663"/>
      <c r="B88" s="439">
        <v>429</v>
      </c>
      <c r="C88" s="437" t="s">
        <v>337</v>
      </c>
      <c r="D88" s="449">
        <v>5</v>
      </c>
      <c r="E88" s="449">
        <v>5</v>
      </c>
      <c r="F88" s="449">
        <v>0</v>
      </c>
      <c r="G88" s="449">
        <v>1</v>
      </c>
      <c r="H88" s="462">
        <v>2</v>
      </c>
      <c r="I88" s="451">
        <f t="shared" si="12"/>
        <v>13</v>
      </c>
      <c r="J88" s="485">
        <v>637.5</v>
      </c>
      <c r="K88" s="485">
        <v>1310</v>
      </c>
      <c r="L88" s="482">
        <f t="shared" si="13"/>
        <v>2.75</v>
      </c>
    </row>
    <row r="89" spans="1:12" ht="14.4" x14ac:dyDescent="0.3">
      <c r="A89" s="663"/>
      <c r="B89" s="439">
        <v>444</v>
      </c>
      <c r="C89" s="437" t="s">
        <v>16</v>
      </c>
      <c r="D89" s="449">
        <v>0</v>
      </c>
      <c r="E89" s="449">
        <v>1</v>
      </c>
      <c r="F89" s="449">
        <v>0</v>
      </c>
      <c r="G89" s="449">
        <v>0</v>
      </c>
      <c r="H89" s="462">
        <v>0</v>
      </c>
      <c r="I89" s="451">
        <f t="shared" si="12"/>
        <v>1</v>
      </c>
      <c r="J89" s="483">
        <v>34.5</v>
      </c>
      <c r="K89" s="483">
        <v>69</v>
      </c>
      <c r="L89" s="482">
        <f t="shared" si="13"/>
        <v>0.25</v>
      </c>
    </row>
    <row r="90" spans="1:12" ht="15" thickBot="1" x14ac:dyDescent="0.35">
      <c r="A90" s="664"/>
      <c r="B90" s="665" t="s">
        <v>338</v>
      </c>
      <c r="C90" s="666"/>
      <c r="D90" s="465">
        <f>SUM(D77:D89)</f>
        <v>244</v>
      </c>
      <c r="E90" s="465">
        <f>SUM(E77:E89)</f>
        <v>155</v>
      </c>
      <c r="F90" s="465">
        <f>SUM(F77:F89)</f>
        <v>116</v>
      </c>
      <c r="G90" s="465">
        <f>SUM(G77:G89)</f>
        <v>152</v>
      </c>
      <c r="H90" s="468">
        <f>SUM(H77:H89)</f>
        <v>157</v>
      </c>
      <c r="I90" s="442">
        <f t="shared" ref="I90" si="14">SUM(I77:I89)</f>
        <v>824</v>
      </c>
      <c r="J90" s="443">
        <f>SUM(J77:J89)</f>
        <v>35469</v>
      </c>
      <c r="K90" s="443">
        <f t="shared" ref="K90:L90" si="15">SUM(K77:K89)</f>
        <v>73180</v>
      </c>
      <c r="L90" s="444">
        <f t="shared" si="15"/>
        <v>166.75</v>
      </c>
    </row>
    <row r="91" spans="1:12" ht="28.8" thickBot="1" x14ac:dyDescent="0.55000000000000004"/>
    <row r="92" spans="1:12" x14ac:dyDescent="0.5">
      <c r="B92" s="675">
        <v>43617</v>
      </c>
      <c r="C92" s="676"/>
      <c r="D92" s="679" t="s">
        <v>568</v>
      </c>
      <c r="E92" s="679" t="s">
        <v>569</v>
      </c>
      <c r="F92" s="679" t="s">
        <v>570</v>
      </c>
      <c r="G92" s="679" t="s">
        <v>571</v>
      </c>
      <c r="H92" s="667"/>
      <c r="I92" s="669" t="s">
        <v>19</v>
      </c>
      <c r="J92" s="671" t="s">
        <v>548</v>
      </c>
      <c r="K92" s="671" t="s">
        <v>549</v>
      </c>
      <c r="L92" s="673" t="s">
        <v>533</v>
      </c>
    </row>
    <row r="93" spans="1:12" ht="28.8" thickBot="1" x14ac:dyDescent="0.55000000000000004">
      <c r="B93" s="677"/>
      <c r="C93" s="678"/>
      <c r="D93" s="680"/>
      <c r="E93" s="680"/>
      <c r="F93" s="680"/>
      <c r="G93" s="680"/>
      <c r="H93" s="668"/>
      <c r="I93" s="670"/>
      <c r="J93" s="672"/>
      <c r="K93" s="672"/>
      <c r="L93" s="674"/>
    </row>
    <row r="94" spans="1:12" ht="14.4" x14ac:dyDescent="0.3">
      <c r="A94" s="662" t="s">
        <v>572</v>
      </c>
      <c r="B94" s="448" t="s">
        <v>15</v>
      </c>
      <c r="C94" s="445" t="s">
        <v>336</v>
      </c>
      <c r="D94" s="446" t="s">
        <v>17</v>
      </c>
      <c r="E94" s="446" t="s">
        <v>17</v>
      </c>
      <c r="F94" s="446" t="s">
        <v>17</v>
      </c>
      <c r="G94" s="446" t="s">
        <v>17</v>
      </c>
      <c r="H94" s="446" t="s">
        <v>17</v>
      </c>
      <c r="I94" s="670"/>
      <c r="J94" s="672"/>
      <c r="K94" s="672"/>
      <c r="L94" s="674"/>
    </row>
    <row r="95" spans="1:12" ht="14.4" x14ac:dyDescent="0.3">
      <c r="A95" s="663"/>
      <c r="B95" s="439">
        <v>401</v>
      </c>
      <c r="C95" s="437" t="s">
        <v>3</v>
      </c>
      <c r="D95" s="449">
        <v>11</v>
      </c>
      <c r="E95" s="449">
        <v>11</v>
      </c>
      <c r="F95" s="449">
        <v>0</v>
      </c>
      <c r="G95" s="449">
        <v>13</v>
      </c>
      <c r="H95" s="462"/>
      <c r="I95" s="451">
        <f>SUM(D95:H95)</f>
        <v>35</v>
      </c>
      <c r="J95" s="485">
        <v>1299.5</v>
      </c>
      <c r="K95" s="485">
        <v>2666</v>
      </c>
      <c r="L95" s="482">
        <f>AVERAGE(D95:G95)</f>
        <v>8.75</v>
      </c>
    </row>
    <row r="96" spans="1:12" ht="14.4" x14ac:dyDescent="0.3">
      <c r="A96" s="663"/>
      <c r="B96" s="439">
        <v>402</v>
      </c>
      <c r="C96" s="437" t="s">
        <v>267</v>
      </c>
      <c r="D96" s="449">
        <v>4</v>
      </c>
      <c r="E96" s="449">
        <v>6</v>
      </c>
      <c r="F96" s="449">
        <v>1</v>
      </c>
      <c r="G96" s="449">
        <v>5</v>
      </c>
      <c r="H96" s="462"/>
      <c r="I96" s="451">
        <f t="shared" ref="I96:I107" si="16">SUM(D96:H96)</f>
        <v>16</v>
      </c>
      <c r="J96" s="486">
        <v>724.2</v>
      </c>
      <c r="K96" s="486">
        <v>1344</v>
      </c>
      <c r="L96" s="482">
        <f t="shared" ref="L96:L107" si="17">AVERAGE(D96:G96)</f>
        <v>4</v>
      </c>
    </row>
    <row r="97" spans="1:12" ht="14.4" x14ac:dyDescent="0.3">
      <c r="A97" s="663"/>
      <c r="B97" s="439">
        <v>404</v>
      </c>
      <c r="C97" s="437" t="s">
        <v>268</v>
      </c>
      <c r="D97" s="449">
        <v>11</v>
      </c>
      <c r="E97" s="449">
        <v>2</v>
      </c>
      <c r="F97" s="449">
        <v>11</v>
      </c>
      <c r="G97" s="449">
        <v>13</v>
      </c>
      <c r="H97" s="462"/>
      <c r="I97" s="451">
        <f t="shared" si="16"/>
        <v>37</v>
      </c>
      <c r="J97" s="485">
        <v>724.2</v>
      </c>
      <c r="K97" s="485">
        <v>1344</v>
      </c>
      <c r="L97" s="482">
        <f t="shared" si="17"/>
        <v>9.25</v>
      </c>
    </row>
    <row r="98" spans="1:12" ht="14.4" x14ac:dyDescent="0.3">
      <c r="A98" s="663"/>
      <c r="B98" s="439">
        <v>405</v>
      </c>
      <c r="C98" s="437" t="s">
        <v>6</v>
      </c>
      <c r="D98" s="449">
        <v>26</v>
      </c>
      <c r="E98" s="449">
        <v>17</v>
      </c>
      <c r="F98" s="449">
        <v>6</v>
      </c>
      <c r="G98" s="449">
        <v>14</v>
      </c>
      <c r="H98" s="462"/>
      <c r="I98" s="451">
        <f t="shared" si="16"/>
        <v>63</v>
      </c>
      <c r="J98" s="485">
        <v>2505</v>
      </c>
      <c r="K98" s="485">
        <v>5172</v>
      </c>
      <c r="L98" s="482">
        <f t="shared" si="17"/>
        <v>15.75</v>
      </c>
    </row>
    <row r="99" spans="1:12" ht="14.4" x14ac:dyDescent="0.3">
      <c r="A99" s="663"/>
      <c r="B99" s="439">
        <v>412</v>
      </c>
      <c r="C99" s="437" t="s">
        <v>7</v>
      </c>
      <c r="D99" s="449">
        <v>9</v>
      </c>
      <c r="E99" s="449">
        <v>14</v>
      </c>
      <c r="F99" s="449">
        <v>6</v>
      </c>
      <c r="G99" s="449">
        <v>12</v>
      </c>
      <c r="H99" s="462"/>
      <c r="I99" s="451">
        <f t="shared" si="16"/>
        <v>41</v>
      </c>
      <c r="J99" s="485">
        <v>1991.3999999999999</v>
      </c>
      <c r="K99" s="485">
        <v>3862</v>
      </c>
      <c r="L99" s="482">
        <f t="shared" si="17"/>
        <v>10.25</v>
      </c>
    </row>
    <row r="100" spans="1:12" ht="14.4" x14ac:dyDescent="0.3">
      <c r="A100" s="663"/>
      <c r="B100" s="439">
        <v>416</v>
      </c>
      <c r="C100" s="437" t="s">
        <v>8</v>
      </c>
      <c r="D100" s="449">
        <v>158</v>
      </c>
      <c r="E100" s="449">
        <v>95</v>
      </c>
      <c r="F100" s="449">
        <v>105</v>
      </c>
      <c r="G100" s="449">
        <v>147</v>
      </c>
      <c r="H100" s="462"/>
      <c r="I100" s="451">
        <f t="shared" si="16"/>
        <v>505</v>
      </c>
      <c r="J100" s="485">
        <v>22296.35</v>
      </c>
      <c r="K100" s="485">
        <v>45951</v>
      </c>
      <c r="L100" s="482">
        <f t="shared" si="17"/>
        <v>126.25</v>
      </c>
    </row>
    <row r="101" spans="1:12" ht="14.4" x14ac:dyDescent="0.3">
      <c r="A101" s="663"/>
      <c r="B101" s="439">
        <v>417</v>
      </c>
      <c r="C101" s="437" t="s">
        <v>9</v>
      </c>
      <c r="D101" s="449">
        <v>9</v>
      </c>
      <c r="E101" s="449">
        <v>7</v>
      </c>
      <c r="F101" s="449">
        <v>7</v>
      </c>
      <c r="G101" s="449">
        <v>4</v>
      </c>
      <c r="H101" s="462"/>
      <c r="I101" s="451">
        <f t="shared" si="16"/>
        <v>27</v>
      </c>
      <c r="J101" s="485">
        <v>836</v>
      </c>
      <c r="K101" s="485">
        <v>1684</v>
      </c>
      <c r="L101" s="482">
        <f t="shared" si="17"/>
        <v>6.75</v>
      </c>
    </row>
    <row r="102" spans="1:12" ht="14.4" x14ac:dyDescent="0.3">
      <c r="A102" s="663"/>
      <c r="B102" s="439">
        <v>423</v>
      </c>
      <c r="C102" s="437" t="s">
        <v>10</v>
      </c>
      <c r="D102" s="449">
        <v>1</v>
      </c>
      <c r="E102" s="449">
        <v>0</v>
      </c>
      <c r="F102" s="449">
        <v>1</v>
      </c>
      <c r="G102" s="449">
        <v>1</v>
      </c>
      <c r="H102" s="462"/>
      <c r="I102" s="451">
        <f t="shared" si="16"/>
        <v>3</v>
      </c>
      <c r="J102" s="485">
        <v>108.5</v>
      </c>
      <c r="K102" s="485">
        <v>221</v>
      </c>
      <c r="L102" s="482">
        <f t="shared" si="17"/>
        <v>0.75</v>
      </c>
    </row>
    <row r="103" spans="1:12" ht="14.4" x14ac:dyDescent="0.3">
      <c r="A103" s="663"/>
      <c r="B103" s="439">
        <v>424</v>
      </c>
      <c r="C103" s="437" t="s">
        <v>11</v>
      </c>
      <c r="D103" s="449">
        <v>38</v>
      </c>
      <c r="E103" s="449">
        <v>19</v>
      </c>
      <c r="F103" s="449">
        <v>13</v>
      </c>
      <c r="G103" s="449">
        <v>37</v>
      </c>
      <c r="H103" s="462"/>
      <c r="I103" s="451">
        <f t="shared" si="16"/>
        <v>107</v>
      </c>
      <c r="J103" s="485">
        <v>3702.5</v>
      </c>
      <c r="K103" s="485">
        <v>7638</v>
      </c>
      <c r="L103" s="482">
        <f t="shared" si="17"/>
        <v>26.75</v>
      </c>
    </row>
    <row r="104" spans="1:12" ht="14.4" x14ac:dyDescent="0.3">
      <c r="A104" s="663"/>
      <c r="B104" s="439">
        <v>425</v>
      </c>
      <c r="C104" s="437" t="s">
        <v>12</v>
      </c>
      <c r="D104" s="449">
        <v>3</v>
      </c>
      <c r="E104" s="449">
        <v>2</v>
      </c>
      <c r="F104" s="449">
        <v>0</v>
      </c>
      <c r="G104" s="449">
        <v>2</v>
      </c>
      <c r="H104" s="462"/>
      <c r="I104" s="451">
        <f t="shared" si="16"/>
        <v>7</v>
      </c>
      <c r="J104" s="485">
        <v>248</v>
      </c>
      <c r="K104" s="485">
        <v>506</v>
      </c>
      <c r="L104" s="482">
        <f t="shared" si="17"/>
        <v>1.75</v>
      </c>
    </row>
    <row r="105" spans="1:12" ht="14.4" x14ac:dyDescent="0.3">
      <c r="A105" s="663"/>
      <c r="B105" s="439">
        <v>426</v>
      </c>
      <c r="C105" s="437" t="s">
        <v>269</v>
      </c>
      <c r="D105" s="449">
        <v>8</v>
      </c>
      <c r="E105" s="449">
        <v>4</v>
      </c>
      <c r="F105" s="449">
        <v>6</v>
      </c>
      <c r="G105" s="449">
        <v>12</v>
      </c>
      <c r="H105" s="462"/>
      <c r="I105" s="451">
        <f t="shared" si="16"/>
        <v>30</v>
      </c>
      <c r="J105" s="485">
        <v>1014.5</v>
      </c>
      <c r="K105" s="485">
        <v>2066</v>
      </c>
      <c r="L105" s="482">
        <f t="shared" si="17"/>
        <v>7.5</v>
      </c>
    </row>
    <row r="106" spans="1:12" ht="14.4" x14ac:dyDescent="0.3">
      <c r="A106" s="663"/>
      <c r="B106" s="439">
        <v>429</v>
      </c>
      <c r="C106" s="437" t="s">
        <v>337</v>
      </c>
      <c r="D106" s="449">
        <v>9</v>
      </c>
      <c r="E106" s="449">
        <v>0</v>
      </c>
      <c r="F106" s="449">
        <v>1</v>
      </c>
      <c r="G106" s="449">
        <v>4</v>
      </c>
      <c r="H106" s="462"/>
      <c r="I106" s="451">
        <f t="shared" si="16"/>
        <v>14</v>
      </c>
      <c r="J106" s="485">
        <v>474.5</v>
      </c>
      <c r="K106" s="485">
        <v>963</v>
      </c>
      <c r="L106" s="482">
        <f t="shared" si="17"/>
        <v>3.5</v>
      </c>
    </row>
    <row r="107" spans="1:12" ht="14.4" x14ac:dyDescent="0.3">
      <c r="A107" s="663"/>
      <c r="B107" s="439">
        <v>444</v>
      </c>
      <c r="C107" s="437" t="s">
        <v>16</v>
      </c>
      <c r="D107" s="449">
        <v>1</v>
      </c>
      <c r="E107" s="449">
        <v>0</v>
      </c>
      <c r="F107" s="449">
        <v>0</v>
      </c>
      <c r="G107" s="449">
        <v>0</v>
      </c>
      <c r="H107" s="462"/>
      <c r="I107" s="451">
        <f t="shared" si="16"/>
        <v>1</v>
      </c>
      <c r="J107" s="483">
        <v>29.5</v>
      </c>
      <c r="K107" s="483">
        <v>59</v>
      </c>
      <c r="L107" s="482">
        <f t="shared" si="17"/>
        <v>0.25</v>
      </c>
    </row>
    <row r="108" spans="1:12" ht="15" thickBot="1" x14ac:dyDescent="0.35">
      <c r="A108" s="664"/>
      <c r="B108" s="665" t="s">
        <v>338</v>
      </c>
      <c r="C108" s="666"/>
      <c r="D108" s="465">
        <f>SUM(D95:D107)</f>
        <v>288</v>
      </c>
      <c r="E108" s="465">
        <f>SUM(E95:E107)</f>
        <v>177</v>
      </c>
      <c r="F108" s="465">
        <f>SUM(F95:F107)</f>
        <v>157</v>
      </c>
      <c r="G108" s="465">
        <f>SUM(G95:G107)</f>
        <v>264</v>
      </c>
      <c r="H108" s="468">
        <f>SUM(H95:H107)</f>
        <v>0</v>
      </c>
      <c r="I108" s="442">
        <f t="shared" ref="I108" si="18">SUM(I95:I107)</f>
        <v>886</v>
      </c>
      <c r="J108" s="443">
        <f>SUM(J95:J107)</f>
        <v>35954.149999999994</v>
      </c>
      <c r="K108" s="443">
        <f t="shared" ref="K108:L108" si="19">SUM(K95:K107)</f>
        <v>73476</v>
      </c>
      <c r="L108" s="444">
        <f t="shared" si="19"/>
        <v>221.5</v>
      </c>
    </row>
    <row r="109" spans="1:12" ht="28.8" thickBot="1" x14ac:dyDescent="0.55000000000000004"/>
    <row r="110" spans="1:12" x14ac:dyDescent="0.5">
      <c r="B110" s="675">
        <v>43647</v>
      </c>
      <c r="C110" s="676"/>
      <c r="D110" s="679" t="s">
        <v>574</v>
      </c>
      <c r="E110" s="679" t="s">
        <v>575</v>
      </c>
      <c r="F110" s="679" t="s">
        <v>576</v>
      </c>
      <c r="G110" s="679" t="s">
        <v>577</v>
      </c>
      <c r="H110" s="667" t="s">
        <v>578</v>
      </c>
      <c r="I110" s="669" t="s">
        <v>19</v>
      </c>
      <c r="J110" s="671" t="s">
        <v>548</v>
      </c>
      <c r="K110" s="671" t="s">
        <v>549</v>
      </c>
      <c r="L110" s="673" t="s">
        <v>533</v>
      </c>
    </row>
    <row r="111" spans="1:12" ht="28.8" thickBot="1" x14ac:dyDescent="0.55000000000000004">
      <c r="B111" s="677"/>
      <c r="C111" s="678"/>
      <c r="D111" s="680"/>
      <c r="E111" s="680"/>
      <c r="F111" s="680"/>
      <c r="G111" s="680"/>
      <c r="H111" s="668"/>
      <c r="I111" s="670"/>
      <c r="J111" s="672"/>
      <c r="K111" s="672"/>
      <c r="L111" s="674"/>
    </row>
    <row r="112" spans="1:12" ht="14.4" x14ac:dyDescent="0.3">
      <c r="A112" s="662" t="s">
        <v>573</v>
      </c>
      <c r="B112" s="448" t="s">
        <v>15</v>
      </c>
      <c r="C112" s="445" t="s">
        <v>336</v>
      </c>
      <c r="D112" s="446" t="s">
        <v>17</v>
      </c>
      <c r="E112" s="446" t="s">
        <v>17</v>
      </c>
      <c r="F112" s="446" t="s">
        <v>17</v>
      </c>
      <c r="G112" s="446" t="s">
        <v>17</v>
      </c>
      <c r="H112" s="446" t="s">
        <v>17</v>
      </c>
      <c r="I112" s="670"/>
      <c r="J112" s="672"/>
      <c r="K112" s="672"/>
      <c r="L112" s="674"/>
    </row>
    <row r="113" spans="1:12" ht="14.4" x14ac:dyDescent="0.3">
      <c r="A113" s="663"/>
      <c r="B113" s="439">
        <v>401</v>
      </c>
      <c r="C113" s="437" t="s">
        <v>3</v>
      </c>
      <c r="D113" s="449">
        <v>6</v>
      </c>
      <c r="E113" s="449">
        <v>6</v>
      </c>
      <c r="F113" s="449">
        <v>4</v>
      </c>
      <c r="G113" s="449">
        <v>4</v>
      </c>
      <c r="H113" s="462"/>
      <c r="I113" s="451">
        <f>SUM(D113:H113)</f>
        <v>20</v>
      </c>
      <c r="J113" s="485">
        <v>766.5</v>
      </c>
      <c r="K113" s="485">
        <v>1557</v>
      </c>
      <c r="L113" s="482">
        <f>AVERAGE(D113:G113)</f>
        <v>5</v>
      </c>
    </row>
    <row r="114" spans="1:12" ht="14.4" x14ac:dyDescent="0.3">
      <c r="A114" s="663"/>
      <c r="B114" s="439">
        <v>402</v>
      </c>
      <c r="C114" s="437" t="s">
        <v>267</v>
      </c>
      <c r="D114" s="449">
        <v>1</v>
      </c>
      <c r="E114" s="449">
        <v>3</v>
      </c>
      <c r="F114" s="449">
        <v>3</v>
      </c>
      <c r="G114" s="449">
        <v>9</v>
      </c>
      <c r="H114" s="462"/>
      <c r="I114" s="451">
        <f t="shared" ref="I114:I125" si="20">SUM(D114:H114)</f>
        <v>16</v>
      </c>
      <c r="J114" s="486">
        <v>633</v>
      </c>
      <c r="K114" s="486">
        <v>1307</v>
      </c>
      <c r="L114" s="482">
        <f t="shared" ref="L114:L125" si="21">AVERAGE(D114:G114)</f>
        <v>4</v>
      </c>
    </row>
    <row r="115" spans="1:12" ht="14.4" x14ac:dyDescent="0.3">
      <c r="A115" s="663"/>
      <c r="B115" s="439">
        <v>404</v>
      </c>
      <c r="C115" s="437" t="s">
        <v>268</v>
      </c>
      <c r="D115" s="449">
        <v>8</v>
      </c>
      <c r="E115" s="449">
        <v>2</v>
      </c>
      <c r="F115" s="449">
        <v>2</v>
      </c>
      <c r="G115" s="449">
        <v>5</v>
      </c>
      <c r="H115" s="462"/>
      <c r="I115" s="451">
        <f t="shared" si="20"/>
        <v>17</v>
      </c>
      <c r="J115" s="485">
        <v>675.85</v>
      </c>
      <c r="K115" s="485">
        <v>1320</v>
      </c>
      <c r="L115" s="482">
        <f t="shared" si="21"/>
        <v>4.25</v>
      </c>
    </row>
    <row r="116" spans="1:12" ht="14.4" x14ac:dyDescent="0.3">
      <c r="A116" s="663"/>
      <c r="B116" s="439">
        <v>405</v>
      </c>
      <c r="C116" s="437" t="s">
        <v>6</v>
      </c>
      <c r="D116" s="449">
        <v>19</v>
      </c>
      <c r="E116" s="449">
        <v>17</v>
      </c>
      <c r="F116" s="449">
        <v>8</v>
      </c>
      <c r="G116" s="449">
        <v>13</v>
      </c>
      <c r="H116" s="462"/>
      <c r="I116" s="451">
        <f t="shared" si="20"/>
        <v>57</v>
      </c>
      <c r="J116" s="485">
        <v>2102.5</v>
      </c>
      <c r="K116" s="485">
        <v>4306</v>
      </c>
      <c r="L116" s="482">
        <f t="shared" si="21"/>
        <v>14.25</v>
      </c>
    </row>
    <row r="117" spans="1:12" ht="14.4" x14ac:dyDescent="0.3">
      <c r="A117" s="663"/>
      <c r="B117" s="439">
        <v>412</v>
      </c>
      <c r="C117" s="437" t="s">
        <v>7</v>
      </c>
      <c r="D117" s="449">
        <v>8</v>
      </c>
      <c r="E117" s="449">
        <v>13</v>
      </c>
      <c r="F117" s="449">
        <v>3</v>
      </c>
      <c r="G117" s="449">
        <v>4</v>
      </c>
      <c r="H117" s="462"/>
      <c r="I117" s="451">
        <f t="shared" si="20"/>
        <v>28</v>
      </c>
      <c r="J117" s="485">
        <v>1010.5</v>
      </c>
      <c r="K117" s="485">
        <v>2050</v>
      </c>
      <c r="L117" s="482">
        <f t="shared" si="21"/>
        <v>7</v>
      </c>
    </row>
    <row r="118" spans="1:12" ht="14.4" x14ac:dyDescent="0.3">
      <c r="A118" s="663"/>
      <c r="B118" s="439">
        <v>416</v>
      </c>
      <c r="C118" s="437" t="s">
        <v>8</v>
      </c>
      <c r="D118" s="449">
        <v>156</v>
      </c>
      <c r="E118" s="449">
        <v>145</v>
      </c>
      <c r="F118" s="449">
        <v>94</v>
      </c>
      <c r="G118" s="449">
        <v>141</v>
      </c>
      <c r="H118" s="462"/>
      <c r="I118" s="451">
        <f t="shared" si="20"/>
        <v>536</v>
      </c>
      <c r="J118" s="485">
        <v>23709.7</v>
      </c>
      <c r="K118" s="485">
        <v>48826</v>
      </c>
      <c r="L118" s="482">
        <f t="shared" si="21"/>
        <v>134</v>
      </c>
    </row>
    <row r="119" spans="1:12" ht="14.4" x14ac:dyDescent="0.3">
      <c r="A119" s="663"/>
      <c r="B119" s="439">
        <v>417</v>
      </c>
      <c r="C119" s="437" t="s">
        <v>9</v>
      </c>
      <c r="D119" s="449">
        <v>8</v>
      </c>
      <c r="E119" s="449">
        <v>7</v>
      </c>
      <c r="F119" s="449">
        <v>7</v>
      </c>
      <c r="G119" s="449">
        <v>8</v>
      </c>
      <c r="H119" s="462"/>
      <c r="I119" s="451">
        <f t="shared" si="20"/>
        <v>30</v>
      </c>
      <c r="J119" s="485">
        <v>1047.5</v>
      </c>
      <c r="K119" s="485">
        <v>2136</v>
      </c>
      <c r="L119" s="482">
        <f t="shared" si="21"/>
        <v>7.5</v>
      </c>
    </row>
    <row r="120" spans="1:12" ht="14.4" x14ac:dyDescent="0.3">
      <c r="A120" s="663"/>
      <c r="B120" s="439">
        <v>423</v>
      </c>
      <c r="C120" s="437" t="s">
        <v>10</v>
      </c>
      <c r="D120" s="449">
        <v>3</v>
      </c>
      <c r="E120" s="449">
        <v>5</v>
      </c>
      <c r="F120" s="449">
        <v>1</v>
      </c>
      <c r="G120" s="449">
        <v>5</v>
      </c>
      <c r="H120" s="462"/>
      <c r="I120" s="451">
        <f t="shared" si="20"/>
        <v>14</v>
      </c>
      <c r="J120" s="485">
        <v>613.5</v>
      </c>
      <c r="K120" s="485">
        <v>1256</v>
      </c>
      <c r="L120" s="482">
        <f t="shared" si="21"/>
        <v>3.5</v>
      </c>
    </row>
    <row r="121" spans="1:12" ht="14.4" x14ac:dyDescent="0.3">
      <c r="A121" s="663"/>
      <c r="B121" s="439">
        <v>424</v>
      </c>
      <c r="C121" s="437" t="s">
        <v>11</v>
      </c>
      <c r="D121" s="449">
        <v>32</v>
      </c>
      <c r="E121" s="449">
        <v>21</v>
      </c>
      <c r="F121" s="449">
        <v>13</v>
      </c>
      <c r="G121" s="449">
        <v>12</v>
      </c>
      <c r="H121" s="462"/>
      <c r="I121" s="451">
        <f t="shared" si="20"/>
        <v>78</v>
      </c>
      <c r="J121" s="485">
        <v>2853</v>
      </c>
      <c r="K121" s="485">
        <v>5933</v>
      </c>
      <c r="L121" s="482">
        <f t="shared" si="21"/>
        <v>19.5</v>
      </c>
    </row>
    <row r="122" spans="1:12" ht="14.4" x14ac:dyDescent="0.3">
      <c r="A122" s="663"/>
      <c r="B122" s="439">
        <v>425</v>
      </c>
      <c r="C122" s="437" t="s">
        <v>12</v>
      </c>
      <c r="D122" s="449">
        <v>1</v>
      </c>
      <c r="E122" s="449">
        <v>2</v>
      </c>
      <c r="F122" s="449">
        <v>3</v>
      </c>
      <c r="G122" s="449">
        <v>2</v>
      </c>
      <c r="H122" s="462"/>
      <c r="I122" s="451">
        <f t="shared" si="20"/>
        <v>8</v>
      </c>
      <c r="J122" s="485">
        <v>297.5</v>
      </c>
      <c r="K122" s="485">
        <v>602</v>
      </c>
      <c r="L122" s="482">
        <f t="shared" si="21"/>
        <v>2</v>
      </c>
    </row>
    <row r="123" spans="1:12" ht="14.4" x14ac:dyDescent="0.3">
      <c r="A123" s="663"/>
      <c r="B123" s="439">
        <v>426</v>
      </c>
      <c r="C123" s="437" t="s">
        <v>269</v>
      </c>
      <c r="D123" s="449">
        <v>6</v>
      </c>
      <c r="E123" s="449">
        <v>9</v>
      </c>
      <c r="F123" s="449">
        <v>3</v>
      </c>
      <c r="G123" s="449">
        <v>8</v>
      </c>
      <c r="H123" s="462"/>
      <c r="I123" s="451">
        <f t="shared" si="20"/>
        <v>26</v>
      </c>
      <c r="J123" s="485">
        <v>839</v>
      </c>
      <c r="K123" s="485">
        <v>1622</v>
      </c>
      <c r="L123" s="482">
        <f t="shared" si="21"/>
        <v>6.5</v>
      </c>
    </row>
    <row r="124" spans="1:12" ht="14.4" x14ac:dyDescent="0.3">
      <c r="A124" s="663"/>
      <c r="B124" s="439">
        <v>429</v>
      </c>
      <c r="C124" s="437" t="s">
        <v>337</v>
      </c>
      <c r="D124" s="449">
        <v>3</v>
      </c>
      <c r="E124" s="449">
        <v>5</v>
      </c>
      <c r="F124" s="449">
        <v>2</v>
      </c>
      <c r="G124" s="449">
        <v>0</v>
      </c>
      <c r="H124" s="462"/>
      <c r="I124" s="451">
        <f t="shared" si="20"/>
        <v>10</v>
      </c>
      <c r="J124" s="485">
        <v>511.5</v>
      </c>
      <c r="K124" s="485">
        <v>1063</v>
      </c>
      <c r="L124" s="482">
        <f t="shared" si="21"/>
        <v>2.5</v>
      </c>
    </row>
    <row r="125" spans="1:12" ht="14.4" x14ac:dyDescent="0.3">
      <c r="A125" s="663"/>
      <c r="B125" s="439">
        <v>444</v>
      </c>
      <c r="C125" s="437" t="s">
        <v>16</v>
      </c>
      <c r="D125" s="449">
        <v>0</v>
      </c>
      <c r="E125" s="449">
        <v>1</v>
      </c>
      <c r="F125" s="449">
        <v>0</v>
      </c>
      <c r="G125" s="449">
        <v>0</v>
      </c>
      <c r="H125" s="462"/>
      <c r="I125" s="451">
        <f t="shared" si="20"/>
        <v>1</v>
      </c>
      <c r="J125" s="483">
        <v>34.5</v>
      </c>
      <c r="K125" s="483">
        <v>69</v>
      </c>
      <c r="L125" s="482">
        <f t="shared" si="21"/>
        <v>0.25</v>
      </c>
    </row>
    <row r="126" spans="1:12" ht="15" thickBot="1" x14ac:dyDescent="0.35">
      <c r="A126" s="664"/>
      <c r="B126" s="665" t="s">
        <v>338</v>
      </c>
      <c r="C126" s="666"/>
      <c r="D126" s="465">
        <f>SUM(D113:D125)</f>
        <v>251</v>
      </c>
      <c r="E126" s="465">
        <f>SUM(E113:E125)</f>
        <v>236</v>
      </c>
      <c r="F126" s="465">
        <f>SUM(F113:F125)</f>
        <v>143</v>
      </c>
      <c r="G126" s="465">
        <f>SUM(G113:G125)</f>
        <v>211</v>
      </c>
      <c r="H126" s="468">
        <f>SUM(H113:H125)</f>
        <v>0</v>
      </c>
      <c r="I126" s="442">
        <f t="shared" ref="I126" si="22">SUM(I113:I125)</f>
        <v>841</v>
      </c>
      <c r="J126" s="443">
        <f>SUM(J113:J125)</f>
        <v>35094.550000000003</v>
      </c>
      <c r="K126" s="443">
        <f t="shared" ref="K126:L126" si="23">SUM(K113:K125)</f>
        <v>72047</v>
      </c>
      <c r="L126" s="444">
        <f t="shared" si="23"/>
        <v>210.25</v>
      </c>
    </row>
  </sheetData>
  <mergeCells count="85">
    <mergeCell ref="I110:I112"/>
    <mergeCell ref="J110:J112"/>
    <mergeCell ref="K110:K112"/>
    <mergeCell ref="L110:L112"/>
    <mergeCell ref="A112:A126"/>
    <mergeCell ref="B126:C126"/>
    <mergeCell ref="B110:C111"/>
    <mergeCell ref="D110:D111"/>
    <mergeCell ref="E110:E111"/>
    <mergeCell ref="F110:F111"/>
    <mergeCell ref="G110:G111"/>
    <mergeCell ref="H110:H111"/>
    <mergeCell ref="I92:I94"/>
    <mergeCell ref="J92:J94"/>
    <mergeCell ref="K92:K94"/>
    <mergeCell ref="L92:L94"/>
    <mergeCell ref="A94:A108"/>
    <mergeCell ref="B108:C108"/>
    <mergeCell ref="B92:C93"/>
    <mergeCell ref="D92:D93"/>
    <mergeCell ref="E92:E93"/>
    <mergeCell ref="F92:F93"/>
    <mergeCell ref="G92:G93"/>
    <mergeCell ref="H92:H93"/>
    <mergeCell ref="I74:I76"/>
    <mergeCell ref="J74:J76"/>
    <mergeCell ref="K74:K76"/>
    <mergeCell ref="L74:L76"/>
    <mergeCell ref="A76:A90"/>
    <mergeCell ref="B90:C90"/>
    <mergeCell ref="B74:C75"/>
    <mergeCell ref="D74:D75"/>
    <mergeCell ref="E74:E75"/>
    <mergeCell ref="F74:F75"/>
    <mergeCell ref="G74:G75"/>
    <mergeCell ref="H74:H75"/>
    <mergeCell ref="I56:I58"/>
    <mergeCell ref="J56:J58"/>
    <mergeCell ref="K56:K58"/>
    <mergeCell ref="L56:L58"/>
    <mergeCell ref="M56:N56"/>
    <mergeCell ref="A58:A72"/>
    <mergeCell ref="B72:C72"/>
    <mergeCell ref="B56:C57"/>
    <mergeCell ref="D56:D57"/>
    <mergeCell ref="E56:E57"/>
    <mergeCell ref="F56:F57"/>
    <mergeCell ref="G56:G57"/>
    <mergeCell ref="H56:H57"/>
    <mergeCell ref="I38:I40"/>
    <mergeCell ref="J38:J40"/>
    <mergeCell ref="K38:K40"/>
    <mergeCell ref="L38:L40"/>
    <mergeCell ref="A40:A54"/>
    <mergeCell ref="B54:C54"/>
    <mergeCell ref="B38:C39"/>
    <mergeCell ref="D38:D39"/>
    <mergeCell ref="E38:E39"/>
    <mergeCell ref="F38:F39"/>
    <mergeCell ref="G38:G39"/>
    <mergeCell ref="H38:H39"/>
    <mergeCell ref="H20:H21"/>
    <mergeCell ref="I20:I22"/>
    <mergeCell ref="J20:J22"/>
    <mergeCell ref="K20:K22"/>
    <mergeCell ref="L20:L22"/>
    <mergeCell ref="B36:C36"/>
    <mergeCell ref="A20:A36"/>
    <mergeCell ref="B20:C21"/>
    <mergeCell ref="D20:D21"/>
    <mergeCell ref="E20:E21"/>
    <mergeCell ref="F20:F21"/>
    <mergeCell ref="G20:G21"/>
    <mergeCell ref="H2:H3"/>
    <mergeCell ref="I2:I4"/>
    <mergeCell ref="J2:J4"/>
    <mergeCell ref="K2:K4"/>
    <mergeCell ref="L2:L4"/>
    <mergeCell ref="B18:C18"/>
    <mergeCell ref="A2:A18"/>
    <mergeCell ref="B2:C3"/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N19"/>
  <sheetViews>
    <sheetView zoomScale="85" zoomScaleNormal="85" workbookViewId="0">
      <pane xSplit="3" topLeftCell="D1" activePane="topRight" state="frozen"/>
      <selection pane="topRight" activeCell="C14" sqref="C14"/>
    </sheetView>
  </sheetViews>
  <sheetFormatPr defaultColWidth="9.109375" defaultRowHeight="14.4" x14ac:dyDescent="0.3"/>
  <cols>
    <col min="1" max="2" width="9.109375" style="3"/>
    <col min="3" max="3" width="14.33203125" style="3" bestFit="1" customWidth="1"/>
    <col min="4" max="4" width="16.6640625" style="3" bestFit="1" customWidth="1"/>
    <col min="5" max="5" width="10.88671875" style="3" customWidth="1"/>
    <col min="6" max="7" width="9.109375" style="3"/>
    <col min="8" max="8" width="10.88671875" style="3" customWidth="1"/>
    <col min="9" max="10" width="9.109375" style="3"/>
    <col min="11" max="11" width="10.88671875" style="3" customWidth="1"/>
    <col min="12" max="13" width="9.109375" style="3"/>
    <col min="14" max="14" width="10.88671875" style="3" customWidth="1"/>
    <col min="15" max="22" width="9.109375" style="3"/>
    <col min="23" max="23" width="8.6640625" style="3" customWidth="1"/>
    <col min="24" max="26" width="9.109375" style="3"/>
    <col min="27" max="27" width="8.109375" style="3" customWidth="1"/>
    <col min="28" max="28" width="10.5546875" style="3" bestFit="1" customWidth="1"/>
    <col min="29" max="29" width="12.6640625" style="3" bestFit="1" customWidth="1"/>
    <col min="30" max="35" width="9.109375" style="3"/>
    <col min="36" max="36" width="9" style="3" customWidth="1"/>
    <col min="37" max="16384" width="9.109375" style="3"/>
  </cols>
  <sheetData>
    <row r="1" spans="1:40" ht="21" x14ac:dyDescent="0.3">
      <c r="A1" s="690" t="s">
        <v>0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260"/>
      <c r="R1" s="260"/>
      <c r="S1" s="260"/>
      <c r="T1" s="260"/>
      <c r="U1" s="260"/>
      <c r="V1" s="260"/>
      <c r="AK1" s="37" t="s">
        <v>443</v>
      </c>
      <c r="AL1" s="37" t="s">
        <v>451</v>
      </c>
      <c r="AM1" s="37" t="s">
        <v>442</v>
      </c>
      <c r="AN1" s="37" t="s">
        <v>452</v>
      </c>
    </row>
    <row r="2" spans="1:40" ht="21" x14ac:dyDescent="0.3">
      <c r="A2" s="690" t="s">
        <v>351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260"/>
      <c r="R2" s="260"/>
      <c r="S2" s="260"/>
      <c r="T2" s="260"/>
      <c r="U2" s="260"/>
      <c r="V2" s="260"/>
    </row>
    <row r="3" spans="1:40" ht="45" customHeight="1" thickBot="1" x14ac:dyDescent="0.35">
      <c r="E3" s="691" t="s">
        <v>443</v>
      </c>
      <c r="F3" s="692"/>
      <c r="G3" s="693"/>
      <c r="H3" s="691" t="s">
        <v>451</v>
      </c>
      <c r="I3" s="692"/>
      <c r="J3" s="693"/>
      <c r="K3" s="691" t="s">
        <v>442</v>
      </c>
      <c r="L3" s="692"/>
      <c r="M3" s="693"/>
      <c r="N3" s="691" t="s">
        <v>452</v>
      </c>
      <c r="O3" s="692"/>
      <c r="P3" s="693"/>
      <c r="Q3" s="697">
        <v>43498</v>
      </c>
      <c r="R3" s="692"/>
      <c r="S3" s="693"/>
      <c r="T3" s="691">
        <v>43505</v>
      </c>
      <c r="U3" s="692"/>
      <c r="V3" s="693"/>
      <c r="W3" s="694"/>
      <c r="X3" s="695"/>
      <c r="Y3" s="696"/>
    </row>
    <row r="4" spans="1:40" ht="40.200000000000003" thickBot="1" x14ac:dyDescent="0.35">
      <c r="A4" s="4" t="s">
        <v>15</v>
      </c>
      <c r="B4" s="102" t="s">
        <v>1</v>
      </c>
      <c r="C4" s="103" t="s">
        <v>2</v>
      </c>
      <c r="D4" s="103" t="s">
        <v>281</v>
      </c>
      <c r="E4" s="39" t="s">
        <v>339</v>
      </c>
      <c r="F4" s="4" t="s">
        <v>17</v>
      </c>
      <c r="G4" s="5" t="s">
        <v>18</v>
      </c>
      <c r="H4" s="39" t="s">
        <v>339</v>
      </c>
      <c r="I4" s="4" t="s">
        <v>17</v>
      </c>
      <c r="J4" s="5" t="s">
        <v>18</v>
      </c>
      <c r="K4" s="39" t="s">
        <v>339</v>
      </c>
      <c r="L4" s="4" t="s">
        <v>17</v>
      </c>
      <c r="M4" s="5" t="s">
        <v>18</v>
      </c>
      <c r="N4" s="39" t="s">
        <v>339</v>
      </c>
      <c r="O4" s="4" t="s">
        <v>17</v>
      </c>
      <c r="P4" s="5" t="s">
        <v>18</v>
      </c>
      <c r="Q4" s="39" t="s">
        <v>339</v>
      </c>
      <c r="R4" s="4" t="s">
        <v>17</v>
      </c>
      <c r="S4" s="5" t="s">
        <v>18</v>
      </c>
      <c r="T4" s="39" t="s">
        <v>339</v>
      </c>
      <c r="U4" s="4" t="s">
        <v>17</v>
      </c>
      <c r="V4" s="5" t="s">
        <v>18</v>
      </c>
      <c r="W4" s="39" t="s">
        <v>347</v>
      </c>
      <c r="X4" s="4" t="s">
        <v>19</v>
      </c>
      <c r="Y4" s="5" t="s">
        <v>20</v>
      </c>
      <c r="Z4" s="6" t="s">
        <v>338</v>
      </c>
      <c r="AA4" s="6" t="s">
        <v>344</v>
      </c>
      <c r="AB4" s="6" t="s">
        <v>345</v>
      </c>
      <c r="AC4" s="6" t="s">
        <v>346</v>
      </c>
    </row>
    <row r="5" spans="1:40" ht="15" thickBot="1" x14ac:dyDescent="0.35">
      <c r="A5" s="398">
        <v>401</v>
      </c>
      <c r="B5" s="399">
        <v>1</v>
      </c>
      <c r="C5" s="113" t="s">
        <v>3</v>
      </c>
      <c r="D5" s="399">
        <v>239</v>
      </c>
      <c r="E5" s="261">
        <v>348</v>
      </c>
      <c r="F5" s="261">
        <v>15</v>
      </c>
      <c r="G5" s="261">
        <v>1025</v>
      </c>
      <c r="H5" s="261">
        <v>229</v>
      </c>
      <c r="I5" s="261">
        <v>10</v>
      </c>
      <c r="J5" s="261">
        <v>630</v>
      </c>
      <c r="K5" s="261">
        <v>257</v>
      </c>
      <c r="L5" s="261">
        <v>16</v>
      </c>
      <c r="M5" s="261">
        <v>1144</v>
      </c>
      <c r="N5" s="261">
        <v>228</v>
      </c>
      <c r="O5" s="261">
        <v>6</v>
      </c>
      <c r="P5" s="261">
        <v>604</v>
      </c>
      <c r="Q5" s="261"/>
      <c r="R5" s="261"/>
      <c r="S5" s="261"/>
      <c r="T5" s="261"/>
      <c r="U5" s="261"/>
      <c r="V5" s="261"/>
      <c r="W5" s="261">
        <f>SUM(E5,H5,K5,N5)</f>
        <v>1062</v>
      </c>
      <c r="X5" s="261">
        <f>SUM(F5,I5,L5,O5)</f>
        <v>47</v>
      </c>
      <c r="Y5" s="261">
        <f>SUM(G5,J5,M5,P5)</f>
        <v>3403</v>
      </c>
      <c r="Z5" s="7">
        <f>SUM(F5,I5,L5,O5)</f>
        <v>47</v>
      </c>
      <c r="AA5" s="7">
        <f>SUM(G5,J5,M5,P5)</f>
        <v>3403</v>
      </c>
      <c r="AB5" s="7">
        <f>AVERAGE(F5,I5,L5,O5)</f>
        <v>11.75</v>
      </c>
      <c r="AC5" s="7">
        <f>AVERAGE(G5,J5,M5,P5)</f>
        <v>850.75</v>
      </c>
    </row>
    <row r="6" spans="1:40" ht="15" thickBot="1" x14ac:dyDescent="0.35">
      <c r="A6" s="398">
        <v>402</v>
      </c>
      <c r="B6" s="400">
        <v>2</v>
      </c>
      <c r="C6" s="114" t="s">
        <v>4</v>
      </c>
      <c r="D6" s="400">
        <v>138</v>
      </c>
      <c r="E6" s="262">
        <v>189</v>
      </c>
      <c r="F6" s="262">
        <v>17</v>
      </c>
      <c r="G6" s="262">
        <v>1983</v>
      </c>
      <c r="H6" s="262">
        <v>135</v>
      </c>
      <c r="I6" s="262">
        <v>6</v>
      </c>
      <c r="J6" s="262">
        <v>414</v>
      </c>
      <c r="K6" s="262">
        <v>151</v>
      </c>
      <c r="L6" s="262">
        <v>15</v>
      </c>
      <c r="M6" s="262">
        <v>1175</v>
      </c>
      <c r="N6" s="262">
        <v>150</v>
      </c>
      <c r="O6" s="262">
        <v>8</v>
      </c>
      <c r="P6" s="262">
        <v>712</v>
      </c>
      <c r="Q6" s="261"/>
      <c r="R6" s="261"/>
      <c r="S6" s="261"/>
      <c r="T6" s="261"/>
      <c r="U6" s="261"/>
      <c r="V6" s="261"/>
      <c r="W6" s="261">
        <f t="shared" ref="W6:W18" si="0">SUM(E6,H6,K6,N6)</f>
        <v>625</v>
      </c>
      <c r="X6" s="261">
        <f t="shared" ref="X6:X18" si="1">SUM(F6,I6,L6,O6)</f>
        <v>46</v>
      </c>
      <c r="Y6" s="261">
        <f t="shared" ref="Y6:Y18" si="2">SUM(G6,J6,M6,P6)</f>
        <v>4284</v>
      </c>
      <c r="Z6" s="7">
        <f t="shared" ref="Z6:Z18" si="3">SUM(F6,I6,L6,O6)</f>
        <v>46</v>
      </c>
      <c r="AA6" s="7">
        <f t="shared" ref="AA6:AA18" si="4">SUM(G6,J6,M6,P6)</f>
        <v>4284</v>
      </c>
      <c r="AB6" s="7">
        <f t="shared" ref="AB6:AB18" si="5">AVERAGE(F6,I6,L6,O6)</f>
        <v>11.5</v>
      </c>
      <c r="AC6" s="7">
        <f t="shared" ref="AC6:AC18" si="6">AVERAGE(G6,J6,M6,P6)</f>
        <v>1071</v>
      </c>
    </row>
    <row r="7" spans="1:40" ht="15" thickBot="1" x14ac:dyDescent="0.35">
      <c r="A7" s="398">
        <v>404</v>
      </c>
      <c r="B7" s="400">
        <v>3</v>
      </c>
      <c r="C7" s="114" t="s">
        <v>5</v>
      </c>
      <c r="D7" s="400">
        <v>221</v>
      </c>
      <c r="E7" s="262">
        <v>325</v>
      </c>
      <c r="F7" s="262">
        <v>12</v>
      </c>
      <c r="G7" s="262">
        <v>1448</v>
      </c>
      <c r="H7" s="262">
        <v>326</v>
      </c>
      <c r="I7" s="262">
        <v>5</v>
      </c>
      <c r="J7" s="262">
        <v>415</v>
      </c>
      <c r="K7" s="262">
        <v>239</v>
      </c>
      <c r="L7" s="262">
        <v>14</v>
      </c>
      <c r="M7" s="262">
        <v>1276</v>
      </c>
      <c r="N7" s="262">
        <v>227</v>
      </c>
      <c r="O7" s="262">
        <v>9</v>
      </c>
      <c r="P7" s="262">
        <v>921</v>
      </c>
      <c r="Q7" s="261"/>
      <c r="R7" s="261"/>
      <c r="S7" s="261"/>
      <c r="T7" s="261"/>
      <c r="U7" s="261"/>
      <c r="V7" s="261"/>
      <c r="W7" s="261">
        <f t="shared" si="0"/>
        <v>1117</v>
      </c>
      <c r="X7" s="261">
        <f t="shared" si="1"/>
        <v>40</v>
      </c>
      <c r="Y7" s="261">
        <f t="shared" si="2"/>
        <v>4060</v>
      </c>
      <c r="Z7" s="7">
        <f t="shared" si="3"/>
        <v>40</v>
      </c>
      <c r="AA7" s="7">
        <f t="shared" si="4"/>
        <v>4060</v>
      </c>
      <c r="AB7" s="7">
        <f t="shared" si="5"/>
        <v>10</v>
      </c>
      <c r="AC7" s="7">
        <f t="shared" si="6"/>
        <v>1015</v>
      </c>
    </row>
    <row r="8" spans="1:40" ht="15" thickBot="1" x14ac:dyDescent="0.35">
      <c r="A8" s="398">
        <v>405</v>
      </c>
      <c r="B8" s="400">
        <v>4</v>
      </c>
      <c r="C8" s="114" t="s">
        <v>6</v>
      </c>
      <c r="D8" s="400">
        <v>571</v>
      </c>
      <c r="E8" s="262">
        <v>823</v>
      </c>
      <c r="F8" s="262">
        <v>69</v>
      </c>
      <c r="G8" s="262">
        <v>5801</v>
      </c>
      <c r="H8" s="262">
        <v>921</v>
      </c>
      <c r="I8" s="262">
        <v>17</v>
      </c>
      <c r="J8" s="262">
        <v>1423</v>
      </c>
      <c r="K8" s="262">
        <v>769</v>
      </c>
      <c r="L8" s="262">
        <v>42</v>
      </c>
      <c r="M8" s="262">
        <v>3938</v>
      </c>
      <c r="N8" s="262">
        <v>749</v>
      </c>
      <c r="O8" s="262">
        <v>39</v>
      </c>
      <c r="P8" s="262">
        <v>3169</v>
      </c>
      <c r="Q8" s="261"/>
      <c r="R8" s="261"/>
      <c r="S8" s="261"/>
      <c r="T8" s="261"/>
      <c r="U8" s="261"/>
      <c r="V8" s="261"/>
      <c r="W8" s="261">
        <f t="shared" si="0"/>
        <v>3262</v>
      </c>
      <c r="X8" s="261">
        <f t="shared" si="1"/>
        <v>167</v>
      </c>
      <c r="Y8" s="261">
        <f t="shared" si="2"/>
        <v>14331</v>
      </c>
      <c r="Z8" s="7">
        <f t="shared" si="3"/>
        <v>167</v>
      </c>
      <c r="AA8" s="7">
        <f t="shared" si="4"/>
        <v>14331</v>
      </c>
      <c r="AB8" s="7">
        <f t="shared" si="5"/>
        <v>41.75</v>
      </c>
      <c r="AC8" s="7">
        <f t="shared" si="6"/>
        <v>3582.75</v>
      </c>
    </row>
    <row r="9" spans="1:40" ht="15" thickBot="1" x14ac:dyDescent="0.35">
      <c r="A9" s="398">
        <v>412</v>
      </c>
      <c r="B9" s="400">
        <v>5</v>
      </c>
      <c r="C9" s="114" t="s">
        <v>7</v>
      </c>
      <c r="D9" s="400">
        <v>366</v>
      </c>
      <c r="E9" s="262">
        <v>403</v>
      </c>
      <c r="F9" s="262">
        <v>25</v>
      </c>
      <c r="G9" s="262">
        <v>2415</v>
      </c>
      <c r="H9" s="262">
        <v>395</v>
      </c>
      <c r="I9" s="262">
        <v>14</v>
      </c>
      <c r="J9" s="262">
        <v>1686</v>
      </c>
      <c r="K9" s="262">
        <v>233</v>
      </c>
      <c r="L9" s="262">
        <v>9</v>
      </c>
      <c r="M9" s="262">
        <v>1371</v>
      </c>
      <c r="N9" s="262">
        <v>251</v>
      </c>
      <c r="O9" s="262">
        <v>5</v>
      </c>
      <c r="P9" s="262">
        <v>875</v>
      </c>
      <c r="Q9" s="261"/>
      <c r="R9" s="261"/>
      <c r="S9" s="261"/>
      <c r="T9" s="261"/>
      <c r="U9" s="261"/>
      <c r="V9" s="261"/>
      <c r="W9" s="261">
        <f t="shared" si="0"/>
        <v>1282</v>
      </c>
      <c r="X9" s="261">
        <f t="shared" si="1"/>
        <v>53</v>
      </c>
      <c r="Y9" s="261">
        <f t="shared" si="2"/>
        <v>6347</v>
      </c>
      <c r="Z9" s="7">
        <f t="shared" si="3"/>
        <v>53</v>
      </c>
      <c r="AA9" s="7">
        <f t="shared" si="4"/>
        <v>6347</v>
      </c>
      <c r="AB9" s="7">
        <f t="shared" si="5"/>
        <v>13.25</v>
      </c>
      <c r="AC9" s="7">
        <f t="shared" si="6"/>
        <v>1586.75</v>
      </c>
    </row>
    <row r="10" spans="1:40" ht="15" thickBot="1" x14ac:dyDescent="0.35">
      <c r="A10" s="398">
        <v>416</v>
      </c>
      <c r="B10" s="400">
        <v>6</v>
      </c>
      <c r="C10" s="114" t="s">
        <v>8</v>
      </c>
      <c r="D10" s="400">
        <v>570</v>
      </c>
      <c r="E10" s="262">
        <v>721</v>
      </c>
      <c r="F10" s="262">
        <v>53</v>
      </c>
      <c r="G10" s="262">
        <v>5837</v>
      </c>
      <c r="H10" s="262">
        <v>801</v>
      </c>
      <c r="I10" s="262">
        <v>53</v>
      </c>
      <c r="J10" s="262">
        <v>5185</v>
      </c>
      <c r="K10" s="262">
        <v>736</v>
      </c>
      <c r="L10" s="262">
        <v>40</v>
      </c>
      <c r="M10" s="262">
        <v>3550</v>
      </c>
      <c r="N10" s="262">
        <v>736</v>
      </c>
      <c r="O10" s="262">
        <v>50</v>
      </c>
      <c r="P10" s="262">
        <v>4610</v>
      </c>
      <c r="Q10" s="261"/>
      <c r="R10" s="261"/>
      <c r="S10" s="261"/>
      <c r="T10" s="261"/>
      <c r="U10" s="261"/>
      <c r="V10" s="261"/>
      <c r="W10" s="261">
        <f t="shared" si="0"/>
        <v>2994</v>
      </c>
      <c r="X10" s="261">
        <f t="shared" si="1"/>
        <v>196</v>
      </c>
      <c r="Y10" s="261">
        <f t="shared" si="2"/>
        <v>19182</v>
      </c>
      <c r="Z10" s="7">
        <f t="shared" si="3"/>
        <v>196</v>
      </c>
      <c r="AA10" s="7">
        <f t="shared" si="4"/>
        <v>19182</v>
      </c>
      <c r="AB10" s="7">
        <f t="shared" si="5"/>
        <v>49</v>
      </c>
      <c r="AC10" s="7">
        <f t="shared" si="6"/>
        <v>4795.5</v>
      </c>
    </row>
    <row r="11" spans="1:40" ht="15" thickBot="1" x14ac:dyDescent="0.35">
      <c r="A11" s="398">
        <v>417</v>
      </c>
      <c r="B11" s="400">
        <v>7</v>
      </c>
      <c r="C11" s="114" t="s">
        <v>9</v>
      </c>
      <c r="D11" s="400">
        <v>140</v>
      </c>
      <c r="E11" s="262">
        <v>194</v>
      </c>
      <c r="F11" s="262">
        <v>20</v>
      </c>
      <c r="G11" s="262">
        <v>2470</v>
      </c>
      <c r="H11" s="262">
        <v>123</v>
      </c>
      <c r="I11" s="262">
        <v>15</v>
      </c>
      <c r="J11" s="262">
        <v>1565</v>
      </c>
      <c r="K11" s="262">
        <v>151</v>
      </c>
      <c r="L11" s="262">
        <v>8</v>
      </c>
      <c r="M11" s="262">
        <v>462</v>
      </c>
      <c r="N11" s="262">
        <v>159</v>
      </c>
      <c r="O11" s="262">
        <v>9</v>
      </c>
      <c r="P11" s="262">
        <v>531</v>
      </c>
      <c r="Q11" s="261"/>
      <c r="R11" s="261"/>
      <c r="S11" s="261"/>
      <c r="T11" s="261"/>
      <c r="U11" s="261"/>
      <c r="V11" s="261"/>
      <c r="W11" s="261">
        <f t="shared" si="0"/>
        <v>627</v>
      </c>
      <c r="X11" s="261">
        <f t="shared" si="1"/>
        <v>52</v>
      </c>
      <c r="Y11" s="261">
        <f t="shared" si="2"/>
        <v>5028</v>
      </c>
      <c r="Z11" s="7">
        <f t="shared" si="3"/>
        <v>52</v>
      </c>
      <c r="AA11" s="7">
        <f t="shared" si="4"/>
        <v>5028</v>
      </c>
      <c r="AB11" s="7">
        <f t="shared" si="5"/>
        <v>13</v>
      </c>
      <c r="AC11" s="7">
        <f t="shared" si="6"/>
        <v>1257</v>
      </c>
    </row>
    <row r="12" spans="1:40" ht="15" thickBot="1" x14ac:dyDescent="0.35">
      <c r="A12" s="398">
        <v>423</v>
      </c>
      <c r="B12" s="400">
        <v>8</v>
      </c>
      <c r="C12" s="114" t="s">
        <v>10</v>
      </c>
      <c r="D12" s="400">
        <v>324</v>
      </c>
      <c r="E12" s="262">
        <v>392</v>
      </c>
      <c r="F12" s="262">
        <v>7</v>
      </c>
      <c r="G12" s="262">
        <v>873</v>
      </c>
      <c r="H12" s="262">
        <v>249</v>
      </c>
      <c r="I12" s="262">
        <v>5</v>
      </c>
      <c r="J12" s="262">
        <v>505</v>
      </c>
      <c r="K12" s="262">
        <v>256</v>
      </c>
      <c r="L12" s="262">
        <v>5</v>
      </c>
      <c r="M12" s="262">
        <v>565</v>
      </c>
      <c r="N12" s="262">
        <v>255</v>
      </c>
      <c r="O12" s="262">
        <v>6</v>
      </c>
      <c r="P12" s="262">
        <v>1004</v>
      </c>
      <c r="Q12" s="261"/>
      <c r="R12" s="261"/>
      <c r="S12" s="261"/>
      <c r="T12" s="261"/>
      <c r="U12" s="261"/>
      <c r="V12" s="261"/>
      <c r="W12" s="261">
        <f t="shared" si="0"/>
        <v>1152</v>
      </c>
      <c r="X12" s="261">
        <f t="shared" si="1"/>
        <v>23</v>
      </c>
      <c r="Y12" s="261">
        <f t="shared" si="2"/>
        <v>2947</v>
      </c>
      <c r="Z12" s="7">
        <f t="shared" si="3"/>
        <v>23</v>
      </c>
      <c r="AA12" s="7">
        <f t="shared" si="4"/>
        <v>2947</v>
      </c>
      <c r="AB12" s="7">
        <f t="shared" si="5"/>
        <v>5.75</v>
      </c>
      <c r="AC12" s="7">
        <f t="shared" si="6"/>
        <v>736.75</v>
      </c>
    </row>
    <row r="13" spans="1:40" ht="15" thickBot="1" x14ac:dyDescent="0.35">
      <c r="A13" s="398">
        <v>424</v>
      </c>
      <c r="B13" s="400">
        <v>9</v>
      </c>
      <c r="C13" s="114" t="s">
        <v>11</v>
      </c>
      <c r="D13" s="400">
        <v>518</v>
      </c>
      <c r="E13" s="262">
        <v>583</v>
      </c>
      <c r="F13" s="262">
        <v>30</v>
      </c>
      <c r="G13" s="262">
        <v>2840</v>
      </c>
      <c r="H13" s="262">
        <v>563</v>
      </c>
      <c r="I13" s="262">
        <v>20</v>
      </c>
      <c r="J13" s="262">
        <v>1050</v>
      </c>
      <c r="K13" s="262">
        <v>377</v>
      </c>
      <c r="L13" s="262">
        <v>13</v>
      </c>
      <c r="M13" s="262">
        <v>1227</v>
      </c>
      <c r="N13" s="262">
        <v>345</v>
      </c>
      <c r="O13" s="262">
        <v>21</v>
      </c>
      <c r="P13" s="262">
        <v>1839</v>
      </c>
      <c r="Q13" s="261"/>
      <c r="R13" s="261"/>
      <c r="S13" s="261"/>
      <c r="T13" s="261"/>
      <c r="U13" s="261"/>
      <c r="V13" s="261"/>
      <c r="W13" s="261">
        <f t="shared" si="0"/>
        <v>1868</v>
      </c>
      <c r="X13" s="261">
        <f t="shared" si="1"/>
        <v>84</v>
      </c>
      <c r="Y13" s="261">
        <f t="shared" si="2"/>
        <v>6956</v>
      </c>
      <c r="Z13" s="7">
        <f t="shared" si="3"/>
        <v>84</v>
      </c>
      <c r="AA13" s="7">
        <f t="shared" si="4"/>
        <v>6956</v>
      </c>
      <c r="AB13" s="7">
        <f t="shared" si="5"/>
        <v>21</v>
      </c>
      <c r="AC13" s="7">
        <f t="shared" si="6"/>
        <v>1739</v>
      </c>
    </row>
    <row r="14" spans="1:40" ht="15" thickBot="1" x14ac:dyDescent="0.35">
      <c r="A14" s="398">
        <v>425</v>
      </c>
      <c r="B14" s="400">
        <v>10</v>
      </c>
      <c r="C14" s="114" t="s">
        <v>12</v>
      </c>
      <c r="D14" s="400">
        <v>71</v>
      </c>
      <c r="E14" s="262">
        <v>113</v>
      </c>
      <c r="F14" s="262">
        <v>4</v>
      </c>
      <c r="G14" s="262">
        <v>184</v>
      </c>
      <c r="H14" s="262">
        <v>86</v>
      </c>
      <c r="I14" s="262">
        <v>5</v>
      </c>
      <c r="J14" s="262">
        <v>375</v>
      </c>
      <c r="K14" s="262">
        <v>95</v>
      </c>
      <c r="L14" s="262">
        <v>1</v>
      </c>
      <c r="M14" s="262">
        <v>89</v>
      </c>
      <c r="N14" s="262">
        <v>80</v>
      </c>
      <c r="O14" s="262">
        <v>3</v>
      </c>
      <c r="P14" s="262">
        <v>167</v>
      </c>
      <c r="Q14" s="261"/>
      <c r="R14" s="261"/>
      <c r="S14" s="261"/>
      <c r="T14" s="261"/>
      <c r="U14" s="261"/>
      <c r="V14" s="261"/>
      <c r="W14" s="261">
        <f t="shared" si="0"/>
        <v>374</v>
      </c>
      <c r="X14" s="261">
        <f t="shared" si="1"/>
        <v>13</v>
      </c>
      <c r="Y14" s="261">
        <f t="shared" si="2"/>
        <v>815</v>
      </c>
      <c r="Z14" s="7">
        <f t="shared" si="3"/>
        <v>13</v>
      </c>
      <c r="AA14" s="7">
        <f t="shared" si="4"/>
        <v>815</v>
      </c>
      <c r="AB14" s="7">
        <f t="shared" si="5"/>
        <v>3.25</v>
      </c>
      <c r="AC14" s="7">
        <f t="shared" si="6"/>
        <v>203.75</v>
      </c>
    </row>
    <row r="15" spans="1:40" ht="15" thickBot="1" x14ac:dyDescent="0.35">
      <c r="A15" s="398">
        <v>426</v>
      </c>
      <c r="B15" s="400">
        <v>11</v>
      </c>
      <c r="C15" s="114" t="s">
        <v>13</v>
      </c>
      <c r="D15" s="400">
        <v>71</v>
      </c>
      <c r="E15" s="262">
        <v>115</v>
      </c>
      <c r="F15" s="262">
        <v>10</v>
      </c>
      <c r="G15" s="262">
        <v>680</v>
      </c>
      <c r="H15" s="262">
        <v>107</v>
      </c>
      <c r="I15" s="262">
        <v>13</v>
      </c>
      <c r="J15" s="262">
        <v>1437</v>
      </c>
      <c r="K15" s="262">
        <v>77</v>
      </c>
      <c r="L15" s="262">
        <v>4</v>
      </c>
      <c r="M15" s="262">
        <v>346</v>
      </c>
      <c r="N15" s="262">
        <v>81</v>
      </c>
      <c r="O15" s="262">
        <v>6</v>
      </c>
      <c r="P15" s="262">
        <v>334</v>
      </c>
      <c r="Q15" s="261"/>
      <c r="R15" s="261"/>
      <c r="S15" s="261"/>
      <c r="T15" s="261"/>
      <c r="U15" s="261"/>
      <c r="V15" s="261"/>
      <c r="W15" s="261">
        <f t="shared" si="0"/>
        <v>380</v>
      </c>
      <c r="X15" s="261">
        <f t="shared" si="1"/>
        <v>33</v>
      </c>
      <c r="Y15" s="261">
        <f t="shared" si="2"/>
        <v>2797</v>
      </c>
      <c r="Z15" s="7">
        <f t="shared" si="3"/>
        <v>33</v>
      </c>
      <c r="AA15" s="7">
        <f t="shared" si="4"/>
        <v>2797</v>
      </c>
      <c r="AB15" s="7">
        <f t="shared" si="5"/>
        <v>8.25</v>
      </c>
      <c r="AC15" s="7">
        <f t="shared" si="6"/>
        <v>699.25</v>
      </c>
    </row>
    <row r="16" spans="1:40" ht="15" thickBot="1" x14ac:dyDescent="0.35">
      <c r="A16" s="398">
        <v>429</v>
      </c>
      <c r="B16" s="400">
        <v>12</v>
      </c>
      <c r="C16" s="114" t="s">
        <v>14</v>
      </c>
      <c r="D16" s="400">
        <v>71</v>
      </c>
      <c r="E16" s="262">
        <v>116</v>
      </c>
      <c r="F16" s="262">
        <v>9</v>
      </c>
      <c r="G16" s="262">
        <v>1021</v>
      </c>
      <c r="H16" s="262">
        <v>75</v>
      </c>
      <c r="I16" s="262">
        <v>13</v>
      </c>
      <c r="J16" s="262">
        <v>1196</v>
      </c>
      <c r="K16" s="262">
        <v>79</v>
      </c>
      <c r="L16" s="262">
        <v>6</v>
      </c>
      <c r="M16" s="262">
        <v>454</v>
      </c>
      <c r="N16" s="262">
        <v>81</v>
      </c>
      <c r="O16" s="262">
        <v>6</v>
      </c>
      <c r="P16" s="262">
        <v>534</v>
      </c>
      <c r="Q16" s="261"/>
      <c r="R16" s="261"/>
      <c r="S16" s="261"/>
      <c r="T16" s="261"/>
      <c r="U16" s="261"/>
      <c r="V16" s="261"/>
      <c r="W16" s="261">
        <f t="shared" si="0"/>
        <v>351</v>
      </c>
      <c r="X16" s="261">
        <f t="shared" si="1"/>
        <v>34</v>
      </c>
      <c r="Y16" s="261">
        <f t="shared" si="2"/>
        <v>3205</v>
      </c>
      <c r="Z16" s="7">
        <f t="shared" si="3"/>
        <v>34</v>
      </c>
      <c r="AA16" s="7">
        <f t="shared" si="4"/>
        <v>3205</v>
      </c>
      <c r="AB16" s="7">
        <f t="shared" si="5"/>
        <v>8.5</v>
      </c>
      <c r="AC16" s="7">
        <f t="shared" si="6"/>
        <v>801.25</v>
      </c>
    </row>
    <row r="17" spans="1:29" ht="15" thickBot="1" x14ac:dyDescent="0.35">
      <c r="A17" s="398">
        <v>444</v>
      </c>
      <c r="B17" s="400">
        <v>13</v>
      </c>
      <c r="C17" s="114" t="s">
        <v>16</v>
      </c>
      <c r="D17" s="400" t="s">
        <v>394</v>
      </c>
      <c r="E17" s="262">
        <v>52</v>
      </c>
      <c r="F17" s="262">
        <v>0</v>
      </c>
      <c r="G17" s="262">
        <v>0</v>
      </c>
      <c r="H17" s="262">
        <v>41</v>
      </c>
      <c r="I17" s="262">
        <v>0</v>
      </c>
      <c r="J17" s="262">
        <v>0</v>
      </c>
      <c r="K17" s="262">
        <v>31</v>
      </c>
      <c r="L17" s="262">
        <v>0</v>
      </c>
      <c r="M17" s="262">
        <v>0</v>
      </c>
      <c r="N17" s="262">
        <v>31</v>
      </c>
      <c r="O17" s="262">
        <v>0</v>
      </c>
      <c r="P17" s="262">
        <v>0</v>
      </c>
      <c r="Q17" s="261"/>
      <c r="R17" s="261"/>
      <c r="S17" s="261"/>
      <c r="T17" s="261"/>
      <c r="U17" s="261"/>
      <c r="V17" s="261"/>
      <c r="W17" s="261">
        <f t="shared" si="0"/>
        <v>155</v>
      </c>
      <c r="X17" s="261">
        <f t="shared" si="1"/>
        <v>0</v>
      </c>
      <c r="Y17" s="261">
        <f t="shared" si="2"/>
        <v>0</v>
      </c>
      <c r="Z17" s="7">
        <f t="shared" si="3"/>
        <v>0</v>
      </c>
      <c r="AA17" s="7">
        <f t="shared" si="4"/>
        <v>0</v>
      </c>
      <c r="AB17" s="7">
        <f t="shared" si="5"/>
        <v>0</v>
      </c>
      <c r="AC17" s="7">
        <f t="shared" si="6"/>
        <v>0</v>
      </c>
    </row>
    <row r="18" spans="1:29" ht="15" thickBot="1" x14ac:dyDescent="0.35">
      <c r="A18" s="398">
        <v>90</v>
      </c>
      <c r="B18" s="400">
        <v>14</v>
      </c>
      <c r="C18" s="114" t="s">
        <v>441</v>
      </c>
      <c r="D18" s="400" t="s">
        <v>394</v>
      </c>
      <c r="E18" s="262">
        <v>0</v>
      </c>
      <c r="F18" s="262">
        <v>0</v>
      </c>
      <c r="G18" s="262">
        <v>0</v>
      </c>
      <c r="H18" s="262">
        <v>0</v>
      </c>
      <c r="I18" s="262">
        <v>0</v>
      </c>
      <c r="J18" s="262">
        <v>0</v>
      </c>
      <c r="K18" s="262">
        <v>397</v>
      </c>
      <c r="L18" s="262">
        <v>0</v>
      </c>
      <c r="M18" s="262">
        <v>0</v>
      </c>
      <c r="N18" s="262">
        <v>751</v>
      </c>
      <c r="O18" s="262">
        <v>0</v>
      </c>
      <c r="P18" s="262">
        <v>0</v>
      </c>
      <c r="Q18" s="261"/>
      <c r="R18" s="261"/>
      <c r="S18" s="261"/>
      <c r="T18" s="261"/>
      <c r="U18" s="261"/>
      <c r="V18" s="261"/>
      <c r="W18" s="261">
        <f t="shared" si="0"/>
        <v>1148</v>
      </c>
      <c r="X18" s="261">
        <f t="shared" si="1"/>
        <v>0</v>
      </c>
      <c r="Y18" s="261">
        <f t="shared" si="2"/>
        <v>0</v>
      </c>
      <c r="Z18" s="7">
        <f t="shared" si="3"/>
        <v>0</v>
      </c>
      <c r="AA18" s="7">
        <f t="shared" si="4"/>
        <v>0</v>
      </c>
      <c r="AB18" s="7">
        <f t="shared" si="5"/>
        <v>0</v>
      </c>
      <c r="AC18" s="7">
        <f t="shared" si="6"/>
        <v>0</v>
      </c>
    </row>
    <row r="19" spans="1:29" ht="26.25" customHeight="1" thickBot="1" x14ac:dyDescent="0.35">
      <c r="Z19" s="8">
        <f>SUM(Z5:Z18)</f>
        <v>788</v>
      </c>
      <c r="AA19" s="8">
        <f>SUM(AA5:AA18)</f>
        <v>73355</v>
      </c>
      <c r="AB19" s="8">
        <f>SUM(AB5:AB18)</f>
        <v>197</v>
      </c>
      <c r="AC19" s="8">
        <f>SUM(AC5:AC18)</f>
        <v>18338.75</v>
      </c>
    </row>
  </sheetData>
  <mergeCells count="9">
    <mergeCell ref="A1:P1"/>
    <mergeCell ref="A2:P2"/>
    <mergeCell ref="E3:G3"/>
    <mergeCell ref="W3:Y3"/>
    <mergeCell ref="H3:J3"/>
    <mergeCell ref="K3:M3"/>
    <mergeCell ref="N3:P3"/>
    <mergeCell ref="T3:V3"/>
    <mergeCell ref="Q3:S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CCCC"/>
  </sheetPr>
  <dimension ref="A1:FD184"/>
  <sheetViews>
    <sheetView workbookViewId="0">
      <pane ySplit="1" topLeftCell="A2" activePane="bottomLeft" state="frozen"/>
      <selection activeCell="I4" sqref="I4:AF4"/>
      <selection pane="bottomLeft" activeCell="I4" sqref="I4:AF4"/>
    </sheetView>
  </sheetViews>
  <sheetFormatPr defaultColWidth="9.109375" defaultRowHeight="14.4" x14ac:dyDescent="0.3"/>
  <cols>
    <col min="1" max="6" width="9.109375" style="112"/>
    <col min="7" max="151" width="10.6640625" style="112" customWidth="1"/>
    <col min="152" max="16384" width="9.109375" style="112"/>
  </cols>
  <sheetData>
    <row r="1" spans="1:160" x14ac:dyDescent="0.3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3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3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3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3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3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3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2.8" x14ac:dyDescent="0.3">
      <c r="A8" s="701" t="s">
        <v>27</v>
      </c>
      <c r="B8" s="701"/>
      <c r="C8" s="701"/>
      <c r="D8" s="701"/>
      <c r="E8" s="701"/>
      <c r="F8" s="701"/>
      <c r="G8" s="701"/>
      <c r="H8" s="701"/>
      <c r="I8" s="701"/>
      <c r="J8" s="701"/>
      <c r="K8" s="701"/>
      <c r="L8" s="701"/>
      <c r="M8" s="701"/>
      <c r="N8" s="701"/>
      <c r="O8" s="701"/>
      <c r="P8" s="701"/>
      <c r="Q8" s="701"/>
      <c r="R8" s="701"/>
      <c r="S8" s="701"/>
      <c r="T8" s="701"/>
      <c r="U8" s="701"/>
      <c r="V8" s="701"/>
      <c r="W8" s="701"/>
      <c r="X8" s="701"/>
      <c r="Y8" s="701"/>
      <c r="Z8" s="701"/>
      <c r="AA8" s="701"/>
      <c r="AB8" s="701"/>
      <c r="AC8" s="701"/>
      <c r="AD8" s="701"/>
      <c r="AE8" s="701"/>
      <c r="AF8" s="701"/>
      <c r="AG8" s="701"/>
      <c r="AH8" s="701"/>
      <c r="AI8" s="701"/>
      <c r="AJ8" s="701"/>
      <c r="AK8" s="701"/>
      <c r="AL8" s="701"/>
      <c r="AM8" s="701"/>
      <c r="AN8" s="701"/>
      <c r="AO8" s="701"/>
      <c r="AP8" s="701"/>
      <c r="AQ8" s="701"/>
      <c r="AR8" s="701"/>
      <c r="AS8" s="701"/>
      <c r="AT8" s="701"/>
      <c r="AU8" s="701"/>
      <c r="AV8" s="701"/>
      <c r="AW8" s="701"/>
      <c r="AX8" s="701"/>
      <c r="AY8" s="701"/>
      <c r="AZ8" s="701"/>
      <c r="BA8" s="701"/>
      <c r="BB8" s="701"/>
      <c r="BC8" s="701"/>
      <c r="BD8" s="701"/>
      <c r="BE8" s="701"/>
      <c r="BF8" s="701"/>
      <c r="BG8" s="701"/>
      <c r="BH8" s="701"/>
      <c r="BI8" s="701"/>
      <c r="BJ8" s="701"/>
      <c r="BK8" s="701"/>
      <c r="BL8" s="701"/>
      <c r="BM8" s="701"/>
      <c r="BN8" s="701"/>
      <c r="BO8" s="701"/>
      <c r="BP8" s="701"/>
      <c r="BQ8" s="701"/>
      <c r="BR8" s="701"/>
      <c r="BS8" s="701"/>
      <c r="BT8" s="701"/>
      <c r="BU8" s="701"/>
      <c r="BV8" s="701"/>
      <c r="BW8" s="701"/>
      <c r="BX8" s="701"/>
      <c r="BY8" s="701"/>
      <c r="BZ8" s="701"/>
      <c r="CA8" s="701"/>
      <c r="CB8" s="701"/>
      <c r="CC8" s="701"/>
      <c r="CD8" s="701"/>
      <c r="CE8" s="701"/>
      <c r="CF8" s="701"/>
      <c r="CG8" s="701"/>
      <c r="CH8" s="701"/>
      <c r="CI8" s="701"/>
      <c r="CJ8" s="701"/>
      <c r="CK8" s="701"/>
      <c r="CL8" s="701"/>
      <c r="CM8" s="701"/>
      <c r="CN8" s="701"/>
      <c r="CO8" s="701"/>
      <c r="CP8" s="701"/>
      <c r="CQ8" s="701"/>
      <c r="CR8" s="701"/>
      <c r="CS8" s="701"/>
      <c r="CT8" s="701"/>
      <c r="CU8" s="701"/>
      <c r="CV8" s="701"/>
      <c r="CW8" s="701"/>
      <c r="CX8" s="701"/>
      <c r="CY8" s="701"/>
      <c r="CZ8" s="701"/>
      <c r="DA8" s="701"/>
      <c r="DB8" s="701"/>
      <c r="DC8" s="701"/>
      <c r="DD8" s="701"/>
      <c r="DE8" s="701"/>
      <c r="DF8" s="701"/>
      <c r="DG8" s="701"/>
      <c r="DH8" s="701"/>
      <c r="DI8" s="701"/>
      <c r="DJ8" s="701"/>
      <c r="DK8" s="701"/>
      <c r="DL8" s="701"/>
      <c r="DM8" s="701"/>
      <c r="DN8" s="701"/>
      <c r="DO8" s="701"/>
      <c r="DP8" s="701"/>
      <c r="DQ8" s="701"/>
      <c r="DR8" s="701"/>
      <c r="DS8" s="701"/>
      <c r="DT8" s="701"/>
      <c r="DU8" s="701"/>
      <c r="DV8" s="701"/>
      <c r="DW8" s="701"/>
      <c r="DX8" s="701"/>
      <c r="DY8" s="701"/>
      <c r="DZ8" s="701"/>
      <c r="EA8" s="701"/>
      <c r="EB8" s="701"/>
      <c r="EC8" s="701"/>
      <c r="ED8" s="701"/>
      <c r="EE8" s="701"/>
      <c r="EF8" s="701"/>
      <c r="EG8" s="701"/>
      <c r="EH8" s="701"/>
      <c r="EI8" s="701"/>
      <c r="EJ8" s="701"/>
      <c r="EK8" s="701"/>
      <c r="EL8" s="701"/>
      <c r="EM8" s="701"/>
      <c r="EN8" s="701"/>
      <c r="EO8" s="701"/>
      <c r="EP8" s="701"/>
      <c r="EQ8" s="701"/>
      <c r="ER8" s="701"/>
      <c r="ES8" s="701"/>
      <c r="ET8" s="701"/>
      <c r="EU8" s="701"/>
      <c r="EV8" s="701"/>
      <c r="EW8" s="701"/>
      <c r="EX8" s="701"/>
      <c r="EY8" s="701"/>
      <c r="EZ8" s="701"/>
      <c r="FA8" s="116">
        <v>43009</v>
      </c>
      <c r="FB8" s="117"/>
      <c r="FC8" s="116">
        <v>43040</v>
      </c>
      <c r="FD8" s="117"/>
    </row>
    <row r="9" spans="1:160" ht="15" thickBot="1" x14ac:dyDescent="0.35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3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5">
      <c r="A11" s="126"/>
      <c r="B11" s="126"/>
      <c r="C11" s="126"/>
      <c r="D11" s="126"/>
      <c r="E11" s="127"/>
      <c r="F11" s="127"/>
      <c r="G11" s="705" t="s">
        <v>272</v>
      </c>
      <c r="H11" s="706"/>
      <c r="I11" s="706"/>
      <c r="J11" s="706"/>
      <c r="K11" s="706"/>
      <c r="L11" s="706"/>
      <c r="M11" s="706"/>
      <c r="N11" s="706"/>
      <c r="O11" s="706"/>
      <c r="P11" s="706"/>
      <c r="Q11" s="707"/>
      <c r="R11" s="707"/>
      <c r="S11" s="708"/>
      <c r="T11" s="709" t="s">
        <v>501</v>
      </c>
      <c r="U11" s="703"/>
      <c r="V11" s="703"/>
      <c r="W11" s="703"/>
      <c r="X11" s="703"/>
      <c r="Y11" s="703"/>
      <c r="Z11" s="703"/>
      <c r="AA11" s="703"/>
      <c r="AB11" s="703"/>
      <c r="AC11" s="703"/>
      <c r="AD11" s="710"/>
      <c r="AE11" s="702" t="s">
        <v>502</v>
      </c>
      <c r="AF11" s="703"/>
      <c r="AG11" s="703"/>
      <c r="AH11" s="703"/>
      <c r="AI11" s="703"/>
      <c r="AJ11" s="703"/>
      <c r="AK11" s="703"/>
      <c r="AL11" s="703"/>
      <c r="AM11" s="703"/>
      <c r="AN11" s="703"/>
      <c r="AO11" s="703"/>
      <c r="AP11" s="702" t="s">
        <v>512</v>
      </c>
      <c r="AQ11" s="703"/>
      <c r="AR11" s="703"/>
      <c r="AS11" s="703"/>
      <c r="AT11" s="703"/>
      <c r="AU11" s="703"/>
      <c r="AV11" s="703"/>
      <c r="AW11" s="703"/>
      <c r="AX11" s="703"/>
      <c r="AY11" s="703"/>
      <c r="AZ11" s="703"/>
      <c r="BA11" s="702" t="s">
        <v>503</v>
      </c>
      <c r="BB11" s="703"/>
      <c r="BC11" s="703"/>
      <c r="BD11" s="703"/>
      <c r="BE11" s="703"/>
      <c r="BF11" s="703"/>
      <c r="BG11" s="703"/>
      <c r="BH11" s="703"/>
      <c r="BI11" s="703"/>
      <c r="BJ11" s="703"/>
      <c r="BK11" s="703"/>
      <c r="BL11" s="702" t="s">
        <v>504</v>
      </c>
      <c r="BM11" s="703"/>
      <c r="BN11" s="703"/>
      <c r="BO11" s="703"/>
      <c r="BP11" s="703"/>
      <c r="BQ11" s="703"/>
      <c r="BR11" s="703"/>
      <c r="BS11" s="703"/>
      <c r="BT11" s="703"/>
      <c r="BU11" s="703"/>
      <c r="BV11" s="704"/>
      <c r="BW11" s="702" t="s">
        <v>505</v>
      </c>
      <c r="BX11" s="703"/>
      <c r="BY11" s="703"/>
      <c r="BZ11" s="703"/>
      <c r="CA11" s="703"/>
      <c r="CB11" s="703"/>
      <c r="CC11" s="703"/>
      <c r="CD11" s="703"/>
      <c r="CE11" s="703"/>
      <c r="CF11" s="703"/>
      <c r="CG11" s="704"/>
      <c r="CH11" s="702" t="s">
        <v>506</v>
      </c>
      <c r="CI11" s="703"/>
      <c r="CJ11" s="703"/>
      <c r="CK11" s="703"/>
      <c r="CL11" s="703"/>
      <c r="CM11" s="703"/>
      <c r="CN11" s="703"/>
      <c r="CO11" s="703"/>
      <c r="CP11" s="703"/>
      <c r="CQ11" s="703"/>
      <c r="CR11" s="704"/>
      <c r="CS11" s="709" t="s">
        <v>507</v>
      </c>
      <c r="CT11" s="703"/>
      <c r="CU11" s="703"/>
      <c r="CV11" s="703"/>
      <c r="CW11" s="703"/>
      <c r="CX11" s="703"/>
      <c r="CY11" s="703"/>
      <c r="CZ11" s="703"/>
      <c r="DA11" s="703"/>
      <c r="DB11" s="703"/>
      <c r="DC11" s="710"/>
      <c r="DD11" s="702" t="s">
        <v>508</v>
      </c>
      <c r="DE11" s="703"/>
      <c r="DF11" s="703"/>
      <c r="DG11" s="703"/>
      <c r="DH11" s="703"/>
      <c r="DI11" s="703"/>
      <c r="DJ11" s="703"/>
      <c r="DK11" s="703"/>
      <c r="DL11" s="703"/>
      <c r="DM11" s="703"/>
      <c r="DN11" s="704"/>
      <c r="DO11" s="702" t="s">
        <v>509</v>
      </c>
      <c r="DP11" s="703"/>
      <c r="DQ11" s="703"/>
      <c r="DR11" s="703"/>
      <c r="DS11" s="703"/>
      <c r="DT11" s="703"/>
      <c r="DU11" s="703"/>
      <c r="DV11" s="703"/>
      <c r="DW11" s="703"/>
      <c r="DX11" s="703"/>
      <c r="DY11" s="704"/>
      <c r="DZ11" s="702" t="s">
        <v>510</v>
      </c>
      <c r="EA11" s="703"/>
      <c r="EB11" s="703"/>
      <c r="EC11" s="703"/>
      <c r="ED11" s="703"/>
      <c r="EE11" s="703"/>
      <c r="EF11" s="703"/>
      <c r="EG11" s="703"/>
      <c r="EH11" s="703"/>
      <c r="EI11" s="703"/>
      <c r="EJ11" s="703"/>
      <c r="EK11" s="702" t="s">
        <v>511</v>
      </c>
      <c r="EL11" s="703"/>
      <c r="EM11" s="703"/>
      <c r="EN11" s="703"/>
      <c r="EO11" s="703"/>
      <c r="EP11" s="703"/>
      <c r="EQ11" s="703"/>
      <c r="ER11" s="703"/>
      <c r="ES11" s="703"/>
      <c r="ET11" s="703"/>
      <c r="EU11" s="703"/>
      <c r="EX11" s="112"/>
      <c r="EY11" s="112"/>
      <c r="EZ11" s="112"/>
      <c r="FA11" s="112"/>
      <c r="FB11" s="112"/>
    </row>
    <row r="12" spans="1:160" ht="15" thickBot="1" x14ac:dyDescent="0.35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</v>
      </c>
      <c r="H12" s="269">
        <v>1</v>
      </c>
      <c r="I12" s="269">
        <v>0</v>
      </c>
      <c r="J12" s="269">
        <v>2</v>
      </c>
      <c r="K12" s="268">
        <v>0</v>
      </c>
      <c r="L12" s="269">
        <v>0</v>
      </c>
      <c r="M12" s="269">
        <v>0</v>
      </c>
      <c r="N12" s="269">
        <v>0</v>
      </c>
      <c r="O12" s="269">
        <v>1</v>
      </c>
      <c r="P12" s="269">
        <f>SUM(G12:O12)</f>
        <v>5</v>
      </c>
      <c r="Q12" s="270">
        <f>SUM(G12:K12)</f>
        <v>4</v>
      </c>
      <c r="R12" s="270">
        <f>SUM(L12:O12)</f>
        <v>1</v>
      </c>
      <c r="S12" s="271">
        <f>AVERAGE(G12:O12)</f>
        <v>0.55555555555555558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1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1</v>
      </c>
      <c r="BK12" s="275">
        <f>AVERAGE(BA12:BI12)</f>
        <v>0.1111111111111111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1</v>
      </c>
      <c r="CF12" s="274">
        <f>SUM(BW12:CE12)</f>
        <v>1</v>
      </c>
      <c r="CG12" s="276">
        <f>AVERAGE(BW12:CE12)</f>
        <v>0.1111111111111111</v>
      </c>
      <c r="CH12" s="263">
        <v>1</v>
      </c>
      <c r="CI12" s="264">
        <v>0</v>
      </c>
      <c r="CJ12" s="273">
        <v>0</v>
      </c>
      <c r="CK12" s="273">
        <v>1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</v>
      </c>
      <c r="CR12" s="276">
        <f>AVERAGE(CH12:CP12)</f>
        <v>0.22222222222222221</v>
      </c>
      <c r="CS12" s="272">
        <v>0</v>
      </c>
      <c r="CT12" s="264">
        <v>1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</v>
      </c>
      <c r="DC12" s="275">
        <f>AVERAGE(CS12:DA12)</f>
        <v>0.1111111111111111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5.6" thickTop="1" thickBot="1" x14ac:dyDescent="0.35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</v>
      </c>
      <c r="H13" s="269">
        <v>0</v>
      </c>
      <c r="I13" s="269">
        <v>2</v>
      </c>
      <c r="J13" s="269">
        <v>2</v>
      </c>
      <c r="K13" s="268">
        <v>1</v>
      </c>
      <c r="L13" s="269">
        <v>0</v>
      </c>
      <c r="M13" s="269">
        <v>0</v>
      </c>
      <c r="N13" s="269">
        <v>1</v>
      </c>
      <c r="O13" s="269">
        <v>3</v>
      </c>
      <c r="P13" s="269">
        <f t="shared" ref="P13:P76" si="0">SUM(G13:O13)</f>
        <v>10</v>
      </c>
      <c r="Q13" s="270">
        <f>SUM(G13:K13)</f>
        <v>6</v>
      </c>
      <c r="R13" s="270">
        <f t="shared" ref="R13:R76" si="1">SUM(L13:O13)</f>
        <v>4</v>
      </c>
      <c r="S13" s="271">
        <f>AVERAGE(G13:O13)</f>
        <v>1.1111111111111112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</v>
      </c>
      <c r="AF13" s="280">
        <v>0</v>
      </c>
      <c r="AG13" s="286">
        <v>0</v>
      </c>
      <c r="AH13" s="286">
        <v>1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</v>
      </c>
      <c r="AO13" s="276">
        <f>AVERAGE(AE13:AM13)</f>
        <v>0.22222222222222221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</v>
      </c>
      <c r="BD13" s="286">
        <v>0</v>
      </c>
      <c r="BE13" s="286">
        <v>0</v>
      </c>
      <c r="BF13" s="286">
        <v>0</v>
      </c>
      <c r="BG13" s="286">
        <v>0</v>
      </c>
      <c r="BH13" s="286">
        <v>1</v>
      </c>
      <c r="BI13" s="286">
        <v>0</v>
      </c>
      <c r="BJ13" s="274">
        <f>SUM(BA13:BI13)</f>
        <v>2</v>
      </c>
      <c r="BK13" s="275">
        <f>AVERAGE(BA13:BI13)</f>
        <v>0.22222222222222221</v>
      </c>
      <c r="BL13" s="279">
        <v>0</v>
      </c>
      <c r="BM13" s="280">
        <v>0</v>
      </c>
      <c r="BN13" s="286">
        <v>1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</v>
      </c>
      <c r="BV13" s="276">
        <f>AVERAGE(BL13:BT13)</f>
        <v>0.1111111111111111</v>
      </c>
      <c r="BW13" s="287">
        <v>0</v>
      </c>
      <c r="BX13" s="288">
        <v>0</v>
      </c>
      <c r="BY13" s="289">
        <v>0</v>
      </c>
      <c r="BZ13" s="289">
        <v>0</v>
      </c>
      <c r="CA13" s="289">
        <v>1</v>
      </c>
      <c r="CB13" s="289">
        <v>0</v>
      </c>
      <c r="CC13" s="289">
        <v>0</v>
      </c>
      <c r="CD13" s="289">
        <v>0</v>
      </c>
      <c r="CE13" s="289">
        <v>2</v>
      </c>
      <c r="CF13" s="274">
        <f>SUM(BW13:CE13)</f>
        <v>3</v>
      </c>
      <c r="CG13" s="276">
        <f>AVERAGE(BW13:CE13)</f>
        <v>0.33333333333333331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</v>
      </c>
      <c r="CQ13" s="274">
        <f>SUM(CH13:CP13)</f>
        <v>1</v>
      </c>
      <c r="CR13" s="276">
        <f>AVERAGE(CH13:CP13)</f>
        <v>0.1111111111111111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</v>
      </c>
      <c r="EU13" s="276">
        <f>AVERAGE(EK13:ES13)</f>
        <v>0.1111111111111111</v>
      </c>
    </row>
    <row r="14" spans="1:160" ht="15.6" thickTop="1" thickBot="1" x14ac:dyDescent="0.35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17</v>
      </c>
      <c r="H14" s="269">
        <v>12</v>
      </c>
      <c r="I14" s="269">
        <v>23</v>
      </c>
      <c r="J14" s="269">
        <v>15</v>
      </c>
      <c r="K14" s="268">
        <v>15</v>
      </c>
      <c r="L14" s="269">
        <v>8</v>
      </c>
      <c r="M14" s="269">
        <v>5</v>
      </c>
      <c r="N14" s="269">
        <v>13</v>
      </c>
      <c r="O14" s="269">
        <v>10</v>
      </c>
      <c r="P14" s="269">
        <f t="shared" si="0"/>
        <v>118</v>
      </c>
      <c r="Q14" s="270">
        <f t="shared" ref="Q14:Q77" si="2">SUM(G14:K14)</f>
        <v>82</v>
      </c>
      <c r="R14" s="270">
        <f t="shared" si="1"/>
        <v>36</v>
      </c>
      <c r="S14" s="271">
        <f t="shared" ref="S14:S76" si="3">AVERAGE(G14:O14)</f>
        <v>13.111111111111111</v>
      </c>
      <c r="T14" s="284">
        <v>2</v>
      </c>
      <c r="U14" s="280">
        <v>1</v>
      </c>
      <c r="V14" s="285">
        <v>1</v>
      </c>
      <c r="W14" s="285">
        <v>1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5</v>
      </c>
      <c r="AD14" s="275">
        <f t="shared" ref="AD14:AD77" si="5">AVERAGE(T14:AB14)</f>
        <v>0.55555555555555558</v>
      </c>
      <c r="AE14" s="279">
        <v>3</v>
      </c>
      <c r="AF14" s="280">
        <v>1</v>
      </c>
      <c r="AG14" s="286">
        <v>3</v>
      </c>
      <c r="AH14" s="286">
        <v>0</v>
      </c>
      <c r="AI14" s="286">
        <v>3</v>
      </c>
      <c r="AJ14" s="286">
        <v>-1</v>
      </c>
      <c r="AK14" s="286">
        <v>-1</v>
      </c>
      <c r="AL14" s="286">
        <v>2</v>
      </c>
      <c r="AM14" s="286">
        <v>0</v>
      </c>
      <c r="AN14" s="274">
        <f t="shared" ref="AN14:AN77" si="6">SUM(AE14:AM14)</f>
        <v>10</v>
      </c>
      <c r="AO14" s="276">
        <f t="shared" ref="AO14:AO77" si="7">AVERAGE(AE14:AM14)</f>
        <v>1.1111111111111112</v>
      </c>
      <c r="AP14" s="279">
        <v>1</v>
      </c>
      <c r="AQ14" s="280">
        <v>1</v>
      </c>
      <c r="AR14" s="286">
        <v>3</v>
      </c>
      <c r="AS14" s="286">
        <v>3</v>
      </c>
      <c r="AT14" s="286">
        <v>0</v>
      </c>
      <c r="AU14" s="286">
        <v>2</v>
      </c>
      <c r="AV14" s="286">
        <v>0</v>
      </c>
      <c r="AW14" s="286">
        <v>7</v>
      </c>
      <c r="AX14" s="286">
        <v>1</v>
      </c>
      <c r="AY14" s="274">
        <f t="shared" ref="AY14:AY77" si="8">SUM(AP14:AX14)</f>
        <v>18</v>
      </c>
      <c r="AZ14" s="276">
        <f t="shared" ref="AZ14:AZ77" si="9">AVERAGE(AP14:AX14)</f>
        <v>2</v>
      </c>
      <c r="BA14" s="287">
        <v>0</v>
      </c>
      <c r="BB14" s="280">
        <v>0</v>
      </c>
      <c r="BC14" s="286">
        <v>3</v>
      </c>
      <c r="BD14" s="286">
        <v>1</v>
      </c>
      <c r="BE14" s="286">
        <v>2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6</v>
      </c>
      <c r="BK14" s="275">
        <f t="shared" ref="BK14:BK43" si="11">AVERAGE(BA14:BH14)</f>
        <v>0.75</v>
      </c>
      <c r="BL14" s="279">
        <v>0</v>
      </c>
      <c r="BM14" s="280">
        <v>0</v>
      </c>
      <c r="BN14" s="286">
        <v>0</v>
      </c>
      <c r="BO14" s="286">
        <v>0</v>
      </c>
      <c r="BP14" s="286">
        <v>1</v>
      </c>
      <c r="BQ14" s="286">
        <v>4</v>
      </c>
      <c r="BR14" s="286">
        <v>0</v>
      </c>
      <c r="BS14" s="286">
        <v>0</v>
      </c>
      <c r="BT14" s="286">
        <v>1</v>
      </c>
      <c r="BU14" s="274">
        <f t="shared" ref="BU14:BU77" si="12">SUM(BM14:BT14)</f>
        <v>6</v>
      </c>
      <c r="BV14" s="276">
        <f t="shared" ref="BV14:BV77" si="13">AVERAGE(BL14:BT14)</f>
        <v>0.66666666666666663</v>
      </c>
      <c r="BW14" s="287">
        <v>3</v>
      </c>
      <c r="BX14" s="288">
        <v>3</v>
      </c>
      <c r="BY14" s="289">
        <v>7</v>
      </c>
      <c r="BZ14" s="289">
        <v>4</v>
      </c>
      <c r="CA14" s="289">
        <v>3</v>
      </c>
      <c r="CB14" s="289">
        <v>2</v>
      </c>
      <c r="CC14" s="289">
        <v>5</v>
      </c>
      <c r="CD14" s="289">
        <v>0</v>
      </c>
      <c r="CE14" s="289">
        <v>7</v>
      </c>
      <c r="CF14" s="274">
        <f t="shared" ref="CF14:CF77" si="14">SUM(BW14:CE14)</f>
        <v>34</v>
      </c>
      <c r="CG14" s="276">
        <f t="shared" ref="CG14:CG77" si="15">AVERAGE(BW14:CE14)</f>
        <v>3.7777777777777777</v>
      </c>
      <c r="CH14" s="279">
        <v>1</v>
      </c>
      <c r="CI14" s="280">
        <v>1</v>
      </c>
      <c r="CJ14" s="286">
        <v>2</v>
      </c>
      <c r="CK14" s="286">
        <v>0</v>
      </c>
      <c r="CL14" s="286">
        <v>1</v>
      </c>
      <c r="CM14" s="286">
        <v>0</v>
      </c>
      <c r="CN14" s="286">
        <v>1</v>
      </c>
      <c r="CO14" s="286">
        <v>1</v>
      </c>
      <c r="CP14" s="286">
        <v>0</v>
      </c>
      <c r="CQ14" s="274">
        <f t="shared" ref="CQ14:CQ77" si="16">SUM(CH14:CP14)</f>
        <v>7</v>
      </c>
      <c r="CR14" s="276">
        <f t="shared" ref="CR14:CR77" si="17">AVERAGE(CH14:CP14)</f>
        <v>0.77777777777777779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4</v>
      </c>
      <c r="DE14" s="280">
        <v>2</v>
      </c>
      <c r="DF14" s="286">
        <v>4</v>
      </c>
      <c r="DG14" s="286">
        <v>3</v>
      </c>
      <c r="DH14" s="286">
        <v>3</v>
      </c>
      <c r="DI14" s="286">
        <v>1</v>
      </c>
      <c r="DJ14" s="286">
        <v>0</v>
      </c>
      <c r="DK14" s="286">
        <v>3</v>
      </c>
      <c r="DL14" s="286">
        <v>1</v>
      </c>
      <c r="DM14" s="274">
        <f t="shared" ref="DM14:DM77" si="20">SUM(DD14:DL14)</f>
        <v>21</v>
      </c>
      <c r="DN14" s="276">
        <f t="shared" ref="DN14:DN77" si="21">AVERAGE(DD14:DL14)</f>
        <v>2.3333333333333335</v>
      </c>
      <c r="DO14" s="279">
        <v>2</v>
      </c>
      <c r="DP14" s="280">
        <v>1</v>
      </c>
      <c r="DQ14" s="286">
        <v>0</v>
      </c>
      <c r="DR14" s="286">
        <v>1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4</v>
      </c>
      <c r="DY14" s="276">
        <f t="shared" ref="DY14:DY77" si="23">AVERAGE(DO14:DW14)</f>
        <v>0.44444444444444442</v>
      </c>
      <c r="DZ14" s="279">
        <v>1</v>
      </c>
      <c r="EA14" s="280">
        <v>1</v>
      </c>
      <c r="EB14" s="286">
        <v>0</v>
      </c>
      <c r="EC14" s="286">
        <v>1</v>
      </c>
      <c r="ED14" s="286">
        <v>2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5</v>
      </c>
      <c r="EJ14" s="275">
        <f t="shared" ref="EJ14:EJ77" si="25">AVERAGE(DZ14:EH14)</f>
        <v>0.55555555555555558</v>
      </c>
      <c r="EK14" s="279">
        <v>0</v>
      </c>
      <c r="EL14" s="280">
        <v>1</v>
      </c>
      <c r="EM14" s="286">
        <v>0</v>
      </c>
      <c r="EN14" s="286">
        <v>1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2</v>
      </c>
      <c r="EU14" s="276">
        <f t="shared" ref="EU14:EU77" si="27">AVERAGE(EK14:ES14)</f>
        <v>0.22222222222222221</v>
      </c>
    </row>
    <row r="15" spans="1:160" ht="15.6" thickTop="1" thickBot="1" x14ac:dyDescent="0.35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15</v>
      </c>
      <c r="H15" s="269">
        <v>8</v>
      </c>
      <c r="I15" s="269">
        <v>13</v>
      </c>
      <c r="J15" s="269">
        <v>11</v>
      </c>
      <c r="K15" s="268">
        <v>20</v>
      </c>
      <c r="L15" s="269">
        <v>12</v>
      </c>
      <c r="M15" s="269">
        <v>10</v>
      </c>
      <c r="N15" s="269">
        <v>8</v>
      </c>
      <c r="O15" s="269">
        <v>7</v>
      </c>
      <c r="P15" s="269">
        <f t="shared" si="0"/>
        <v>104</v>
      </c>
      <c r="Q15" s="270">
        <f t="shared" si="2"/>
        <v>67</v>
      </c>
      <c r="R15" s="270">
        <f t="shared" si="1"/>
        <v>37</v>
      </c>
      <c r="S15" s="271">
        <f t="shared" si="3"/>
        <v>11.555555555555555</v>
      </c>
      <c r="T15" s="284">
        <v>4</v>
      </c>
      <c r="U15" s="280">
        <v>0</v>
      </c>
      <c r="V15" s="285">
        <v>-1</v>
      </c>
      <c r="W15" s="285">
        <v>0</v>
      </c>
      <c r="X15" s="285">
        <v>3</v>
      </c>
      <c r="Y15" s="285">
        <v>1</v>
      </c>
      <c r="Z15" s="286">
        <v>3</v>
      </c>
      <c r="AA15" s="286">
        <v>0</v>
      </c>
      <c r="AB15" s="286">
        <v>0</v>
      </c>
      <c r="AC15" s="274">
        <f t="shared" si="4"/>
        <v>10</v>
      </c>
      <c r="AD15" s="275">
        <f t="shared" si="5"/>
        <v>1.1111111111111112</v>
      </c>
      <c r="AE15" s="279">
        <v>0</v>
      </c>
      <c r="AF15" s="280">
        <v>0</v>
      </c>
      <c r="AG15" s="286">
        <v>4</v>
      </c>
      <c r="AH15" s="286">
        <v>0</v>
      </c>
      <c r="AI15" s="286">
        <v>1</v>
      </c>
      <c r="AJ15" s="286">
        <v>0</v>
      </c>
      <c r="AK15" s="286">
        <v>2</v>
      </c>
      <c r="AL15" s="286">
        <v>1</v>
      </c>
      <c r="AM15" s="286">
        <v>0</v>
      </c>
      <c r="AN15" s="274">
        <f>SUM(AE15:AM15)</f>
        <v>8</v>
      </c>
      <c r="AO15" s="276">
        <f t="shared" si="7"/>
        <v>0.88888888888888884</v>
      </c>
      <c r="AP15" s="279">
        <v>0</v>
      </c>
      <c r="AQ15" s="280">
        <v>0</v>
      </c>
      <c r="AR15" s="286">
        <v>1</v>
      </c>
      <c r="AS15" s="286">
        <v>0</v>
      </c>
      <c r="AT15" s="286">
        <v>1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2</v>
      </c>
      <c r="AZ15" s="276">
        <f t="shared" si="9"/>
        <v>0.22222222222222221</v>
      </c>
      <c r="BA15" s="287">
        <v>5</v>
      </c>
      <c r="BB15" s="280">
        <v>-1</v>
      </c>
      <c r="BC15" s="286">
        <v>6</v>
      </c>
      <c r="BD15" s="286">
        <v>2</v>
      </c>
      <c r="BE15" s="286">
        <v>1</v>
      </c>
      <c r="BF15" s="286">
        <v>2</v>
      </c>
      <c r="BG15" s="286">
        <v>2</v>
      </c>
      <c r="BH15" s="286">
        <v>1</v>
      </c>
      <c r="BI15" s="286">
        <v>5</v>
      </c>
      <c r="BJ15" s="274">
        <f t="shared" si="10"/>
        <v>23</v>
      </c>
      <c r="BK15" s="275">
        <f t="shared" si="11"/>
        <v>2.25</v>
      </c>
      <c r="BL15" s="279">
        <v>0</v>
      </c>
      <c r="BM15" s="280">
        <v>0</v>
      </c>
      <c r="BN15" s="286">
        <v>-1</v>
      </c>
      <c r="BO15" s="286">
        <v>2</v>
      </c>
      <c r="BP15" s="286">
        <v>3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7</v>
      </c>
      <c r="BV15" s="276">
        <f t="shared" si="13"/>
        <v>0.77777777777777779</v>
      </c>
      <c r="BW15" s="287">
        <v>2</v>
      </c>
      <c r="BX15" s="288">
        <v>2</v>
      </c>
      <c r="BY15" s="289">
        <v>3</v>
      </c>
      <c r="BZ15" s="289">
        <v>4</v>
      </c>
      <c r="CA15" s="289">
        <v>6</v>
      </c>
      <c r="CB15" s="289">
        <v>1</v>
      </c>
      <c r="CC15" s="289">
        <v>1</v>
      </c>
      <c r="CD15" s="289">
        <v>1</v>
      </c>
      <c r="CE15" s="289">
        <v>1</v>
      </c>
      <c r="CF15" s="274">
        <f t="shared" si="14"/>
        <v>21</v>
      </c>
      <c r="CG15" s="276">
        <f t="shared" si="15"/>
        <v>2.3333333333333335</v>
      </c>
      <c r="CH15" s="279">
        <v>3</v>
      </c>
      <c r="CI15" s="280">
        <v>1</v>
      </c>
      <c r="CJ15" s="286">
        <v>1</v>
      </c>
      <c r="CK15" s="286">
        <v>0</v>
      </c>
      <c r="CL15" s="286">
        <v>0</v>
      </c>
      <c r="CM15" s="286">
        <v>0</v>
      </c>
      <c r="CN15" s="286">
        <v>0</v>
      </c>
      <c r="CO15" s="286">
        <v>1</v>
      </c>
      <c r="CP15" s="286">
        <v>1</v>
      </c>
      <c r="CQ15" s="274">
        <f t="shared" si="16"/>
        <v>7</v>
      </c>
      <c r="CR15" s="276">
        <f t="shared" si="17"/>
        <v>0.77777777777777779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5</v>
      </c>
      <c r="DF15" s="286">
        <v>0</v>
      </c>
      <c r="DG15" s="286">
        <v>2</v>
      </c>
      <c r="DH15" s="286">
        <v>4</v>
      </c>
      <c r="DI15" s="286">
        <v>4</v>
      </c>
      <c r="DJ15" s="286">
        <v>2</v>
      </c>
      <c r="DK15" s="286">
        <v>3</v>
      </c>
      <c r="DL15" s="286">
        <v>0</v>
      </c>
      <c r="DM15" s="274">
        <f t="shared" si="20"/>
        <v>20</v>
      </c>
      <c r="DN15" s="276">
        <f t="shared" si="21"/>
        <v>2.2222222222222223</v>
      </c>
      <c r="DO15" s="279">
        <v>1</v>
      </c>
      <c r="DP15" s="280">
        <v>0</v>
      </c>
      <c r="DQ15" s="286">
        <v>0</v>
      </c>
      <c r="DR15" s="286">
        <v>0</v>
      </c>
      <c r="DS15" s="286">
        <v>1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2</v>
      </c>
      <c r="DY15" s="276">
        <f>AVERAGE(DO15:DW15)</f>
        <v>0.22222222222222221</v>
      </c>
      <c r="DZ15" s="279">
        <v>0</v>
      </c>
      <c r="EA15" s="280">
        <v>1</v>
      </c>
      <c r="EB15" s="286">
        <v>0</v>
      </c>
      <c r="EC15" s="286">
        <v>1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3</v>
      </c>
      <c r="EJ15" s="275">
        <f t="shared" si="25"/>
        <v>0.33333333333333331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1</v>
      </c>
      <c r="ES15" s="286">
        <v>0</v>
      </c>
      <c r="ET15" s="274">
        <f t="shared" si="26"/>
        <v>1</v>
      </c>
      <c r="EU15" s="276">
        <f t="shared" si="27"/>
        <v>0.1111111111111111</v>
      </c>
    </row>
    <row r="16" spans="1:160" ht="15.6" thickTop="1" thickBot="1" x14ac:dyDescent="0.35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5.6" thickTop="1" thickBot="1" x14ac:dyDescent="0.35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5.6" thickTop="1" thickBot="1" x14ac:dyDescent="0.35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5.6" thickTop="1" thickBot="1" x14ac:dyDescent="0.35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5.6" thickTop="1" thickBot="1" x14ac:dyDescent="0.35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5.6" thickTop="1" thickBot="1" x14ac:dyDescent="0.35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5.6" thickTop="1" thickBot="1" x14ac:dyDescent="0.35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5.6" thickTop="1" thickBot="1" x14ac:dyDescent="0.35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1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1</v>
      </c>
      <c r="Q23" s="270">
        <f t="shared" si="2"/>
        <v>1</v>
      </c>
      <c r="R23" s="270">
        <f t="shared" si="1"/>
        <v>0</v>
      </c>
      <c r="S23" s="271">
        <f t="shared" si="3"/>
        <v>0.1111111111111111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1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1</v>
      </c>
      <c r="CG23" s="276">
        <f t="shared" si="15"/>
        <v>0.1111111111111111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5.6" thickTop="1" thickBot="1" x14ac:dyDescent="0.35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1</v>
      </c>
      <c r="K24" s="268">
        <v>0</v>
      </c>
      <c r="L24" s="269">
        <v>1</v>
      </c>
      <c r="M24" s="269">
        <v>0</v>
      </c>
      <c r="N24" s="269">
        <v>0</v>
      </c>
      <c r="O24" s="269">
        <v>0</v>
      </c>
      <c r="P24" s="269">
        <f t="shared" si="0"/>
        <v>2</v>
      </c>
      <c r="Q24" s="270">
        <f t="shared" si="2"/>
        <v>1</v>
      </c>
      <c r="R24" s="270">
        <f t="shared" si="1"/>
        <v>1</v>
      </c>
      <c r="S24" s="271">
        <f t="shared" si="3"/>
        <v>0.22222222222222221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1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2</v>
      </c>
      <c r="BK24" s="275">
        <f t="shared" si="11"/>
        <v>0.25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5.6" thickTop="1" thickBot="1" x14ac:dyDescent="0.35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3</v>
      </c>
      <c r="H25" s="269">
        <v>1</v>
      </c>
      <c r="I25" s="269">
        <v>3</v>
      </c>
      <c r="J25" s="269">
        <v>0</v>
      </c>
      <c r="K25" s="268">
        <v>3</v>
      </c>
      <c r="L25" s="269">
        <v>2</v>
      </c>
      <c r="M25" s="269">
        <v>1</v>
      </c>
      <c r="N25" s="269">
        <v>0</v>
      </c>
      <c r="O25" s="269">
        <v>1</v>
      </c>
      <c r="P25" s="269">
        <f t="shared" si="0"/>
        <v>14</v>
      </c>
      <c r="Q25" s="270">
        <f t="shared" si="2"/>
        <v>10</v>
      </c>
      <c r="R25" s="270">
        <f t="shared" si="1"/>
        <v>4</v>
      </c>
      <c r="S25" s="271">
        <f t="shared" si="3"/>
        <v>1.5555555555555556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1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1</v>
      </c>
      <c r="AO25" s="276">
        <f t="shared" si="7"/>
        <v>0.1111111111111111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1</v>
      </c>
      <c r="BB25" s="280">
        <v>0</v>
      </c>
      <c r="BC25" s="286">
        <v>1</v>
      </c>
      <c r="BD25" s="286">
        <v>0</v>
      </c>
      <c r="BE25" s="286">
        <v>0</v>
      </c>
      <c r="BF25" s="286">
        <v>0</v>
      </c>
      <c r="BG25" s="286">
        <v>-1</v>
      </c>
      <c r="BH25" s="286">
        <v>0</v>
      </c>
      <c r="BI25" s="286">
        <v>0</v>
      </c>
      <c r="BJ25" s="274">
        <f t="shared" si="10"/>
        <v>1</v>
      </c>
      <c r="BK25" s="275">
        <f t="shared" si="11"/>
        <v>0.125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2</v>
      </c>
      <c r="BX25" s="288">
        <v>0</v>
      </c>
      <c r="BY25" s="289">
        <v>0</v>
      </c>
      <c r="BZ25" s="289">
        <v>0</v>
      </c>
      <c r="CA25" s="289">
        <v>1</v>
      </c>
      <c r="CB25" s="289">
        <v>0</v>
      </c>
      <c r="CC25" s="289">
        <v>0</v>
      </c>
      <c r="CD25" s="289">
        <v>0</v>
      </c>
      <c r="CE25" s="289">
        <v>1</v>
      </c>
      <c r="CF25" s="274">
        <f t="shared" si="14"/>
        <v>4</v>
      </c>
      <c r="CG25" s="276">
        <f t="shared" si="15"/>
        <v>0.44444444444444442</v>
      </c>
      <c r="CH25" s="279">
        <v>0</v>
      </c>
      <c r="CI25" s="280">
        <v>0</v>
      </c>
      <c r="CJ25" s="286">
        <v>0</v>
      </c>
      <c r="CK25" s="286">
        <v>0</v>
      </c>
      <c r="CL25" s="286">
        <v>1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1</v>
      </c>
      <c r="CR25" s="276">
        <f t="shared" si="17"/>
        <v>0.1111111111111111</v>
      </c>
      <c r="CS25" s="284">
        <v>0</v>
      </c>
      <c r="CT25" s="280">
        <v>0</v>
      </c>
      <c r="CU25" s="286">
        <v>1</v>
      </c>
      <c r="CV25" s="286">
        <v>0</v>
      </c>
      <c r="CW25" s="286">
        <v>0</v>
      </c>
      <c r="CX25" s="286">
        <v>1</v>
      </c>
      <c r="CY25" s="286">
        <v>1</v>
      </c>
      <c r="CZ25" s="286">
        <v>0</v>
      </c>
      <c r="DA25" s="286">
        <v>0</v>
      </c>
      <c r="DB25" s="274">
        <f t="shared" si="18"/>
        <v>3</v>
      </c>
      <c r="DC25" s="275">
        <f t="shared" si="19"/>
        <v>0.33333333333333331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1</v>
      </c>
      <c r="EM25" s="286">
        <v>0</v>
      </c>
      <c r="EN25" s="286">
        <v>0</v>
      </c>
      <c r="EO25" s="286">
        <v>1</v>
      </c>
      <c r="EP25" s="286">
        <v>0</v>
      </c>
      <c r="EQ25" s="286">
        <v>1</v>
      </c>
      <c r="ER25" s="286">
        <v>0</v>
      </c>
      <c r="ES25" s="286">
        <v>0</v>
      </c>
      <c r="ET25" s="274">
        <f t="shared" si="26"/>
        <v>3</v>
      </c>
      <c r="EU25" s="276">
        <f t="shared" si="27"/>
        <v>0.33333333333333331</v>
      </c>
    </row>
    <row r="26" spans="1:151" ht="15.6" thickTop="1" thickBot="1" x14ac:dyDescent="0.35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1</v>
      </c>
      <c r="J26" s="269">
        <v>1</v>
      </c>
      <c r="K26" s="268">
        <v>1</v>
      </c>
      <c r="L26" s="269">
        <v>2</v>
      </c>
      <c r="M26" s="269">
        <v>0</v>
      </c>
      <c r="N26" s="269">
        <v>0</v>
      </c>
      <c r="O26" s="269">
        <v>2</v>
      </c>
      <c r="P26" s="269">
        <f t="shared" si="0"/>
        <v>7</v>
      </c>
      <c r="Q26" s="270">
        <f t="shared" si="2"/>
        <v>3</v>
      </c>
      <c r="R26" s="270">
        <f t="shared" si="1"/>
        <v>4</v>
      </c>
      <c r="S26" s="271">
        <f t="shared" si="3"/>
        <v>0.77777777777777779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1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</v>
      </c>
      <c r="BK26" s="275">
        <f t="shared" si="11"/>
        <v>0.25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2</v>
      </c>
      <c r="CF26" s="274">
        <f t="shared" si="14"/>
        <v>3</v>
      </c>
      <c r="CG26" s="276">
        <f t="shared" si="15"/>
        <v>0.33333333333333331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1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0</v>
      </c>
      <c r="DC26" s="275">
        <f t="shared" si="19"/>
        <v>0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1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1</v>
      </c>
      <c r="EJ26" s="275">
        <f t="shared" si="25"/>
        <v>0.1111111111111111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5.6" thickTop="1" thickBot="1" x14ac:dyDescent="0.35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5.6" thickTop="1" thickBot="1" x14ac:dyDescent="0.35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5.6" thickTop="1" thickBot="1" x14ac:dyDescent="0.35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</v>
      </c>
      <c r="P29" s="269">
        <f t="shared" si="0"/>
        <v>1</v>
      </c>
      <c r="Q29" s="270">
        <f t="shared" si="2"/>
        <v>0</v>
      </c>
      <c r="R29" s="270">
        <f t="shared" si="1"/>
        <v>1</v>
      </c>
      <c r="S29" s="271">
        <f t="shared" si="3"/>
        <v>0.1111111111111111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</v>
      </c>
      <c r="CF29" s="274">
        <f t="shared" si="14"/>
        <v>1</v>
      </c>
      <c r="CG29" s="276">
        <f t="shared" si="15"/>
        <v>0.1111111111111111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5.6" thickTop="1" thickBot="1" x14ac:dyDescent="0.35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</v>
      </c>
      <c r="Q30" s="270">
        <f t="shared" si="2"/>
        <v>1</v>
      </c>
      <c r="R30" s="270">
        <f t="shared" si="1"/>
        <v>0</v>
      </c>
      <c r="S30" s="271">
        <f t="shared" si="3"/>
        <v>0.1111111111111111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</v>
      </c>
      <c r="DC30" s="275">
        <f t="shared" si="19"/>
        <v>0.1111111111111111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5.6" thickTop="1" thickBot="1" x14ac:dyDescent="0.35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1</v>
      </c>
      <c r="H31" s="269">
        <v>1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1</v>
      </c>
      <c r="P31" s="269">
        <f t="shared" si="0"/>
        <v>3</v>
      </c>
      <c r="Q31" s="270">
        <f t="shared" si="2"/>
        <v>2</v>
      </c>
      <c r="R31" s="270">
        <f t="shared" si="1"/>
        <v>1</v>
      </c>
      <c r="S31" s="271">
        <f t="shared" si="3"/>
        <v>0.33333333333333331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1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1</v>
      </c>
      <c r="BK31" s="275">
        <f t="shared" si="11"/>
        <v>0.125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1</v>
      </c>
      <c r="CF31" s="274">
        <f t="shared" si="14"/>
        <v>1</v>
      </c>
      <c r="CG31" s="276">
        <f t="shared" si="15"/>
        <v>0.1111111111111111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1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1</v>
      </c>
      <c r="EJ31" s="275">
        <f t="shared" si="25"/>
        <v>0.1111111111111111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5.6" thickTop="1" thickBot="1" x14ac:dyDescent="0.35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5.6" thickTop="1" thickBot="1" x14ac:dyDescent="0.35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5.6" thickTop="1" thickBot="1" x14ac:dyDescent="0.35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1</v>
      </c>
      <c r="L34" s="269">
        <v>0</v>
      </c>
      <c r="M34" s="269">
        <v>0</v>
      </c>
      <c r="N34" s="269">
        <v>0</v>
      </c>
      <c r="O34" s="269">
        <v>1</v>
      </c>
      <c r="P34" s="269">
        <f t="shared" si="0"/>
        <v>2</v>
      </c>
      <c r="Q34" s="270">
        <f t="shared" si="2"/>
        <v>1</v>
      </c>
      <c r="R34" s="270">
        <f t="shared" si="1"/>
        <v>1</v>
      </c>
      <c r="S34" s="271">
        <f t="shared" si="3"/>
        <v>0.22222222222222221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1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1</v>
      </c>
      <c r="BK34" s="275">
        <f t="shared" si="11"/>
        <v>0.125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1</v>
      </c>
      <c r="CF34" s="274">
        <f t="shared" si="14"/>
        <v>1</v>
      </c>
      <c r="CG34" s="276">
        <f t="shared" si="15"/>
        <v>0.1111111111111111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5.6" thickTop="1" thickBot="1" x14ac:dyDescent="0.35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</v>
      </c>
      <c r="Q35" s="270">
        <f t="shared" si="2"/>
        <v>3</v>
      </c>
      <c r="R35" s="270">
        <f t="shared" si="1"/>
        <v>0</v>
      </c>
      <c r="S35" s="271">
        <f t="shared" si="3"/>
        <v>0.33333333333333331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</v>
      </c>
      <c r="BK35" s="275">
        <f t="shared" si="11"/>
        <v>0.375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5.6" thickTop="1" thickBot="1" x14ac:dyDescent="0.35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</v>
      </c>
      <c r="P36" s="269">
        <f t="shared" si="0"/>
        <v>3</v>
      </c>
      <c r="Q36" s="270">
        <f t="shared" si="2"/>
        <v>1</v>
      </c>
      <c r="R36" s="270">
        <f t="shared" si="1"/>
        <v>2</v>
      </c>
      <c r="S36" s="271">
        <f t="shared" si="3"/>
        <v>0.33333333333333331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</v>
      </c>
      <c r="CF36" s="274">
        <f t="shared" si="14"/>
        <v>3</v>
      </c>
      <c r="CG36" s="276">
        <f t="shared" si="15"/>
        <v>0.33333333333333331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5.6" thickTop="1" thickBot="1" x14ac:dyDescent="0.35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4</v>
      </c>
      <c r="H37" s="269">
        <v>0</v>
      </c>
      <c r="I37" s="269">
        <v>1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</v>
      </c>
      <c r="P37" s="269">
        <f t="shared" si="0"/>
        <v>6</v>
      </c>
      <c r="Q37" s="270">
        <f t="shared" si="2"/>
        <v>5</v>
      </c>
      <c r="R37" s="270">
        <f t="shared" si="1"/>
        <v>1</v>
      </c>
      <c r="S37" s="271">
        <f t="shared" si="3"/>
        <v>0.66666666666666663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2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2</v>
      </c>
      <c r="AO37" s="276">
        <f t="shared" si="7"/>
        <v>0.22222222222222221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</v>
      </c>
      <c r="BK37" s="275">
        <f t="shared" si="11"/>
        <v>0.125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</v>
      </c>
      <c r="CF37" s="274">
        <f t="shared" si="14"/>
        <v>1</v>
      </c>
      <c r="CG37" s="276">
        <f t="shared" si="15"/>
        <v>0.1111111111111111</v>
      </c>
      <c r="CH37" s="279">
        <v>2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2</v>
      </c>
      <c r="CR37" s="276">
        <f t="shared" si="17"/>
        <v>0.22222222222222221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5.6" thickTop="1" thickBot="1" x14ac:dyDescent="0.35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</v>
      </c>
      <c r="BK38" s="275">
        <f t="shared" si="11"/>
        <v>-0.125</v>
      </c>
      <c r="BL38" s="279">
        <v>0</v>
      </c>
      <c r="BM38" s="280">
        <v>0</v>
      </c>
      <c r="BN38" s="286">
        <v>0</v>
      </c>
      <c r="BO38" s="286">
        <v>0</v>
      </c>
      <c r="BP38" s="286">
        <v>1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</v>
      </c>
      <c r="BV38" s="276">
        <f t="shared" si="13"/>
        <v>0.1111111111111111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5.6" thickTop="1" thickBot="1" x14ac:dyDescent="0.35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2</v>
      </c>
      <c r="H39" s="269">
        <v>7</v>
      </c>
      <c r="I39" s="269">
        <v>7</v>
      </c>
      <c r="J39" s="269">
        <v>3</v>
      </c>
      <c r="K39" s="268">
        <v>0</v>
      </c>
      <c r="L39" s="269">
        <v>2</v>
      </c>
      <c r="M39" s="269">
        <v>-1</v>
      </c>
      <c r="N39" s="269">
        <v>1</v>
      </c>
      <c r="O39" s="269">
        <v>2</v>
      </c>
      <c r="P39" s="269">
        <f t="shared" si="0"/>
        <v>23</v>
      </c>
      <c r="Q39" s="270">
        <f t="shared" si="2"/>
        <v>19</v>
      </c>
      <c r="R39" s="270">
        <f t="shared" si="1"/>
        <v>4</v>
      </c>
      <c r="S39" s="271">
        <f t="shared" si="3"/>
        <v>2.5555555555555554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5</v>
      </c>
      <c r="BD39" s="286">
        <v>3</v>
      </c>
      <c r="BE39" s="286">
        <v>2</v>
      </c>
      <c r="BF39" s="286">
        <v>2</v>
      </c>
      <c r="BG39" s="286">
        <v>-1</v>
      </c>
      <c r="BH39" s="286">
        <v>1</v>
      </c>
      <c r="BI39" s="286">
        <v>1</v>
      </c>
      <c r="BJ39" s="274">
        <f t="shared" si="10"/>
        <v>13</v>
      </c>
      <c r="BK39" s="275">
        <f t="shared" si="11"/>
        <v>1.5</v>
      </c>
      <c r="BL39" s="279">
        <v>0</v>
      </c>
      <c r="BM39" s="280">
        <v>1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</v>
      </c>
      <c r="BV39" s="276">
        <f t="shared" si="13"/>
        <v>0.1111111111111111</v>
      </c>
      <c r="BW39" s="290">
        <v>2</v>
      </c>
      <c r="BX39" s="288">
        <v>6</v>
      </c>
      <c r="BY39" s="289">
        <v>1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</v>
      </c>
      <c r="CF39" s="274">
        <f t="shared" si="14"/>
        <v>10</v>
      </c>
      <c r="CG39" s="276">
        <f t="shared" si="15"/>
        <v>1.1111111111111112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</v>
      </c>
      <c r="DG39" s="286">
        <v>0</v>
      </c>
      <c r="DH39" s="286">
        <v>-2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</v>
      </c>
      <c r="DN39" s="276">
        <f t="shared" si="21"/>
        <v>-0.1111111111111111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5.6" thickTop="1" thickBot="1" x14ac:dyDescent="0.35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3</v>
      </c>
      <c r="H40" s="269">
        <v>0</v>
      </c>
      <c r="I40" s="269">
        <v>1</v>
      </c>
      <c r="J40" s="269">
        <v>0</v>
      </c>
      <c r="K40" s="268">
        <v>0</v>
      </c>
      <c r="L40" s="269">
        <v>0</v>
      </c>
      <c r="M40" s="269">
        <v>1</v>
      </c>
      <c r="N40" s="269">
        <v>0</v>
      </c>
      <c r="O40" s="269">
        <v>2</v>
      </c>
      <c r="P40" s="269">
        <f t="shared" si="0"/>
        <v>7</v>
      </c>
      <c r="Q40" s="270">
        <f t="shared" si="2"/>
        <v>4</v>
      </c>
      <c r="R40" s="270">
        <f t="shared" si="1"/>
        <v>3</v>
      </c>
      <c r="S40" s="271">
        <f t="shared" si="3"/>
        <v>0.77777777777777779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</v>
      </c>
      <c r="AO40" s="276">
        <f t="shared" si="7"/>
        <v>0.1111111111111111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</v>
      </c>
      <c r="BK40" s="275">
        <f t="shared" si="11"/>
        <v>0.125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</v>
      </c>
      <c r="CF40" s="274">
        <f t="shared" si="14"/>
        <v>4</v>
      </c>
      <c r="CG40" s="276">
        <f t="shared" si="15"/>
        <v>0.44444444444444442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</v>
      </c>
      <c r="CZ40" s="286">
        <v>0</v>
      </c>
      <c r="DA40" s="286">
        <v>0</v>
      </c>
      <c r="DB40" s="274">
        <f t="shared" si="18"/>
        <v>1</v>
      </c>
      <c r="DC40" s="275">
        <f t="shared" si="19"/>
        <v>0.1111111111111111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5.6" thickTop="1" thickBot="1" x14ac:dyDescent="0.35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</v>
      </c>
      <c r="Q41" s="270">
        <f t="shared" si="2"/>
        <v>1</v>
      </c>
      <c r="R41" s="270">
        <f t="shared" si="1"/>
        <v>0</v>
      </c>
      <c r="S41" s="271">
        <f t="shared" si="3"/>
        <v>0.1111111111111111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</v>
      </c>
      <c r="DN41" s="276">
        <f t="shared" si="21"/>
        <v>0.1111111111111111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5.6" thickTop="1" thickBot="1" x14ac:dyDescent="0.35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2</v>
      </c>
      <c r="H42" s="269">
        <v>0</v>
      </c>
      <c r="I42" s="269">
        <v>1</v>
      </c>
      <c r="J42" s="269">
        <v>0</v>
      </c>
      <c r="K42" s="268">
        <v>1</v>
      </c>
      <c r="L42" s="269">
        <v>0</v>
      </c>
      <c r="M42" s="269">
        <v>1</v>
      </c>
      <c r="N42" s="269">
        <v>0</v>
      </c>
      <c r="O42" s="269">
        <v>2</v>
      </c>
      <c r="P42" s="269">
        <f t="shared" si="0"/>
        <v>7</v>
      </c>
      <c r="Q42" s="270">
        <f t="shared" si="2"/>
        <v>4</v>
      </c>
      <c r="R42" s="270">
        <f t="shared" si="1"/>
        <v>3</v>
      </c>
      <c r="S42" s="271">
        <f t="shared" si="3"/>
        <v>0.77777777777777779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</v>
      </c>
      <c r="AF42" s="280">
        <v>0</v>
      </c>
      <c r="AG42" s="286">
        <v>0</v>
      </c>
      <c r="AH42" s="286">
        <v>0</v>
      </c>
      <c r="AI42" s="286">
        <v>1</v>
      </c>
      <c r="AJ42" s="286">
        <v>0</v>
      </c>
      <c r="AK42" s="286">
        <v>1</v>
      </c>
      <c r="AL42" s="286">
        <v>0</v>
      </c>
      <c r="AM42" s="286">
        <v>0</v>
      </c>
      <c r="AN42" s="274">
        <f t="shared" si="6"/>
        <v>3</v>
      </c>
      <c r="AO42" s="276">
        <f t="shared" si="7"/>
        <v>0.33333333333333331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</v>
      </c>
      <c r="CF42" s="274">
        <f t="shared" si="14"/>
        <v>2</v>
      </c>
      <c r="CG42" s="276">
        <f t="shared" si="15"/>
        <v>0.22222222222222221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</v>
      </c>
      <c r="EJ42" s="275">
        <f t="shared" si="25"/>
        <v>0.1111111111111111</v>
      </c>
      <c r="EK42" s="279">
        <v>1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</v>
      </c>
      <c r="EU42" s="276">
        <f t="shared" si="27"/>
        <v>0.1111111111111111</v>
      </c>
    </row>
    <row r="43" spans="1:151" ht="15.6" thickTop="1" thickBot="1" x14ac:dyDescent="0.35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</v>
      </c>
      <c r="P43" s="269">
        <f t="shared" si="0"/>
        <v>2</v>
      </c>
      <c r="Q43" s="270">
        <f t="shared" si="2"/>
        <v>1</v>
      </c>
      <c r="R43" s="270">
        <f t="shared" si="1"/>
        <v>1</v>
      </c>
      <c r="S43" s="271">
        <f t="shared" si="3"/>
        <v>0.22222222222222221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</v>
      </c>
      <c r="CF43" s="274">
        <f t="shared" si="14"/>
        <v>1</v>
      </c>
      <c r="CG43" s="276">
        <f t="shared" si="15"/>
        <v>0.1111111111111111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</v>
      </c>
      <c r="DC43" s="275">
        <f t="shared" si="19"/>
        <v>0.1111111111111111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5.6" thickTop="1" thickBot="1" x14ac:dyDescent="0.35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</v>
      </c>
      <c r="H44" s="269">
        <v>1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</v>
      </c>
      <c r="Q44" s="270">
        <f t="shared" si="2"/>
        <v>2</v>
      </c>
      <c r="R44" s="270">
        <f t="shared" si="1"/>
        <v>0</v>
      </c>
      <c r="S44" s="271">
        <f t="shared" si="3"/>
        <v>0.22222222222222221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</v>
      </c>
      <c r="AZ44" s="276">
        <f t="shared" si="9"/>
        <v>0.1111111111111111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ref="BK44:BK75" si="28">AVERAGE(BA44:BH44)</f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</v>
      </c>
      <c r="CG44" s="276">
        <f t="shared" si="15"/>
        <v>0.1111111111111111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5.6" thickTop="1" thickBot="1" x14ac:dyDescent="0.35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1</v>
      </c>
      <c r="P45" s="269">
        <f t="shared" si="0"/>
        <v>1</v>
      </c>
      <c r="Q45" s="270">
        <f t="shared" si="2"/>
        <v>0</v>
      </c>
      <c r="R45" s="270">
        <f t="shared" si="1"/>
        <v>1</v>
      </c>
      <c r="S45" s="271">
        <f t="shared" si="3"/>
        <v>0.1111111111111111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28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1</v>
      </c>
      <c r="CF45" s="274">
        <f t="shared" si="14"/>
        <v>1</v>
      </c>
      <c r="CG45" s="276">
        <f t="shared" si="15"/>
        <v>0.1111111111111111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5.6" thickTop="1" thickBot="1" x14ac:dyDescent="0.35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28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5.6" thickTop="1" thickBot="1" x14ac:dyDescent="0.35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1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1</v>
      </c>
      <c r="Q47" s="270">
        <f t="shared" si="2"/>
        <v>1</v>
      </c>
      <c r="R47" s="270">
        <f t="shared" si="1"/>
        <v>0</v>
      </c>
      <c r="S47" s="271">
        <f t="shared" si="3"/>
        <v>0.1111111111111111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28"/>
        <v>0</v>
      </c>
      <c r="BL47" s="279">
        <v>1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0.1111111111111111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5.6" thickTop="1" thickBot="1" x14ac:dyDescent="0.35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28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5.6" thickTop="1" thickBot="1" x14ac:dyDescent="0.35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28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5.6" thickTop="1" thickBot="1" x14ac:dyDescent="0.35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1</v>
      </c>
      <c r="P50" s="269">
        <f t="shared" si="0"/>
        <v>1</v>
      </c>
      <c r="Q50" s="270">
        <f t="shared" si="2"/>
        <v>0</v>
      </c>
      <c r="R50" s="270">
        <f t="shared" si="1"/>
        <v>1</v>
      </c>
      <c r="S50" s="271">
        <f t="shared" si="3"/>
        <v>0.1111111111111111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28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1</v>
      </c>
      <c r="CF50" s="274">
        <f t="shared" si="14"/>
        <v>1</v>
      </c>
      <c r="CG50" s="276">
        <f t="shared" si="15"/>
        <v>0.1111111111111111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5.6" thickTop="1" thickBot="1" x14ac:dyDescent="0.35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28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5.6" thickTop="1" thickBot="1" x14ac:dyDescent="0.35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28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5.6" thickTop="1" thickBot="1" x14ac:dyDescent="0.35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3</v>
      </c>
      <c r="H53" s="269">
        <v>3</v>
      </c>
      <c r="I53" s="269">
        <v>1</v>
      </c>
      <c r="J53" s="269">
        <v>2</v>
      </c>
      <c r="K53" s="268">
        <v>3</v>
      </c>
      <c r="L53" s="269">
        <v>2</v>
      </c>
      <c r="M53" s="269">
        <v>1</v>
      </c>
      <c r="N53" s="269">
        <v>1</v>
      </c>
      <c r="O53" s="269">
        <v>4</v>
      </c>
      <c r="P53" s="269">
        <f t="shared" si="0"/>
        <v>20</v>
      </c>
      <c r="Q53" s="270">
        <f t="shared" si="2"/>
        <v>12</v>
      </c>
      <c r="R53" s="270">
        <f t="shared" si="1"/>
        <v>8</v>
      </c>
      <c r="S53" s="271">
        <f t="shared" si="3"/>
        <v>2.2222222222222223</v>
      </c>
      <c r="T53" s="284">
        <v>1</v>
      </c>
      <c r="U53" s="280">
        <v>0</v>
      </c>
      <c r="V53" s="285">
        <v>0</v>
      </c>
      <c r="W53" s="285">
        <v>0</v>
      </c>
      <c r="X53" s="285">
        <v>2</v>
      </c>
      <c r="Y53" s="285">
        <v>0</v>
      </c>
      <c r="Z53" s="286">
        <v>0</v>
      </c>
      <c r="AA53" s="286">
        <v>1</v>
      </c>
      <c r="AB53" s="286">
        <v>0</v>
      </c>
      <c r="AC53" s="274">
        <f t="shared" si="4"/>
        <v>4</v>
      </c>
      <c r="AD53" s="275">
        <f t="shared" si="5"/>
        <v>0.44444444444444442</v>
      </c>
      <c r="AE53" s="279">
        <v>0</v>
      </c>
      <c r="AF53" s="280">
        <v>0</v>
      </c>
      <c r="AG53" s="286">
        <v>0</v>
      </c>
      <c r="AH53" s="286">
        <v>1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1</v>
      </c>
      <c r="AO53" s="276">
        <f t="shared" si="7"/>
        <v>0.1111111111111111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2</v>
      </c>
      <c r="BC53" s="286">
        <v>1</v>
      </c>
      <c r="BD53" s="286">
        <v>0</v>
      </c>
      <c r="BE53" s="286">
        <v>1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4</v>
      </c>
      <c r="BK53" s="275">
        <f t="shared" si="28"/>
        <v>0.5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2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1</v>
      </c>
      <c r="CD53" s="289">
        <v>0</v>
      </c>
      <c r="CE53" s="289">
        <v>3</v>
      </c>
      <c r="CF53" s="274">
        <f t="shared" si="14"/>
        <v>7</v>
      </c>
      <c r="CG53" s="276">
        <f t="shared" si="15"/>
        <v>0.77777777777777779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1</v>
      </c>
      <c r="DH53" s="286">
        <v>0</v>
      </c>
      <c r="DI53" s="286">
        <v>0</v>
      </c>
      <c r="DJ53" s="286">
        <v>0</v>
      </c>
      <c r="DK53" s="286">
        <v>0</v>
      </c>
      <c r="DL53" s="286">
        <v>1</v>
      </c>
      <c r="DM53" s="274">
        <f t="shared" si="20"/>
        <v>2</v>
      </c>
      <c r="DN53" s="276">
        <f t="shared" si="21"/>
        <v>0.22222222222222221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1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1</v>
      </c>
      <c r="EU53" s="276">
        <f t="shared" si="27"/>
        <v>0.1111111111111111</v>
      </c>
    </row>
    <row r="54" spans="1:151" ht="15.6" thickTop="1" thickBot="1" x14ac:dyDescent="0.35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</v>
      </c>
      <c r="H54" s="269">
        <v>0</v>
      </c>
      <c r="I54" s="269">
        <v>0</v>
      </c>
      <c r="J54" s="269">
        <v>1</v>
      </c>
      <c r="K54" s="268">
        <v>1</v>
      </c>
      <c r="L54" s="269">
        <v>0</v>
      </c>
      <c r="M54" s="269">
        <v>0</v>
      </c>
      <c r="N54" s="269">
        <v>0</v>
      </c>
      <c r="O54" s="269">
        <v>2</v>
      </c>
      <c r="P54" s="269">
        <f t="shared" si="0"/>
        <v>5</v>
      </c>
      <c r="Q54" s="270">
        <f t="shared" si="2"/>
        <v>3</v>
      </c>
      <c r="R54" s="270">
        <f t="shared" si="1"/>
        <v>2</v>
      </c>
      <c r="S54" s="271">
        <f t="shared" si="3"/>
        <v>0.55555555555555558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</v>
      </c>
      <c r="BB54" s="280">
        <v>0</v>
      </c>
      <c r="BC54" s="286">
        <v>0</v>
      </c>
      <c r="BD54" s="286">
        <v>1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2</v>
      </c>
      <c r="BK54" s="275">
        <f t="shared" si="28"/>
        <v>0.25</v>
      </c>
      <c r="BL54" s="279">
        <v>0</v>
      </c>
      <c r="BM54" s="280">
        <v>0</v>
      </c>
      <c r="BN54" s="286">
        <v>0</v>
      </c>
      <c r="BO54" s="286">
        <v>0</v>
      </c>
      <c r="BP54" s="286">
        <v>1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1</v>
      </c>
      <c r="BV54" s="276">
        <f t="shared" si="13"/>
        <v>0.1111111111111111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2</v>
      </c>
      <c r="CF54" s="274">
        <f t="shared" si="14"/>
        <v>2</v>
      </c>
      <c r="CG54" s="276">
        <f t="shared" si="15"/>
        <v>0.22222222222222221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5.6" thickTop="1" thickBot="1" x14ac:dyDescent="0.35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28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5.6" thickTop="1" thickBot="1" x14ac:dyDescent="0.35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28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5.6" thickTop="1" thickBot="1" x14ac:dyDescent="0.35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</v>
      </c>
      <c r="H57" s="269">
        <v>1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</v>
      </c>
      <c r="P57" s="269">
        <f t="shared" si="0"/>
        <v>7</v>
      </c>
      <c r="Q57" s="270">
        <f t="shared" si="2"/>
        <v>4</v>
      </c>
      <c r="R57" s="270">
        <f t="shared" si="1"/>
        <v>3</v>
      </c>
      <c r="S57" s="271">
        <f t="shared" si="3"/>
        <v>0.77777777777777779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28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</v>
      </c>
      <c r="BX57" s="288">
        <v>1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</v>
      </c>
      <c r="CF57" s="274">
        <f t="shared" si="14"/>
        <v>6</v>
      </c>
      <c r="CG57" s="276">
        <f t="shared" si="15"/>
        <v>0.66666666666666663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</v>
      </c>
      <c r="EU57" s="276">
        <f t="shared" si="27"/>
        <v>0.1111111111111111</v>
      </c>
    </row>
    <row r="58" spans="1:151" ht="15.6" thickTop="1" thickBot="1" x14ac:dyDescent="0.35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28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5.6" thickTop="1" thickBot="1" x14ac:dyDescent="0.35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28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5.6" thickTop="1" thickBot="1" x14ac:dyDescent="0.35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1</v>
      </c>
      <c r="I60" s="269">
        <v>0</v>
      </c>
      <c r="J60" s="269">
        <v>0</v>
      </c>
      <c r="K60" s="268">
        <v>1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2</v>
      </c>
      <c r="Q60" s="270">
        <f t="shared" si="2"/>
        <v>2</v>
      </c>
      <c r="R60" s="270">
        <f t="shared" si="1"/>
        <v>0</v>
      </c>
      <c r="S60" s="271">
        <f t="shared" si="3"/>
        <v>0.22222222222222221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28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</v>
      </c>
      <c r="CG60" s="276">
        <f t="shared" si="15"/>
        <v>0.1111111111111111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1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1</v>
      </c>
      <c r="EJ60" s="275">
        <f t="shared" si="25"/>
        <v>0.1111111111111111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5.6" thickTop="1" thickBot="1" x14ac:dyDescent="0.35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2</v>
      </c>
      <c r="H61" s="269">
        <v>0</v>
      </c>
      <c r="I61" s="269">
        <v>0</v>
      </c>
      <c r="J61" s="269">
        <v>0</v>
      </c>
      <c r="K61" s="268">
        <v>3</v>
      </c>
      <c r="L61" s="269">
        <v>1</v>
      </c>
      <c r="M61" s="269">
        <v>0</v>
      </c>
      <c r="N61" s="269">
        <v>0</v>
      </c>
      <c r="O61" s="269">
        <v>0</v>
      </c>
      <c r="P61" s="269">
        <f t="shared" si="0"/>
        <v>6</v>
      </c>
      <c r="Q61" s="270">
        <f t="shared" si="2"/>
        <v>5</v>
      </c>
      <c r="R61" s="270">
        <f t="shared" si="1"/>
        <v>1</v>
      </c>
      <c r="S61" s="271">
        <f t="shared" si="3"/>
        <v>0.66666666666666663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28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2</v>
      </c>
      <c r="BX61" s="288">
        <v>0</v>
      </c>
      <c r="BY61" s="289">
        <v>0</v>
      </c>
      <c r="BZ61" s="289">
        <v>0</v>
      </c>
      <c r="CA61" s="289">
        <v>3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5</v>
      </c>
      <c r="CG61" s="276">
        <f t="shared" si="15"/>
        <v>0.55555555555555558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5.6" thickTop="1" thickBot="1" x14ac:dyDescent="0.35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</v>
      </c>
      <c r="H62" s="269">
        <v>3</v>
      </c>
      <c r="I62" s="269">
        <v>2</v>
      </c>
      <c r="J62" s="269">
        <v>1</v>
      </c>
      <c r="K62" s="268">
        <v>1</v>
      </c>
      <c r="L62" s="269">
        <v>2</v>
      </c>
      <c r="M62" s="269">
        <v>1</v>
      </c>
      <c r="N62" s="269">
        <v>2</v>
      </c>
      <c r="O62" s="269">
        <v>2</v>
      </c>
      <c r="P62" s="269">
        <f t="shared" si="0"/>
        <v>15</v>
      </c>
      <c r="Q62" s="270">
        <f t="shared" si="2"/>
        <v>8</v>
      </c>
      <c r="R62" s="270">
        <f t="shared" si="1"/>
        <v>7</v>
      </c>
      <c r="S62" s="271">
        <f t="shared" si="3"/>
        <v>1.6666666666666667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</v>
      </c>
      <c r="AS62" s="286">
        <v>0</v>
      </c>
      <c r="AT62" s="286">
        <v>0</v>
      </c>
      <c r="AU62" s="286">
        <v>0</v>
      </c>
      <c r="AV62" s="286">
        <v>0</v>
      </c>
      <c r="AW62" s="286">
        <v>1</v>
      </c>
      <c r="AX62" s="286">
        <v>0</v>
      </c>
      <c r="AY62" s="274">
        <f t="shared" si="8"/>
        <v>3</v>
      </c>
      <c r="AZ62" s="276">
        <f t="shared" si="9"/>
        <v>0.33333333333333331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28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</v>
      </c>
      <c r="CA62" s="289">
        <v>0</v>
      </c>
      <c r="CB62" s="289">
        <v>0</v>
      </c>
      <c r="CC62" s="289">
        <v>0</v>
      </c>
      <c r="CD62" s="289">
        <v>1</v>
      </c>
      <c r="CE62" s="289">
        <v>1</v>
      </c>
      <c r="CF62" s="274">
        <f t="shared" si="14"/>
        <v>3</v>
      </c>
      <c r="CG62" s="276">
        <f t="shared" si="15"/>
        <v>0.33333333333333331</v>
      </c>
      <c r="CH62" s="279">
        <v>0</v>
      </c>
      <c r="CI62" s="280">
        <v>1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</v>
      </c>
      <c r="CQ62" s="274">
        <f t="shared" si="16"/>
        <v>3</v>
      </c>
      <c r="CR62" s="276">
        <f t="shared" si="17"/>
        <v>0.33333333333333331</v>
      </c>
      <c r="CS62" s="284">
        <v>1</v>
      </c>
      <c r="CT62" s="280">
        <v>1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</v>
      </c>
      <c r="DC62" s="275">
        <f t="shared" si="19"/>
        <v>0.22222222222222221</v>
      </c>
      <c r="DD62" s="279">
        <v>0</v>
      </c>
      <c r="DE62" s="280">
        <v>0</v>
      </c>
      <c r="DF62" s="286">
        <v>0</v>
      </c>
      <c r="DG62" s="286">
        <v>0</v>
      </c>
      <c r="DH62" s="286">
        <v>1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2</v>
      </c>
      <c r="DN62" s="276">
        <f t="shared" si="21"/>
        <v>0.22222222222222221</v>
      </c>
      <c r="DO62" s="279">
        <v>0</v>
      </c>
      <c r="DP62" s="280">
        <v>1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</v>
      </c>
      <c r="DY62" s="276">
        <f t="shared" si="23"/>
        <v>0.1111111111111111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</v>
      </c>
      <c r="ER62" s="286">
        <v>0</v>
      </c>
      <c r="ES62" s="286">
        <v>0</v>
      </c>
      <c r="ET62" s="274">
        <f t="shared" si="26"/>
        <v>1</v>
      </c>
      <c r="EU62" s="276">
        <f t="shared" si="27"/>
        <v>0.1111111111111111</v>
      </c>
    </row>
    <row r="63" spans="1:151" ht="15.6" thickTop="1" thickBot="1" x14ac:dyDescent="0.35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28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5.6" thickTop="1" thickBot="1" x14ac:dyDescent="0.35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</v>
      </c>
      <c r="P64" s="269">
        <f t="shared" si="0"/>
        <v>1</v>
      </c>
      <c r="Q64" s="270">
        <f t="shared" si="2"/>
        <v>0</v>
      </c>
      <c r="R64" s="270">
        <f t="shared" si="1"/>
        <v>1</v>
      </c>
      <c r="S64" s="271">
        <f t="shared" si="3"/>
        <v>0.1111111111111111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28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</v>
      </c>
      <c r="CF64" s="274">
        <f t="shared" si="14"/>
        <v>1</v>
      </c>
      <c r="CG64" s="276">
        <f t="shared" si="15"/>
        <v>0.1111111111111111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5.6" thickTop="1" thickBot="1" x14ac:dyDescent="0.35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28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5.6" thickTop="1" thickBot="1" x14ac:dyDescent="0.35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2</v>
      </c>
      <c r="H66" s="269">
        <v>0</v>
      </c>
      <c r="I66" s="269">
        <v>0</v>
      </c>
      <c r="J66" s="269">
        <v>0</v>
      </c>
      <c r="K66" s="268">
        <v>1</v>
      </c>
      <c r="L66" s="269">
        <v>1</v>
      </c>
      <c r="M66" s="269">
        <v>1</v>
      </c>
      <c r="N66" s="269">
        <v>1</v>
      </c>
      <c r="O66" s="269">
        <v>3</v>
      </c>
      <c r="P66" s="269">
        <f t="shared" si="0"/>
        <v>9</v>
      </c>
      <c r="Q66" s="270">
        <f t="shared" si="2"/>
        <v>3</v>
      </c>
      <c r="R66" s="270">
        <f t="shared" si="1"/>
        <v>6</v>
      </c>
      <c r="S66" s="271">
        <f t="shared" si="3"/>
        <v>1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28"/>
        <v>0</v>
      </c>
      <c r="BL66" s="279">
        <v>1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0.1111111111111111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1</v>
      </c>
      <c r="CP66" s="286">
        <v>0</v>
      </c>
      <c r="CQ66" s="274">
        <f t="shared" si="16"/>
        <v>1</v>
      </c>
      <c r="CR66" s="276">
        <f t="shared" si="17"/>
        <v>0.1111111111111111</v>
      </c>
      <c r="CS66" s="284">
        <v>0</v>
      </c>
      <c r="CT66" s="280">
        <v>0</v>
      </c>
      <c r="CU66" s="286">
        <v>0</v>
      </c>
      <c r="CV66" s="286">
        <v>0</v>
      </c>
      <c r="CW66" s="286">
        <v>1</v>
      </c>
      <c r="CX66" s="286">
        <v>0</v>
      </c>
      <c r="CY66" s="286">
        <v>1</v>
      </c>
      <c r="CZ66" s="286">
        <v>0</v>
      </c>
      <c r="DA66" s="286">
        <v>3</v>
      </c>
      <c r="DB66" s="274">
        <f t="shared" si="18"/>
        <v>5</v>
      </c>
      <c r="DC66" s="275">
        <f t="shared" si="19"/>
        <v>0.55555555555555558</v>
      </c>
      <c r="DD66" s="279">
        <v>1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2</v>
      </c>
      <c r="DN66" s="276">
        <f t="shared" si="21"/>
        <v>0.22222222222222221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5.6" thickTop="1" thickBot="1" x14ac:dyDescent="0.35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1</v>
      </c>
      <c r="H67" s="269">
        <v>0</v>
      </c>
      <c r="I67" s="269">
        <v>0</v>
      </c>
      <c r="J67" s="269">
        <v>0</v>
      </c>
      <c r="K67" s="268">
        <v>1</v>
      </c>
      <c r="L67" s="269">
        <v>0</v>
      </c>
      <c r="M67" s="269">
        <v>0</v>
      </c>
      <c r="N67" s="269">
        <v>1</v>
      </c>
      <c r="O67" s="269">
        <v>0</v>
      </c>
      <c r="P67" s="269">
        <f t="shared" si="0"/>
        <v>3</v>
      </c>
      <c r="Q67" s="270">
        <f t="shared" si="2"/>
        <v>2</v>
      </c>
      <c r="R67" s="270">
        <f t="shared" si="1"/>
        <v>1</v>
      </c>
      <c r="S67" s="271">
        <f t="shared" si="3"/>
        <v>0.33333333333333331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1</v>
      </c>
      <c r="BB67" s="280">
        <v>0</v>
      </c>
      <c r="BC67" s="286">
        <v>0</v>
      </c>
      <c r="BD67" s="286">
        <v>0</v>
      </c>
      <c r="BE67" s="286">
        <v>1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2</v>
      </c>
      <c r="BK67" s="275">
        <f t="shared" si="28"/>
        <v>0.25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1</v>
      </c>
      <c r="DL67" s="286">
        <v>0</v>
      </c>
      <c r="DM67" s="274">
        <f t="shared" si="20"/>
        <v>1</v>
      </c>
      <c r="DN67" s="276">
        <f t="shared" si="21"/>
        <v>0.1111111111111111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5.6" thickTop="1" thickBot="1" x14ac:dyDescent="0.35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1</v>
      </c>
      <c r="I68" s="269">
        <v>1</v>
      </c>
      <c r="J68" s="269">
        <v>0</v>
      </c>
      <c r="K68" s="268">
        <v>2</v>
      </c>
      <c r="L68" s="269">
        <v>1</v>
      </c>
      <c r="M68" s="269">
        <v>1</v>
      </c>
      <c r="N68" s="269">
        <v>1</v>
      </c>
      <c r="O68" s="269">
        <v>2</v>
      </c>
      <c r="P68" s="269">
        <f t="shared" si="0"/>
        <v>9</v>
      </c>
      <c r="Q68" s="270">
        <f t="shared" si="2"/>
        <v>4</v>
      </c>
      <c r="R68" s="270">
        <f t="shared" si="1"/>
        <v>5</v>
      </c>
      <c r="S68" s="271">
        <f t="shared" si="3"/>
        <v>1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28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1</v>
      </c>
      <c r="BT68" s="286">
        <v>0</v>
      </c>
      <c r="BU68" s="274">
        <f t="shared" si="12"/>
        <v>1</v>
      </c>
      <c r="BV68" s="276">
        <f t="shared" si="13"/>
        <v>0.1111111111111111</v>
      </c>
      <c r="BW68" s="287">
        <v>0</v>
      </c>
      <c r="BX68" s="288">
        <v>0</v>
      </c>
      <c r="BY68" s="289">
        <v>1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1</v>
      </c>
      <c r="CG68" s="276">
        <f t="shared" si="15"/>
        <v>0.1111111111111111</v>
      </c>
      <c r="CH68" s="279">
        <v>0</v>
      </c>
      <c r="CI68" s="280">
        <v>1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2</v>
      </c>
      <c r="CR68" s="276">
        <f t="shared" si="17"/>
        <v>0.22222222222222221</v>
      </c>
      <c r="CS68" s="284">
        <v>0</v>
      </c>
      <c r="CT68" s="280">
        <v>0</v>
      </c>
      <c r="CU68" s="286">
        <v>0</v>
      </c>
      <c r="CV68" s="286">
        <v>0</v>
      </c>
      <c r="CW68" s="286">
        <v>2</v>
      </c>
      <c r="CX68" s="286">
        <v>0</v>
      </c>
      <c r="CY68" s="286">
        <v>1</v>
      </c>
      <c r="CZ68" s="286">
        <v>0</v>
      </c>
      <c r="DA68" s="286">
        <v>2</v>
      </c>
      <c r="DB68" s="274">
        <f t="shared" si="18"/>
        <v>5</v>
      </c>
      <c r="DC68" s="275">
        <f t="shared" si="19"/>
        <v>0.55555555555555558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5.6" thickTop="1" thickBot="1" x14ac:dyDescent="0.35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1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2</v>
      </c>
      <c r="O69" s="269">
        <v>0</v>
      </c>
      <c r="P69" s="269">
        <f t="shared" si="0"/>
        <v>3</v>
      </c>
      <c r="Q69" s="270">
        <f t="shared" si="2"/>
        <v>1</v>
      </c>
      <c r="R69" s="270">
        <f t="shared" si="1"/>
        <v>2</v>
      </c>
      <c r="S69" s="271">
        <f t="shared" si="3"/>
        <v>0.33333333333333331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28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1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1</v>
      </c>
      <c r="DC69" s="275">
        <f t="shared" si="19"/>
        <v>0.1111111111111111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2</v>
      </c>
      <c r="DL69" s="286">
        <v>0</v>
      </c>
      <c r="DM69" s="274">
        <f t="shared" si="20"/>
        <v>2</v>
      </c>
      <c r="DN69" s="276">
        <f t="shared" si="21"/>
        <v>0.22222222222222221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5.6" thickTop="1" thickBot="1" x14ac:dyDescent="0.35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1</v>
      </c>
      <c r="H70" s="269">
        <v>1</v>
      </c>
      <c r="I70" s="269">
        <v>1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3</v>
      </c>
      <c r="Q70" s="270">
        <f t="shared" si="2"/>
        <v>3</v>
      </c>
      <c r="R70" s="270">
        <f t="shared" si="1"/>
        <v>0</v>
      </c>
      <c r="S70" s="271">
        <f t="shared" si="3"/>
        <v>0.33333333333333331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1</v>
      </c>
      <c r="BC70" s="286">
        <v>1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2</v>
      </c>
      <c r="BK70" s="275">
        <f t="shared" si="28"/>
        <v>0.25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1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1</v>
      </c>
      <c r="DC70" s="275">
        <f t="shared" si="19"/>
        <v>0.1111111111111111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5.6" thickTop="1" thickBot="1" x14ac:dyDescent="0.35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1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1</v>
      </c>
      <c r="Q71" s="270">
        <f t="shared" si="2"/>
        <v>1</v>
      </c>
      <c r="R71" s="270">
        <f t="shared" si="1"/>
        <v>0</v>
      </c>
      <c r="S71" s="271">
        <f t="shared" si="3"/>
        <v>0.1111111111111111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28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1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1</v>
      </c>
      <c r="EU71" s="276">
        <f t="shared" si="27"/>
        <v>0.1111111111111111</v>
      </c>
    </row>
    <row r="72" spans="1:151" ht="15.6" thickTop="1" thickBot="1" x14ac:dyDescent="0.35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1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1</v>
      </c>
      <c r="Q72" s="270">
        <f t="shared" si="2"/>
        <v>1</v>
      </c>
      <c r="R72" s="270">
        <f t="shared" si="1"/>
        <v>0</v>
      </c>
      <c r="S72" s="271">
        <f t="shared" si="3"/>
        <v>0.1111111111111111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28"/>
        <v>0</v>
      </c>
      <c r="BL72" s="279">
        <v>1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0.1111111111111111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5.6" thickTop="1" thickBot="1" x14ac:dyDescent="0.35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2</v>
      </c>
      <c r="H73" s="269">
        <v>2</v>
      </c>
      <c r="I73" s="269">
        <v>1</v>
      </c>
      <c r="J73" s="269">
        <v>1</v>
      </c>
      <c r="K73" s="268">
        <v>-1</v>
      </c>
      <c r="L73" s="269">
        <v>0</v>
      </c>
      <c r="M73" s="269">
        <v>0</v>
      </c>
      <c r="N73" s="269">
        <v>0</v>
      </c>
      <c r="O73" s="269">
        <v>1</v>
      </c>
      <c r="P73" s="269">
        <f t="shared" si="0"/>
        <v>6</v>
      </c>
      <c r="Q73" s="270">
        <f t="shared" si="2"/>
        <v>5</v>
      </c>
      <c r="R73" s="270">
        <f t="shared" si="1"/>
        <v>1</v>
      </c>
      <c r="S73" s="271">
        <f t="shared" si="3"/>
        <v>0.66666666666666663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1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1</v>
      </c>
      <c r="AN73" s="274">
        <f t="shared" si="6"/>
        <v>2</v>
      </c>
      <c r="AO73" s="276">
        <f t="shared" si="7"/>
        <v>0.22222222222222221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1</v>
      </c>
      <c r="BB73" s="280">
        <v>0</v>
      </c>
      <c r="BC73" s="286">
        <v>0</v>
      </c>
      <c r="BD73" s="286">
        <v>1</v>
      </c>
      <c r="BE73" s="286">
        <v>-1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1</v>
      </c>
      <c r="BK73" s="275">
        <f t="shared" si="28"/>
        <v>0.125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1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1</v>
      </c>
      <c r="CG73" s="276">
        <f t="shared" si="15"/>
        <v>0.1111111111111111</v>
      </c>
      <c r="CH73" s="279">
        <v>0</v>
      </c>
      <c r="CI73" s="280">
        <v>0</v>
      </c>
      <c r="CJ73" s="286">
        <v>1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1</v>
      </c>
      <c r="CR73" s="276">
        <f t="shared" si="17"/>
        <v>0.1111111111111111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1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1</v>
      </c>
      <c r="EJ73" s="275">
        <f t="shared" si="25"/>
        <v>0.1111111111111111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5.6" thickTop="1" thickBot="1" x14ac:dyDescent="0.35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2</v>
      </c>
      <c r="H74" s="269">
        <v>0</v>
      </c>
      <c r="I74" s="269">
        <v>0</v>
      </c>
      <c r="J74" s="269">
        <v>0</v>
      </c>
      <c r="K74" s="268">
        <v>1</v>
      </c>
      <c r="L74" s="269">
        <v>0</v>
      </c>
      <c r="M74" s="269">
        <v>1</v>
      </c>
      <c r="N74" s="269">
        <v>0</v>
      </c>
      <c r="O74" s="269">
        <v>1</v>
      </c>
      <c r="P74" s="269">
        <f t="shared" si="0"/>
        <v>5</v>
      </c>
      <c r="Q74" s="270">
        <f t="shared" si="2"/>
        <v>3</v>
      </c>
      <c r="R74" s="270">
        <f t="shared" si="1"/>
        <v>2</v>
      </c>
      <c r="S74" s="271">
        <f t="shared" si="3"/>
        <v>0.55555555555555558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28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1</v>
      </c>
      <c r="BX74" s="288">
        <v>0</v>
      </c>
      <c r="BY74" s="289">
        <v>0</v>
      </c>
      <c r="BZ74" s="289">
        <v>0</v>
      </c>
      <c r="CA74" s="289">
        <v>1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2</v>
      </c>
      <c r="CG74" s="276">
        <f t="shared" si="15"/>
        <v>0.22222222222222221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1</v>
      </c>
      <c r="CO74" s="286">
        <v>0</v>
      </c>
      <c r="CP74" s="286">
        <v>1</v>
      </c>
      <c r="CQ74" s="274">
        <f t="shared" si="16"/>
        <v>2</v>
      </c>
      <c r="CR74" s="276">
        <f t="shared" si="17"/>
        <v>0.22222222222222221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1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1</v>
      </c>
      <c r="EJ74" s="275">
        <f t="shared" si="25"/>
        <v>0.1111111111111111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5.6" thickTop="1" thickBot="1" x14ac:dyDescent="0.35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1</v>
      </c>
      <c r="H75" s="269">
        <v>1</v>
      </c>
      <c r="I75" s="269">
        <v>0</v>
      </c>
      <c r="J75" s="269">
        <v>1</v>
      </c>
      <c r="K75" s="268">
        <v>0</v>
      </c>
      <c r="L75" s="269">
        <v>1</v>
      </c>
      <c r="M75" s="269">
        <v>0</v>
      </c>
      <c r="N75" s="269">
        <v>0</v>
      </c>
      <c r="O75" s="269">
        <v>0</v>
      </c>
      <c r="P75" s="269">
        <f t="shared" si="0"/>
        <v>4</v>
      </c>
      <c r="Q75" s="270">
        <f t="shared" si="2"/>
        <v>3</v>
      </c>
      <c r="R75" s="270">
        <f t="shared" si="1"/>
        <v>1</v>
      </c>
      <c r="S75" s="271">
        <f t="shared" si="3"/>
        <v>0.44444444444444442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1</v>
      </c>
      <c r="Z75" s="286">
        <v>0</v>
      </c>
      <c r="AA75" s="286">
        <v>0</v>
      </c>
      <c r="AB75" s="286">
        <v>0</v>
      </c>
      <c r="AC75" s="274">
        <f t="shared" si="4"/>
        <v>1</v>
      </c>
      <c r="AD75" s="275">
        <f t="shared" si="5"/>
        <v>0.1111111111111111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1</v>
      </c>
      <c r="BB75" s="280">
        <v>0</v>
      </c>
      <c r="BC75" s="286">
        <v>0</v>
      </c>
      <c r="BD75" s="286">
        <v>1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2</v>
      </c>
      <c r="BK75" s="275">
        <f t="shared" si="28"/>
        <v>0.25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1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1</v>
      </c>
      <c r="EU75" s="276">
        <f t="shared" si="27"/>
        <v>0.1111111111111111</v>
      </c>
    </row>
    <row r="76" spans="1:151" ht="15.6" thickTop="1" thickBot="1" x14ac:dyDescent="0.35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4</v>
      </c>
      <c r="H76" s="269">
        <v>0</v>
      </c>
      <c r="I76" s="269">
        <v>4</v>
      </c>
      <c r="J76" s="269">
        <v>3</v>
      </c>
      <c r="K76" s="268">
        <v>0</v>
      </c>
      <c r="L76" s="269">
        <v>0</v>
      </c>
      <c r="M76" s="269">
        <v>2</v>
      </c>
      <c r="N76" s="269">
        <v>0</v>
      </c>
      <c r="O76" s="269">
        <v>9</v>
      </c>
      <c r="P76" s="269">
        <f t="shared" si="0"/>
        <v>22</v>
      </c>
      <c r="Q76" s="270">
        <f t="shared" si="2"/>
        <v>11</v>
      </c>
      <c r="R76" s="270">
        <f t="shared" si="1"/>
        <v>11</v>
      </c>
      <c r="S76" s="271">
        <f t="shared" si="3"/>
        <v>2.4444444444444446</v>
      </c>
      <c r="T76" s="284">
        <v>0</v>
      </c>
      <c r="U76" s="280">
        <v>0</v>
      </c>
      <c r="V76" s="285">
        <v>2</v>
      </c>
      <c r="W76" s="285">
        <v>0</v>
      </c>
      <c r="X76" s="285">
        <v>0</v>
      </c>
      <c r="Y76" s="285">
        <v>0</v>
      </c>
      <c r="Z76" s="286">
        <v>1</v>
      </c>
      <c r="AA76" s="286">
        <v>0</v>
      </c>
      <c r="AB76" s="286">
        <v>3</v>
      </c>
      <c r="AC76" s="274">
        <f t="shared" si="4"/>
        <v>6</v>
      </c>
      <c r="AD76" s="275">
        <f t="shared" si="5"/>
        <v>0.66666666666666663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4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2</v>
      </c>
      <c r="BJ76" s="274">
        <f t="shared" si="10"/>
        <v>6</v>
      </c>
      <c r="BK76" s="275">
        <f t="shared" ref="BK76:BK107" si="29">AVERAGE(BA76:BH76)</f>
        <v>0.5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1</v>
      </c>
      <c r="BZ76" s="289">
        <v>1</v>
      </c>
      <c r="CA76" s="289">
        <v>0</v>
      </c>
      <c r="CB76" s="289">
        <v>0</v>
      </c>
      <c r="CC76" s="289">
        <v>0</v>
      </c>
      <c r="CD76" s="289">
        <v>0</v>
      </c>
      <c r="CE76" s="289">
        <v>4</v>
      </c>
      <c r="CF76" s="274">
        <f t="shared" si="14"/>
        <v>6</v>
      </c>
      <c r="CG76" s="276">
        <f t="shared" si="15"/>
        <v>0.66666666666666663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1</v>
      </c>
      <c r="CZ76" s="286">
        <v>0</v>
      </c>
      <c r="DA76" s="286">
        <v>0</v>
      </c>
      <c r="DB76" s="274">
        <f t="shared" si="18"/>
        <v>1</v>
      </c>
      <c r="DC76" s="275">
        <f t="shared" si="19"/>
        <v>0.1111111111111111</v>
      </c>
      <c r="DD76" s="279">
        <v>0</v>
      </c>
      <c r="DE76" s="280">
        <v>0</v>
      </c>
      <c r="DF76" s="286">
        <v>1</v>
      </c>
      <c r="DG76" s="286">
        <v>2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3</v>
      </c>
      <c r="DN76" s="276">
        <f t="shared" si="21"/>
        <v>0.33333333333333331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5.6" thickTop="1" thickBot="1" x14ac:dyDescent="0.35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7</v>
      </c>
      <c r="H77" s="269">
        <v>0</v>
      </c>
      <c r="I77" s="269">
        <v>1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2</v>
      </c>
      <c r="P77" s="269">
        <f t="shared" ref="P77:P140" si="30">SUM(G77:O77)</f>
        <v>10</v>
      </c>
      <c r="Q77" s="270">
        <f t="shared" si="2"/>
        <v>8</v>
      </c>
      <c r="R77" s="270">
        <f t="shared" ref="R77:R140" si="31">SUM(L77:O77)</f>
        <v>2</v>
      </c>
      <c r="S77" s="271">
        <f t="shared" ref="S77:S140" si="32">AVERAGE(G77:O77)</f>
        <v>1.1111111111111112</v>
      </c>
      <c r="T77" s="284">
        <v>0</v>
      </c>
      <c r="U77" s="280">
        <v>0</v>
      </c>
      <c r="V77" s="285">
        <v>1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1</v>
      </c>
      <c r="AC77" s="274">
        <f t="shared" si="4"/>
        <v>2</v>
      </c>
      <c r="AD77" s="275">
        <f t="shared" si="5"/>
        <v>0.22222222222222221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3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3</v>
      </c>
      <c r="BK77" s="275">
        <f t="shared" si="29"/>
        <v>0.375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2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2</v>
      </c>
      <c r="CG77" s="276">
        <f t="shared" si="15"/>
        <v>0.22222222222222221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2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1</v>
      </c>
      <c r="DM77" s="274">
        <f t="shared" si="20"/>
        <v>3</v>
      </c>
      <c r="DN77" s="276">
        <f t="shared" si="21"/>
        <v>0.33333333333333331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5.6" thickTop="1" thickBot="1" x14ac:dyDescent="0.35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3</v>
      </c>
      <c r="H78" s="269">
        <v>1</v>
      </c>
      <c r="I78" s="269">
        <v>1</v>
      </c>
      <c r="J78" s="269">
        <v>4</v>
      </c>
      <c r="K78" s="268">
        <v>2</v>
      </c>
      <c r="L78" s="269">
        <v>1</v>
      </c>
      <c r="M78" s="269">
        <v>1</v>
      </c>
      <c r="N78" s="269">
        <v>1</v>
      </c>
      <c r="O78" s="269">
        <v>1</v>
      </c>
      <c r="P78" s="269">
        <f t="shared" si="30"/>
        <v>15</v>
      </c>
      <c r="Q78" s="270">
        <f t="shared" ref="Q78:Q141" si="33">SUM(G78:K78)</f>
        <v>11</v>
      </c>
      <c r="R78" s="270">
        <f t="shared" si="31"/>
        <v>4</v>
      </c>
      <c r="S78" s="271">
        <f t="shared" si="32"/>
        <v>1.6666666666666667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4">SUM(T78:AB78)</f>
        <v>0</v>
      </c>
      <c r="AD78" s="275">
        <f t="shared" ref="AD78:AD141" si="35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6">SUM(AE78:AM78)</f>
        <v>0</v>
      </c>
      <c r="AO78" s="276">
        <f t="shared" ref="AO78:AO141" si="37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8">SUM(AP78:AX78)</f>
        <v>0</v>
      </c>
      <c r="AZ78" s="276">
        <f t="shared" ref="AZ78:AZ141" si="39">AVERAGE(AP78:AX78)</f>
        <v>0</v>
      </c>
      <c r="BA78" s="287">
        <v>1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40">SUM(BA78:BI78)</f>
        <v>1</v>
      </c>
      <c r="BK78" s="275">
        <f t="shared" si="29"/>
        <v>0.125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1">SUM(BM78:BT78)</f>
        <v>0</v>
      </c>
      <c r="BV78" s="276">
        <f t="shared" ref="BV78:BV141" si="42">AVERAGE(BL78:BT78)</f>
        <v>0</v>
      </c>
      <c r="BW78" s="287">
        <v>1</v>
      </c>
      <c r="BX78" s="288">
        <v>0</v>
      </c>
      <c r="BY78" s="289">
        <v>0</v>
      </c>
      <c r="BZ78" s="289">
        <v>2</v>
      </c>
      <c r="CA78" s="289">
        <v>0</v>
      </c>
      <c r="CB78" s="289">
        <v>0</v>
      </c>
      <c r="CC78" s="289">
        <v>0</v>
      </c>
      <c r="CD78" s="289">
        <v>0</v>
      </c>
      <c r="CE78" s="289">
        <v>1</v>
      </c>
      <c r="CF78" s="274">
        <f t="shared" ref="CF78:CF141" si="43">SUM(BW78:CE78)</f>
        <v>4</v>
      </c>
      <c r="CG78" s="276">
        <f t="shared" ref="CG78:CG141" si="44">AVERAGE(BW78:CE78)</f>
        <v>0.44444444444444442</v>
      </c>
      <c r="CH78" s="279">
        <v>1</v>
      </c>
      <c r="CI78" s="280">
        <v>0</v>
      </c>
      <c r="CJ78" s="286">
        <v>1</v>
      </c>
      <c r="CK78" s="286">
        <v>2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5">SUM(CH78:CP78)</f>
        <v>5</v>
      </c>
      <c r="CR78" s="276">
        <f t="shared" ref="CR78:CR141" si="46">AVERAGE(CH78:CP78)</f>
        <v>0.55555555555555558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7">SUM(CS78:DA78)</f>
        <v>0</v>
      </c>
      <c r="DC78" s="275">
        <f t="shared" ref="DC78:DC141" si="48">AVERAGE(CS78:DA78)</f>
        <v>0</v>
      </c>
      <c r="DD78" s="279">
        <v>0</v>
      </c>
      <c r="DE78" s="280">
        <v>1</v>
      </c>
      <c r="DF78" s="286">
        <v>0</v>
      </c>
      <c r="DG78" s="286">
        <v>0</v>
      </c>
      <c r="DH78" s="286">
        <v>2</v>
      </c>
      <c r="DI78" s="286">
        <v>0</v>
      </c>
      <c r="DJ78" s="286">
        <v>1</v>
      </c>
      <c r="DK78" s="286">
        <v>1</v>
      </c>
      <c r="DL78" s="286">
        <v>0</v>
      </c>
      <c r="DM78" s="274">
        <f t="shared" ref="DM78:DM141" si="49">SUM(DD78:DL78)</f>
        <v>5</v>
      </c>
      <c r="DN78" s="276">
        <f t="shared" ref="DN78:DN141" si="50">AVERAGE(DD78:DL78)</f>
        <v>0.55555555555555558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1">SUM(DO78:DW78)</f>
        <v>0</v>
      </c>
      <c r="DY78" s="276">
        <f t="shared" ref="DY78:DY141" si="52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3">SUM(DZ78:EH78)</f>
        <v>0</v>
      </c>
      <c r="EJ78" s="275">
        <f t="shared" ref="EJ78:EJ141" si="54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5">SUM(EK78:ES78)</f>
        <v>0</v>
      </c>
      <c r="EU78" s="276">
        <f t="shared" ref="EU78:EU141" si="56">AVERAGE(EK78:ES78)</f>
        <v>0</v>
      </c>
    </row>
    <row r="79" spans="1:151" ht="15.6" thickTop="1" thickBot="1" x14ac:dyDescent="0.35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30"/>
        <v>0</v>
      </c>
      <c r="Q79" s="270">
        <f t="shared" si="33"/>
        <v>0</v>
      </c>
      <c r="R79" s="270">
        <f t="shared" si="31"/>
        <v>0</v>
      </c>
      <c r="S79" s="271">
        <f t="shared" si="32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4"/>
        <v>0</v>
      </c>
      <c r="AD79" s="275">
        <f t="shared" si="35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6"/>
        <v>0</v>
      </c>
      <c r="AO79" s="276">
        <f t="shared" si="37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8"/>
        <v>0</v>
      </c>
      <c r="AZ79" s="276">
        <f t="shared" si="39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40"/>
        <v>0</v>
      </c>
      <c r="BK79" s="275">
        <f t="shared" si="2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1"/>
        <v>0</v>
      </c>
      <c r="BV79" s="276">
        <f t="shared" si="42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3"/>
        <v>0</v>
      </c>
      <c r="CG79" s="276">
        <f t="shared" si="44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5"/>
        <v>0</v>
      </c>
      <c r="CR79" s="276">
        <f t="shared" si="46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7"/>
        <v>0</v>
      </c>
      <c r="DC79" s="275">
        <f t="shared" si="48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9"/>
        <v>0</v>
      </c>
      <c r="DN79" s="276">
        <f t="shared" si="50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1"/>
        <v>0</v>
      </c>
      <c r="DY79" s="276">
        <f t="shared" si="52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3"/>
        <v>0</v>
      </c>
      <c r="EJ79" s="275">
        <f t="shared" si="54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5"/>
        <v>0</v>
      </c>
      <c r="EU79" s="276">
        <f t="shared" si="56"/>
        <v>0</v>
      </c>
    </row>
    <row r="80" spans="1:151" ht="15.6" thickTop="1" thickBot="1" x14ac:dyDescent="0.35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30"/>
        <v>0</v>
      </c>
      <c r="Q80" s="270">
        <f t="shared" si="33"/>
        <v>0</v>
      </c>
      <c r="R80" s="270">
        <f t="shared" si="31"/>
        <v>0</v>
      </c>
      <c r="S80" s="271">
        <f t="shared" si="32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4"/>
        <v>0</v>
      </c>
      <c r="AD80" s="275">
        <f t="shared" si="35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6"/>
        <v>0</v>
      </c>
      <c r="AO80" s="276">
        <f t="shared" si="37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8"/>
        <v>0</v>
      </c>
      <c r="AZ80" s="276">
        <f t="shared" si="39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40"/>
        <v>0</v>
      </c>
      <c r="BK80" s="275">
        <f t="shared" si="2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1"/>
        <v>0</v>
      </c>
      <c r="BV80" s="276">
        <f t="shared" si="42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3"/>
        <v>0</v>
      </c>
      <c r="CG80" s="276">
        <f t="shared" si="44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5"/>
        <v>0</v>
      </c>
      <c r="CR80" s="276">
        <f t="shared" si="46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7"/>
        <v>0</v>
      </c>
      <c r="DC80" s="275">
        <f t="shared" si="48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9"/>
        <v>0</v>
      </c>
      <c r="DN80" s="276">
        <f t="shared" si="50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1"/>
        <v>0</v>
      </c>
      <c r="DY80" s="276">
        <f t="shared" si="52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3"/>
        <v>0</v>
      </c>
      <c r="EJ80" s="275">
        <f t="shared" si="54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5"/>
        <v>0</v>
      </c>
      <c r="EU80" s="276">
        <f t="shared" si="56"/>
        <v>0</v>
      </c>
    </row>
    <row r="81" spans="1:151" ht="15.6" thickTop="1" thickBot="1" x14ac:dyDescent="0.35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30"/>
        <v>0</v>
      </c>
      <c r="Q81" s="270">
        <f t="shared" si="33"/>
        <v>0</v>
      </c>
      <c r="R81" s="270">
        <f t="shared" si="31"/>
        <v>0</v>
      </c>
      <c r="S81" s="271">
        <f t="shared" si="32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4"/>
        <v>0</v>
      </c>
      <c r="AD81" s="275">
        <f t="shared" si="35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6"/>
        <v>0</v>
      </c>
      <c r="AO81" s="276">
        <f t="shared" si="37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8"/>
        <v>0</v>
      </c>
      <c r="AZ81" s="276">
        <f t="shared" si="39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40"/>
        <v>0</v>
      </c>
      <c r="BK81" s="275">
        <f t="shared" si="2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1"/>
        <v>0</v>
      </c>
      <c r="BV81" s="276">
        <f t="shared" si="42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3"/>
        <v>0</v>
      </c>
      <c r="CG81" s="276">
        <f t="shared" si="44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5"/>
        <v>0</v>
      </c>
      <c r="CR81" s="276">
        <f t="shared" si="46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7"/>
        <v>0</v>
      </c>
      <c r="DC81" s="275">
        <f t="shared" si="48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9"/>
        <v>0</v>
      </c>
      <c r="DN81" s="276">
        <f t="shared" si="50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1"/>
        <v>0</v>
      </c>
      <c r="DY81" s="276">
        <f t="shared" si="52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3"/>
        <v>0</v>
      </c>
      <c r="EJ81" s="275">
        <f t="shared" si="54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5"/>
        <v>0</v>
      </c>
      <c r="EU81" s="276">
        <f t="shared" si="56"/>
        <v>0</v>
      </c>
    </row>
    <row r="82" spans="1:151" ht="15.6" thickTop="1" thickBot="1" x14ac:dyDescent="0.35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30"/>
        <v>0</v>
      </c>
      <c r="Q82" s="270">
        <f t="shared" si="33"/>
        <v>0</v>
      </c>
      <c r="R82" s="270">
        <f t="shared" si="31"/>
        <v>0</v>
      </c>
      <c r="S82" s="271">
        <f t="shared" si="32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4"/>
        <v>0</v>
      </c>
      <c r="AD82" s="275">
        <f t="shared" si="35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6"/>
        <v>0</v>
      </c>
      <c r="AO82" s="276">
        <f t="shared" si="37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8"/>
        <v>0</v>
      </c>
      <c r="AZ82" s="276">
        <f t="shared" si="39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40"/>
        <v>0</v>
      </c>
      <c r="BK82" s="275">
        <f t="shared" si="2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1"/>
        <v>0</v>
      </c>
      <c r="BV82" s="276">
        <f t="shared" si="42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3"/>
        <v>0</v>
      </c>
      <c r="CG82" s="276">
        <f t="shared" si="44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5"/>
        <v>0</v>
      </c>
      <c r="CR82" s="276">
        <f t="shared" si="46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7"/>
        <v>0</v>
      </c>
      <c r="DC82" s="275">
        <f t="shared" si="48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9"/>
        <v>0</v>
      </c>
      <c r="DN82" s="276">
        <f t="shared" si="50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1"/>
        <v>0</v>
      </c>
      <c r="DY82" s="276">
        <f t="shared" si="52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3"/>
        <v>0</v>
      </c>
      <c r="EJ82" s="275">
        <f t="shared" si="54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5"/>
        <v>0</v>
      </c>
      <c r="EU82" s="276">
        <f t="shared" si="56"/>
        <v>0</v>
      </c>
    </row>
    <row r="83" spans="1:151" ht="15.6" thickTop="1" thickBot="1" x14ac:dyDescent="0.35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2</v>
      </c>
      <c r="H83" s="269">
        <v>2</v>
      </c>
      <c r="I83" s="269">
        <v>2</v>
      </c>
      <c r="J83" s="269">
        <v>3</v>
      </c>
      <c r="K83" s="268">
        <v>3</v>
      </c>
      <c r="L83" s="269">
        <v>3</v>
      </c>
      <c r="M83" s="269">
        <v>2</v>
      </c>
      <c r="N83" s="269">
        <v>3</v>
      </c>
      <c r="O83" s="269">
        <v>4</v>
      </c>
      <c r="P83" s="269">
        <f t="shared" si="30"/>
        <v>24</v>
      </c>
      <c r="Q83" s="270">
        <f t="shared" si="33"/>
        <v>12</v>
      </c>
      <c r="R83" s="270">
        <f t="shared" si="31"/>
        <v>12</v>
      </c>
      <c r="S83" s="271">
        <f t="shared" si="32"/>
        <v>2.6666666666666665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4"/>
        <v>0</v>
      </c>
      <c r="AD83" s="275">
        <f t="shared" si="35"/>
        <v>0</v>
      </c>
      <c r="AE83" s="279">
        <v>0</v>
      </c>
      <c r="AF83" s="280">
        <v>0</v>
      </c>
      <c r="AG83" s="286">
        <v>0</v>
      </c>
      <c r="AH83" s="286">
        <v>1</v>
      </c>
      <c r="AI83" s="286">
        <v>0</v>
      </c>
      <c r="AJ83" s="286">
        <v>0</v>
      </c>
      <c r="AK83" s="286">
        <v>1</v>
      </c>
      <c r="AL83" s="286">
        <v>0</v>
      </c>
      <c r="AM83" s="286">
        <v>0</v>
      </c>
      <c r="AN83" s="274">
        <f t="shared" si="36"/>
        <v>2</v>
      </c>
      <c r="AO83" s="276">
        <f t="shared" si="37"/>
        <v>0.22222222222222221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8"/>
        <v>0</v>
      </c>
      <c r="AZ83" s="276">
        <f t="shared" si="39"/>
        <v>0</v>
      </c>
      <c r="BA83" s="287">
        <v>0</v>
      </c>
      <c r="BB83" s="280">
        <v>0</v>
      </c>
      <c r="BC83" s="286">
        <v>0</v>
      </c>
      <c r="BD83" s="286">
        <v>1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40"/>
        <v>1</v>
      </c>
      <c r="BK83" s="275">
        <f t="shared" si="29"/>
        <v>0.125</v>
      </c>
      <c r="BL83" s="279">
        <v>0</v>
      </c>
      <c r="BM83" s="280">
        <v>2</v>
      </c>
      <c r="BN83" s="286">
        <v>0</v>
      </c>
      <c r="BO83" s="286">
        <v>0</v>
      </c>
      <c r="BP83" s="286">
        <v>1</v>
      </c>
      <c r="BQ83" s="286">
        <v>0</v>
      </c>
      <c r="BR83" s="286">
        <v>0</v>
      </c>
      <c r="BS83" s="286">
        <v>1</v>
      </c>
      <c r="BT83" s="286">
        <v>0</v>
      </c>
      <c r="BU83" s="274">
        <f t="shared" si="41"/>
        <v>4</v>
      </c>
      <c r="BV83" s="276">
        <f t="shared" si="42"/>
        <v>0.44444444444444442</v>
      </c>
      <c r="BW83" s="287">
        <v>2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3"/>
        <v>2</v>
      </c>
      <c r="CG83" s="276">
        <f t="shared" si="44"/>
        <v>0.22222222222222221</v>
      </c>
      <c r="CH83" s="279">
        <v>0</v>
      </c>
      <c r="CI83" s="280">
        <v>0</v>
      </c>
      <c r="CJ83" s="286">
        <v>1</v>
      </c>
      <c r="CK83" s="286">
        <v>1</v>
      </c>
      <c r="CL83" s="286">
        <v>0</v>
      </c>
      <c r="CM83" s="286">
        <v>0</v>
      </c>
      <c r="CN83" s="286">
        <v>1</v>
      </c>
      <c r="CO83" s="286">
        <v>1</v>
      </c>
      <c r="CP83" s="286">
        <v>0</v>
      </c>
      <c r="CQ83" s="274">
        <f t="shared" si="45"/>
        <v>4</v>
      </c>
      <c r="CR83" s="276">
        <f t="shared" si="46"/>
        <v>0.44444444444444442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1</v>
      </c>
      <c r="DA83" s="286">
        <v>0</v>
      </c>
      <c r="DB83" s="274">
        <f t="shared" si="47"/>
        <v>3</v>
      </c>
      <c r="DC83" s="275">
        <f t="shared" si="48"/>
        <v>0.33333333333333331</v>
      </c>
      <c r="DD83" s="279">
        <v>0</v>
      </c>
      <c r="DE83" s="280">
        <v>0</v>
      </c>
      <c r="DF83" s="286">
        <v>0</v>
      </c>
      <c r="DG83" s="286">
        <v>0</v>
      </c>
      <c r="DH83" s="286">
        <v>2</v>
      </c>
      <c r="DI83" s="286">
        <v>0</v>
      </c>
      <c r="DJ83" s="286">
        <v>0</v>
      </c>
      <c r="DK83" s="286">
        <v>0</v>
      </c>
      <c r="DL83" s="286">
        <v>3</v>
      </c>
      <c r="DM83" s="274">
        <f t="shared" si="49"/>
        <v>5</v>
      </c>
      <c r="DN83" s="276">
        <f t="shared" si="50"/>
        <v>0.55555555555555558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1"/>
        <v>1</v>
      </c>
      <c r="DY83" s="276">
        <f t="shared" si="52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3"/>
        <v>0</v>
      </c>
      <c r="EJ83" s="275">
        <f t="shared" si="54"/>
        <v>0</v>
      </c>
      <c r="EK83" s="279">
        <v>0</v>
      </c>
      <c r="EL83" s="280">
        <v>0</v>
      </c>
      <c r="EM83" s="286">
        <v>1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1</v>
      </c>
      <c r="ET83" s="274">
        <f t="shared" si="55"/>
        <v>2</v>
      </c>
      <c r="EU83" s="276">
        <f t="shared" si="56"/>
        <v>0.22222222222222221</v>
      </c>
    </row>
    <row r="84" spans="1:151" ht="15.6" thickTop="1" thickBot="1" x14ac:dyDescent="0.35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1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1</v>
      </c>
      <c r="O84" s="269">
        <v>1</v>
      </c>
      <c r="P84" s="269">
        <f t="shared" si="30"/>
        <v>3</v>
      </c>
      <c r="Q84" s="270">
        <f t="shared" si="33"/>
        <v>1</v>
      </c>
      <c r="R84" s="270">
        <f t="shared" si="31"/>
        <v>2</v>
      </c>
      <c r="S84" s="271">
        <f t="shared" si="32"/>
        <v>0.33333333333333331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4"/>
        <v>0</v>
      </c>
      <c r="AD84" s="275">
        <f t="shared" si="35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6"/>
        <v>0</v>
      </c>
      <c r="AO84" s="276">
        <f t="shared" si="37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8"/>
        <v>0</v>
      </c>
      <c r="AZ84" s="276">
        <f t="shared" si="39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40"/>
        <v>0</v>
      </c>
      <c r="BK84" s="275">
        <f t="shared" si="2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1"/>
        <v>0</v>
      </c>
      <c r="BV84" s="276">
        <f t="shared" si="42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1</v>
      </c>
      <c r="CF84" s="274">
        <f t="shared" si="43"/>
        <v>1</v>
      </c>
      <c r="CG84" s="276">
        <f t="shared" si="44"/>
        <v>0.1111111111111111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5"/>
        <v>0</v>
      </c>
      <c r="CR84" s="276">
        <f t="shared" si="46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1</v>
      </c>
      <c r="DA84" s="286">
        <v>0</v>
      </c>
      <c r="DB84" s="274">
        <f t="shared" si="47"/>
        <v>1</v>
      </c>
      <c r="DC84" s="275">
        <f t="shared" si="48"/>
        <v>0.1111111111111111</v>
      </c>
      <c r="DD84" s="279">
        <v>1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9"/>
        <v>1</v>
      </c>
      <c r="DN84" s="276">
        <f t="shared" si="50"/>
        <v>0.1111111111111111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1"/>
        <v>0</v>
      </c>
      <c r="DY84" s="276">
        <f t="shared" si="52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3"/>
        <v>0</v>
      </c>
      <c r="EJ84" s="275">
        <f t="shared" si="54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5"/>
        <v>0</v>
      </c>
      <c r="EU84" s="276">
        <f t="shared" si="56"/>
        <v>0</v>
      </c>
    </row>
    <row r="85" spans="1:151" ht="15.6" thickTop="1" thickBot="1" x14ac:dyDescent="0.35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1</v>
      </c>
      <c r="I85" s="269">
        <v>3</v>
      </c>
      <c r="J85" s="269">
        <v>0</v>
      </c>
      <c r="K85" s="268">
        <v>0</v>
      </c>
      <c r="L85" s="269">
        <v>0</v>
      </c>
      <c r="M85" s="269">
        <v>0</v>
      </c>
      <c r="N85" s="269">
        <v>1</v>
      </c>
      <c r="O85" s="269">
        <v>1</v>
      </c>
      <c r="P85" s="269">
        <f t="shared" si="30"/>
        <v>6</v>
      </c>
      <c r="Q85" s="270">
        <f t="shared" si="33"/>
        <v>4</v>
      </c>
      <c r="R85" s="270">
        <f t="shared" si="31"/>
        <v>2</v>
      </c>
      <c r="S85" s="271">
        <f t="shared" si="32"/>
        <v>0.66666666666666663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4"/>
        <v>0</v>
      </c>
      <c r="AD85" s="275">
        <f t="shared" si="35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6"/>
        <v>0</v>
      </c>
      <c r="AO85" s="276">
        <f t="shared" si="37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8"/>
        <v>0</v>
      </c>
      <c r="AZ85" s="276">
        <f t="shared" si="39"/>
        <v>0</v>
      </c>
      <c r="BA85" s="287">
        <v>0</v>
      </c>
      <c r="BB85" s="280">
        <v>1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1</v>
      </c>
      <c r="BI85" s="286">
        <v>0</v>
      </c>
      <c r="BJ85" s="274">
        <f t="shared" si="40"/>
        <v>2</v>
      </c>
      <c r="BK85" s="275">
        <f t="shared" si="29"/>
        <v>0.25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1"/>
        <v>0</v>
      </c>
      <c r="BV85" s="276">
        <f t="shared" si="42"/>
        <v>0</v>
      </c>
      <c r="BW85" s="287">
        <v>0</v>
      </c>
      <c r="BX85" s="288">
        <v>0</v>
      </c>
      <c r="BY85" s="289">
        <v>2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3"/>
        <v>2</v>
      </c>
      <c r="CG85" s="276">
        <f t="shared" si="44"/>
        <v>0.22222222222222221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5"/>
        <v>0</v>
      </c>
      <c r="CR85" s="276">
        <f t="shared" si="46"/>
        <v>0</v>
      </c>
      <c r="CS85" s="284">
        <v>0</v>
      </c>
      <c r="CT85" s="280">
        <v>0</v>
      </c>
      <c r="CU85" s="286">
        <v>1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7"/>
        <v>1</v>
      </c>
      <c r="DC85" s="275">
        <f t="shared" si="48"/>
        <v>0.1111111111111111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1</v>
      </c>
      <c r="DM85" s="274">
        <f t="shared" si="49"/>
        <v>1</v>
      </c>
      <c r="DN85" s="276">
        <f t="shared" si="50"/>
        <v>0.1111111111111111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1"/>
        <v>0</v>
      </c>
      <c r="DY85" s="276">
        <f t="shared" si="52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3"/>
        <v>0</v>
      </c>
      <c r="EJ85" s="275">
        <f t="shared" si="54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5"/>
        <v>0</v>
      </c>
      <c r="EU85" s="276">
        <f t="shared" si="56"/>
        <v>0</v>
      </c>
    </row>
    <row r="86" spans="1:151" ht="15.6" thickTop="1" thickBot="1" x14ac:dyDescent="0.35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2</v>
      </c>
      <c r="H86" s="269">
        <v>1</v>
      </c>
      <c r="I86" s="269">
        <v>0</v>
      </c>
      <c r="J86" s="269">
        <v>0</v>
      </c>
      <c r="K86" s="268">
        <v>2</v>
      </c>
      <c r="L86" s="269">
        <v>2</v>
      </c>
      <c r="M86" s="269">
        <v>2</v>
      </c>
      <c r="N86" s="269">
        <v>0</v>
      </c>
      <c r="O86" s="269">
        <v>1</v>
      </c>
      <c r="P86" s="269">
        <f t="shared" si="30"/>
        <v>10</v>
      </c>
      <c r="Q86" s="270">
        <f t="shared" si="33"/>
        <v>5</v>
      </c>
      <c r="R86" s="270">
        <f t="shared" si="31"/>
        <v>5</v>
      </c>
      <c r="S86" s="271">
        <f t="shared" si="32"/>
        <v>1.1111111111111112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4"/>
        <v>0</v>
      </c>
      <c r="AD86" s="275">
        <f t="shared" si="35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6"/>
        <v>0</v>
      </c>
      <c r="AO86" s="276">
        <f t="shared" si="37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8"/>
        <v>0</v>
      </c>
      <c r="AZ86" s="276">
        <f t="shared" si="39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40"/>
        <v>1</v>
      </c>
      <c r="BK86" s="275">
        <f t="shared" si="29"/>
        <v>0.125</v>
      </c>
      <c r="BL86" s="279">
        <v>1</v>
      </c>
      <c r="BM86" s="280">
        <v>0</v>
      </c>
      <c r="BN86" s="286">
        <v>0</v>
      </c>
      <c r="BO86" s="286">
        <v>0</v>
      </c>
      <c r="BP86" s="286">
        <v>1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1"/>
        <v>1</v>
      </c>
      <c r="BV86" s="276">
        <f t="shared" si="42"/>
        <v>0.22222222222222221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1</v>
      </c>
      <c r="CF86" s="274">
        <f t="shared" si="43"/>
        <v>1</v>
      </c>
      <c r="CG86" s="276">
        <f t="shared" si="44"/>
        <v>0.1111111111111111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5"/>
        <v>0</v>
      </c>
      <c r="CR86" s="276">
        <f t="shared" si="46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1</v>
      </c>
      <c r="CX86" s="286">
        <v>0</v>
      </c>
      <c r="CY86" s="286">
        <v>1</v>
      </c>
      <c r="CZ86" s="286">
        <v>0</v>
      </c>
      <c r="DA86" s="286">
        <v>0</v>
      </c>
      <c r="DB86" s="274">
        <f t="shared" si="47"/>
        <v>2</v>
      </c>
      <c r="DC86" s="275">
        <f t="shared" si="48"/>
        <v>0.22222222222222221</v>
      </c>
      <c r="DD86" s="279">
        <v>1</v>
      </c>
      <c r="DE86" s="280">
        <v>1</v>
      </c>
      <c r="DF86" s="286">
        <v>0</v>
      </c>
      <c r="DG86" s="286">
        <v>0</v>
      </c>
      <c r="DH86" s="286">
        <v>0</v>
      </c>
      <c r="DI86" s="286">
        <v>1</v>
      </c>
      <c r="DJ86" s="286">
        <v>1</v>
      </c>
      <c r="DK86" s="286">
        <v>0</v>
      </c>
      <c r="DL86" s="286">
        <v>0</v>
      </c>
      <c r="DM86" s="274">
        <f t="shared" si="49"/>
        <v>4</v>
      </c>
      <c r="DN86" s="276">
        <f t="shared" si="50"/>
        <v>0.44444444444444442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1"/>
        <v>0</v>
      </c>
      <c r="DY86" s="276">
        <f t="shared" si="52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3"/>
        <v>0</v>
      </c>
      <c r="EJ86" s="275">
        <f t="shared" si="54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5"/>
        <v>0</v>
      </c>
      <c r="EU86" s="276">
        <f t="shared" si="56"/>
        <v>0</v>
      </c>
    </row>
    <row r="87" spans="1:151" ht="15.6" thickTop="1" thickBot="1" x14ac:dyDescent="0.35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30"/>
        <v>0</v>
      </c>
      <c r="Q87" s="270">
        <f t="shared" si="33"/>
        <v>0</v>
      </c>
      <c r="R87" s="270">
        <f t="shared" si="31"/>
        <v>0</v>
      </c>
      <c r="S87" s="271">
        <f t="shared" si="32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4"/>
        <v>0</v>
      </c>
      <c r="AD87" s="275">
        <f t="shared" si="35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6"/>
        <v>0</v>
      </c>
      <c r="AO87" s="276">
        <f t="shared" si="37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8"/>
        <v>0</v>
      </c>
      <c r="AZ87" s="276">
        <f t="shared" si="39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40"/>
        <v>0</v>
      </c>
      <c r="BK87" s="275">
        <f t="shared" si="2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1"/>
        <v>0</v>
      </c>
      <c r="BV87" s="276">
        <f t="shared" si="42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3"/>
        <v>0</v>
      </c>
      <c r="CG87" s="276">
        <f t="shared" si="44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5"/>
        <v>0</v>
      </c>
      <c r="CR87" s="276">
        <f t="shared" si="46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7"/>
        <v>0</v>
      </c>
      <c r="DC87" s="275">
        <f t="shared" si="48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9"/>
        <v>0</v>
      </c>
      <c r="DN87" s="276">
        <f t="shared" si="50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1"/>
        <v>0</v>
      </c>
      <c r="DY87" s="276">
        <f t="shared" si="52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3"/>
        <v>0</v>
      </c>
      <c r="EJ87" s="275">
        <f t="shared" si="54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5"/>
        <v>0</v>
      </c>
      <c r="EU87" s="276">
        <f t="shared" si="56"/>
        <v>0</v>
      </c>
    </row>
    <row r="88" spans="1:151" ht="15.6" thickTop="1" thickBot="1" x14ac:dyDescent="0.35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30"/>
        <v>0</v>
      </c>
      <c r="Q88" s="270">
        <f t="shared" si="33"/>
        <v>0</v>
      </c>
      <c r="R88" s="270">
        <f t="shared" si="31"/>
        <v>0</v>
      </c>
      <c r="S88" s="271">
        <f t="shared" si="32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4"/>
        <v>0</v>
      </c>
      <c r="AD88" s="275">
        <f t="shared" si="35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6"/>
        <v>0</v>
      </c>
      <c r="AO88" s="276">
        <f t="shared" si="37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8"/>
        <v>0</v>
      </c>
      <c r="AZ88" s="276">
        <f t="shared" si="39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40"/>
        <v>0</v>
      </c>
      <c r="BK88" s="275">
        <f t="shared" si="2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1"/>
        <v>0</v>
      </c>
      <c r="BV88" s="276">
        <f t="shared" si="42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3"/>
        <v>0</v>
      </c>
      <c r="CG88" s="276">
        <f t="shared" si="44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5"/>
        <v>0</v>
      </c>
      <c r="CR88" s="276">
        <f t="shared" si="46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7"/>
        <v>0</v>
      </c>
      <c r="DC88" s="275">
        <f t="shared" si="48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9"/>
        <v>0</v>
      </c>
      <c r="DN88" s="276">
        <f t="shared" si="50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1"/>
        <v>0</v>
      </c>
      <c r="DY88" s="276">
        <f t="shared" si="52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3"/>
        <v>0</v>
      </c>
      <c r="EJ88" s="275">
        <f t="shared" si="54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5"/>
        <v>0</v>
      </c>
      <c r="EU88" s="276">
        <f t="shared" si="56"/>
        <v>0</v>
      </c>
    </row>
    <row r="89" spans="1:151" ht="15.6" thickTop="1" thickBot="1" x14ac:dyDescent="0.35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30"/>
        <v>0</v>
      </c>
      <c r="Q89" s="270">
        <f t="shared" si="33"/>
        <v>0</v>
      </c>
      <c r="R89" s="270">
        <f t="shared" si="31"/>
        <v>0</v>
      </c>
      <c r="S89" s="271">
        <f t="shared" si="32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4"/>
        <v>0</v>
      </c>
      <c r="AD89" s="275">
        <f t="shared" si="35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6"/>
        <v>0</v>
      </c>
      <c r="AO89" s="276">
        <f t="shared" si="37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8"/>
        <v>0</v>
      </c>
      <c r="AZ89" s="276">
        <f t="shared" si="39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40"/>
        <v>0</v>
      </c>
      <c r="BK89" s="275">
        <f t="shared" si="2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1"/>
        <v>0</v>
      </c>
      <c r="BV89" s="276">
        <f t="shared" si="42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3"/>
        <v>0</v>
      </c>
      <c r="CG89" s="276">
        <f t="shared" si="44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5"/>
        <v>0</v>
      </c>
      <c r="CR89" s="276">
        <f t="shared" si="46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7"/>
        <v>0</v>
      </c>
      <c r="DC89" s="275">
        <f t="shared" si="48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9"/>
        <v>0</v>
      </c>
      <c r="DN89" s="276">
        <f t="shared" si="50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1"/>
        <v>0</v>
      </c>
      <c r="DY89" s="276">
        <f t="shared" si="52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3"/>
        <v>0</v>
      </c>
      <c r="EJ89" s="275">
        <f t="shared" si="54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5"/>
        <v>0</v>
      </c>
      <c r="EU89" s="276">
        <f t="shared" si="56"/>
        <v>0</v>
      </c>
    </row>
    <row r="90" spans="1:151" ht="15.6" thickTop="1" thickBot="1" x14ac:dyDescent="0.35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30"/>
        <v>0</v>
      </c>
      <c r="Q90" s="270">
        <f t="shared" si="33"/>
        <v>0</v>
      </c>
      <c r="R90" s="270">
        <f t="shared" si="31"/>
        <v>0</v>
      </c>
      <c r="S90" s="271">
        <f t="shared" si="32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4"/>
        <v>0</v>
      </c>
      <c r="AD90" s="275">
        <f t="shared" si="35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6"/>
        <v>0</v>
      </c>
      <c r="AO90" s="276">
        <f t="shared" si="37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8"/>
        <v>0</v>
      </c>
      <c r="AZ90" s="276">
        <f t="shared" si="39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40"/>
        <v>0</v>
      </c>
      <c r="BK90" s="275">
        <f t="shared" si="2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1"/>
        <v>0</v>
      </c>
      <c r="BV90" s="276">
        <f t="shared" si="42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3"/>
        <v>0</v>
      </c>
      <c r="CG90" s="276">
        <f t="shared" si="44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5"/>
        <v>0</v>
      </c>
      <c r="CR90" s="276">
        <f t="shared" si="46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7"/>
        <v>0</v>
      </c>
      <c r="DC90" s="275">
        <f t="shared" si="48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9"/>
        <v>0</v>
      </c>
      <c r="DN90" s="276">
        <f t="shared" si="50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1"/>
        <v>0</v>
      </c>
      <c r="DY90" s="276">
        <f t="shared" si="52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3"/>
        <v>0</v>
      </c>
      <c r="EJ90" s="275">
        <f t="shared" si="54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5"/>
        <v>0</v>
      </c>
      <c r="EU90" s="276">
        <f t="shared" si="56"/>
        <v>0</v>
      </c>
    </row>
    <row r="91" spans="1:151" ht="15.6" thickTop="1" thickBot="1" x14ac:dyDescent="0.35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30"/>
        <v>0</v>
      </c>
      <c r="Q91" s="270">
        <f t="shared" si="33"/>
        <v>0</v>
      </c>
      <c r="R91" s="270">
        <f t="shared" si="31"/>
        <v>0</v>
      </c>
      <c r="S91" s="271">
        <f t="shared" si="32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4"/>
        <v>0</v>
      </c>
      <c r="AD91" s="275">
        <f t="shared" si="35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6"/>
        <v>0</v>
      </c>
      <c r="AO91" s="276">
        <f t="shared" si="37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8"/>
        <v>0</v>
      </c>
      <c r="AZ91" s="276">
        <f t="shared" si="39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40"/>
        <v>0</v>
      </c>
      <c r="BK91" s="275">
        <f t="shared" si="2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1"/>
        <v>0</v>
      </c>
      <c r="BV91" s="276">
        <f t="shared" si="42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3"/>
        <v>0</v>
      </c>
      <c r="CG91" s="276">
        <f t="shared" si="44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5"/>
        <v>0</v>
      </c>
      <c r="CR91" s="276">
        <f t="shared" si="46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7"/>
        <v>0</v>
      </c>
      <c r="DC91" s="275">
        <f t="shared" si="48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9"/>
        <v>0</v>
      </c>
      <c r="DN91" s="276">
        <f t="shared" si="50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1"/>
        <v>0</v>
      </c>
      <c r="DY91" s="276">
        <f t="shared" si="52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3"/>
        <v>0</v>
      </c>
      <c r="EJ91" s="275">
        <f t="shared" si="54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5"/>
        <v>0</v>
      </c>
      <c r="EU91" s="276">
        <f t="shared" si="56"/>
        <v>0</v>
      </c>
    </row>
    <row r="92" spans="1:151" ht="15.6" thickTop="1" thickBot="1" x14ac:dyDescent="0.35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30"/>
        <v>0</v>
      </c>
      <c r="Q92" s="270">
        <f t="shared" si="33"/>
        <v>0</v>
      </c>
      <c r="R92" s="270">
        <f t="shared" si="31"/>
        <v>0</v>
      </c>
      <c r="S92" s="271">
        <f t="shared" si="32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4"/>
        <v>0</v>
      </c>
      <c r="AD92" s="275">
        <f t="shared" si="35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6"/>
        <v>0</v>
      </c>
      <c r="AO92" s="276">
        <f t="shared" si="37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8"/>
        <v>0</v>
      </c>
      <c r="AZ92" s="276">
        <f t="shared" si="39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40"/>
        <v>0</v>
      </c>
      <c r="BK92" s="275">
        <f t="shared" si="2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1"/>
        <v>0</v>
      </c>
      <c r="BV92" s="276">
        <f t="shared" si="42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3"/>
        <v>0</v>
      </c>
      <c r="CG92" s="276">
        <f t="shared" si="44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5"/>
        <v>0</v>
      </c>
      <c r="CR92" s="276">
        <f t="shared" si="46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7"/>
        <v>0</v>
      </c>
      <c r="DC92" s="275">
        <f t="shared" si="48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9"/>
        <v>0</v>
      </c>
      <c r="DN92" s="276">
        <f t="shared" si="50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1"/>
        <v>0</v>
      </c>
      <c r="DY92" s="276">
        <f t="shared" si="52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3"/>
        <v>0</v>
      </c>
      <c r="EJ92" s="275">
        <f t="shared" si="54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5"/>
        <v>0</v>
      </c>
      <c r="EU92" s="276">
        <f t="shared" si="56"/>
        <v>0</v>
      </c>
    </row>
    <row r="93" spans="1:151" ht="15.6" thickTop="1" thickBot="1" x14ac:dyDescent="0.35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30"/>
        <v>0</v>
      </c>
      <c r="Q93" s="270">
        <f t="shared" si="33"/>
        <v>0</v>
      </c>
      <c r="R93" s="270">
        <f t="shared" si="31"/>
        <v>0</v>
      </c>
      <c r="S93" s="271">
        <f t="shared" si="32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4"/>
        <v>0</v>
      </c>
      <c r="AD93" s="275">
        <f t="shared" si="35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6"/>
        <v>0</v>
      </c>
      <c r="AO93" s="276">
        <f t="shared" si="37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8"/>
        <v>0</v>
      </c>
      <c r="AZ93" s="276">
        <f t="shared" si="39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40"/>
        <v>0</v>
      </c>
      <c r="BK93" s="275">
        <f t="shared" si="2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1"/>
        <v>0</v>
      </c>
      <c r="BV93" s="276">
        <f t="shared" si="42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3"/>
        <v>0</v>
      </c>
      <c r="CG93" s="276">
        <f t="shared" si="44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5"/>
        <v>0</v>
      </c>
      <c r="CR93" s="276">
        <f t="shared" si="46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7"/>
        <v>0</v>
      </c>
      <c r="DC93" s="275">
        <f t="shared" si="48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9"/>
        <v>0</v>
      </c>
      <c r="DN93" s="276">
        <f t="shared" si="50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1"/>
        <v>0</v>
      </c>
      <c r="DY93" s="276">
        <f t="shared" si="52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3"/>
        <v>0</v>
      </c>
      <c r="EJ93" s="275">
        <f t="shared" si="54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5"/>
        <v>0</v>
      </c>
      <c r="EU93" s="276">
        <f t="shared" si="56"/>
        <v>0</v>
      </c>
    </row>
    <row r="94" spans="1:151" ht="15.6" thickTop="1" thickBot="1" x14ac:dyDescent="0.35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1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30"/>
        <v>1</v>
      </c>
      <c r="Q94" s="270">
        <f t="shared" si="33"/>
        <v>1</v>
      </c>
      <c r="R94" s="270">
        <f t="shared" si="31"/>
        <v>0</v>
      </c>
      <c r="S94" s="271">
        <f t="shared" si="32"/>
        <v>0.1111111111111111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4"/>
        <v>0</v>
      </c>
      <c r="AD94" s="275">
        <f t="shared" si="35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6"/>
        <v>0</v>
      </c>
      <c r="AO94" s="276">
        <f t="shared" si="37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8"/>
        <v>0</v>
      </c>
      <c r="AZ94" s="276">
        <f t="shared" si="39"/>
        <v>0</v>
      </c>
      <c r="BA94" s="287">
        <v>1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40"/>
        <v>1</v>
      </c>
      <c r="BK94" s="275">
        <f t="shared" si="29"/>
        <v>0.125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1"/>
        <v>0</v>
      </c>
      <c r="BV94" s="276">
        <f t="shared" si="42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3"/>
        <v>0</v>
      </c>
      <c r="CG94" s="276">
        <f t="shared" si="44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5"/>
        <v>0</v>
      </c>
      <c r="CR94" s="276">
        <f t="shared" si="46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7"/>
        <v>0</v>
      </c>
      <c r="DC94" s="275">
        <f t="shared" si="48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9"/>
        <v>0</v>
      </c>
      <c r="DN94" s="276">
        <f t="shared" si="50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1"/>
        <v>0</v>
      </c>
      <c r="DY94" s="276">
        <f t="shared" si="52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3"/>
        <v>0</v>
      </c>
      <c r="EJ94" s="275">
        <f t="shared" si="54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5"/>
        <v>0</v>
      </c>
      <c r="EU94" s="276">
        <f t="shared" si="56"/>
        <v>0</v>
      </c>
    </row>
    <row r="95" spans="1:151" ht="15.6" thickTop="1" thickBot="1" x14ac:dyDescent="0.35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1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30"/>
        <v>1</v>
      </c>
      <c r="Q95" s="270">
        <f t="shared" si="33"/>
        <v>1</v>
      </c>
      <c r="R95" s="270">
        <f t="shared" si="31"/>
        <v>0</v>
      </c>
      <c r="S95" s="271">
        <f t="shared" si="32"/>
        <v>0.1111111111111111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4"/>
        <v>0</v>
      </c>
      <c r="AD95" s="275">
        <f t="shared" si="35"/>
        <v>0</v>
      </c>
      <c r="AE95" s="279">
        <v>1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6"/>
        <v>1</v>
      </c>
      <c r="AO95" s="276">
        <f t="shared" si="37"/>
        <v>0.1111111111111111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8"/>
        <v>0</v>
      </c>
      <c r="AZ95" s="276">
        <f t="shared" si="39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40"/>
        <v>0</v>
      </c>
      <c r="BK95" s="275">
        <f t="shared" si="2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1"/>
        <v>0</v>
      </c>
      <c r="BV95" s="276">
        <f t="shared" si="42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3"/>
        <v>0</v>
      </c>
      <c r="CG95" s="276">
        <f t="shared" si="44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5"/>
        <v>0</v>
      </c>
      <c r="CR95" s="276">
        <f t="shared" si="46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7"/>
        <v>0</v>
      </c>
      <c r="DC95" s="275">
        <f t="shared" si="48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9"/>
        <v>0</v>
      </c>
      <c r="DN95" s="276">
        <f t="shared" si="50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1"/>
        <v>0</v>
      </c>
      <c r="DY95" s="276">
        <f t="shared" si="52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3"/>
        <v>0</v>
      </c>
      <c r="EJ95" s="275">
        <f t="shared" si="54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5"/>
        <v>0</v>
      </c>
      <c r="EU95" s="276">
        <f t="shared" si="56"/>
        <v>0</v>
      </c>
    </row>
    <row r="96" spans="1:151" ht="15.6" thickTop="1" thickBot="1" x14ac:dyDescent="0.35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1</v>
      </c>
      <c r="H96" s="269">
        <v>1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1</v>
      </c>
      <c r="P96" s="269">
        <f t="shared" si="30"/>
        <v>3</v>
      </c>
      <c r="Q96" s="270">
        <f t="shared" si="33"/>
        <v>2</v>
      </c>
      <c r="R96" s="270">
        <f t="shared" si="31"/>
        <v>1</v>
      </c>
      <c r="S96" s="271">
        <f t="shared" si="32"/>
        <v>0.33333333333333331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4"/>
        <v>0</v>
      </c>
      <c r="AD96" s="275">
        <f t="shared" si="35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1</v>
      </c>
      <c r="AN96" s="274">
        <f t="shared" si="36"/>
        <v>1</v>
      </c>
      <c r="AO96" s="276">
        <f t="shared" si="37"/>
        <v>0.1111111111111111</v>
      </c>
      <c r="AP96" s="279">
        <v>0</v>
      </c>
      <c r="AQ96" s="280">
        <v>1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8"/>
        <v>1</v>
      </c>
      <c r="AZ96" s="276">
        <f t="shared" si="39"/>
        <v>0.1111111111111111</v>
      </c>
      <c r="BA96" s="287">
        <v>1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40"/>
        <v>1</v>
      </c>
      <c r="BK96" s="275">
        <f t="shared" si="29"/>
        <v>0.125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1"/>
        <v>0</v>
      </c>
      <c r="BV96" s="276">
        <f t="shared" si="42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3"/>
        <v>0</v>
      </c>
      <c r="CG96" s="276">
        <f t="shared" si="44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5"/>
        <v>0</v>
      </c>
      <c r="CR96" s="276">
        <f t="shared" si="46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7"/>
        <v>0</v>
      </c>
      <c r="DC96" s="275">
        <f t="shared" si="48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9"/>
        <v>0</v>
      </c>
      <c r="DN96" s="276">
        <f t="shared" si="50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1"/>
        <v>0</v>
      </c>
      <c r="DY96" s="276">
        <f t="shared" si="52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3"/>
        <v>0</v>
      </c>
      <c r="EJ96" s="275">
        <f t="shared" si="54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5"/>
        <v>0</v>
      </c>
      <c r="EU96" s="276">
        <f t="shared" si="56"/>
        <v>0</v>
      </c>
    </row>
    <row r="97" spans="1:151" ht="15.6" thickTop="1" thickBot="1" x14ac:dyDescent="0.35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1</v>
      </c>
      <c r="I97" s="269">
        <v>5</v>
      </c>
      <c r="J97" s="269">
        <v>1</v>
      </c>
      <c r="K97" s="268">
        <v>2</v>
      </c>
      <c r="L97" s="269">
        <v>0</v>
      </c>
      <c r="M97" s="269">
        <v>1</v>
      </c>
      <c r="N97" s="269">
        <v>0</v>
      </c>
      <c r="O97" s="269">
        <v>1</v>
      </c>
      <c r="P97" s="269">
        <f t="shared" si="30"/>
        <v>11</v>
      </c>
      <c r="Q97" s="270">
        <f t="shared" si="33"/>
        <v>9</v>
      </c>
      <c r="R97" s="270">
        <f t="shared" si="31"/>
        <v>2</v>
      </c>
      <c r="S97" s="271">
        <f t="shared" si="32"/>
        <v>1.2222222222222223</v>
      </c>
      <c r="T97" s="284">
        <v>0</v>
      </c>
      <c r="U97" s="280">
        <v>1</v>
      </c>
      <c r="V97" s="285">
        <v>1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4"/>
        <v>2</v>
      </c>
      <c r="AD97" s="275">
        <f t="shared" si="35"/>
        <v>0.22222222222222221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6"/>
        <v>0</v>
      </c>
      <c r="AO97" s="276">
        <f t="shared" si="37"/>
        <v>0</v>
      </c>
      <c r="AP97" s="279">
        <v>0</v>
      </c>
      <c r="AQ97" s="280">
        <v>0</v>
      </c>
      <c r="AR97" s="286">
        <v>1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8"/>
        <v>1</v>
      </c>
      <c r="AZ97" s="276">
        <f t="shared" si="39"/>
        <v>0.1111111111111111</v>
      </c>
      <c r="BA97" s="287">
        <v>0</v>
      </c>
      <c r="BB97" s="280">
        <v>0</v>
      </c>
      <c r="BC97" s="286">
        <v>1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40"/>
        <v>1</v>
      </c>
      <c r="BK97" s="275">
        <f t="shared" si="29"/>
        <v>0.125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1"/>
        <v>0</v>
      </c>
      <c r="BV97" s="276">
        <f t="shared" si="42"/>
        <v>0</v>
      </c>
      <c r="BW97" s="287">
        <v>0</v>
      </c>
      <c r="BX97" s="288">
        <v>0</v>
      </c>
      <c r="BY97" s="289">
        <v>2</v>
      </c>
      <c r="BZ97" s="289">
        <v>1</v>
      </c>
      <c r="CA97" s="289">
        <v>1</v>
      </c>
      <c r="CB97" s="289">
        <v>0</v>
      </c>
      <c r="CC97" s="289">
        <v>1</v>
      </c>
      <c r="CD97" s="289">
        <v>0</v>
      </c>
      <c r="CE97" s="289">
        <v>1</v>
      </c>
      <c r="CF97" s="274">
        <f t="shared" si="43"/>
        <v>6</v>
      </c>
      <c r="CG97" s="276">
        <f t="shared" si="44"/>
        <v>0.66666666666666663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5"/>
        <v>0</v>
      </c>
      <c r="CR97" s="276">
        <f t="shared" si="46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1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7"/>
        <v>1</v>
      </c>
      <c r="DC97" s="275">
        <f t="shared" si="48"/>
        <v>0.1111111111111111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9"/>
        <v>0</v>
      </c>
      <c r="DN97" s="276">
        <f t="shared" si="50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1"/>
        <v>0</v>
      </c>
      <c r="DY97" s="276">
        <f t="shared" si="52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3"/>
        <v>0</v>
      </c>
      <c r="EJ97" s="275">
        <f t="shared" si="54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5"/>
        <v>0</v>
      </c>
      <c r="EU97" s="276">
        <f t="shared" si="56"/>
        <v>0</v>
      </c>
    </row>
    <row r="98" spans="1:151" ht="15.6" thickTop="1" thickBot="1" x14ac:dyDescent="0.35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5</v>
      </c>
      <c r="H98" s="269">
        <v>4</v>
      </c>
      <c r="I98" s="269">
        <v>3</v>
      </c>
      <c r="J98" s="269">
        <v>1</v>
      </c>
      <c r="K98" s="268">
        <v>1</v>
      </c>
      <c r="L98" s="269">
        <v>7</v>
      </c>
      <c r="M98" s="269">
        <v>2</v>
      </c>
      <c r="N98" s="269">
        <v>3</v>
      </c>
      <c r="O98" s="269">
        <v>3</v>
      </c>
      <c r="P98" s="269">
        <f t="shared" si="30"/>
        <v>29</v>
      </c>
      <c r="Q98" s="270">
        <f t="shared" si="33"/>
        <v>14</v>
      </c>
      <c r="R98" s="270">
        <f t="shared" si="31"/>
        <v>15</v>
      </c>
      <c r="S98" s="271">
        <f t="shared" si="32"/>
        <v>3.2222222222222223</v>
      </c>
      <c r="T98" s="284">
        <v>2</v>
      </c>
      <c r="U98" s="280">
        <v>1</v>
      </c>
      <c r="V98" s="285">
        <v>1</v>
      </c>
      <c r="W98" s="285">
        <v>0</v>
      </c>
      <c r="X98" s="285">
        <v>0</v>
      </c>
      <c r="Y98" s="285">
        <v>2</v>
      </c>
      <c r="Z98" s="286">
        <v>0</v>
      </c>
      <c r="AA98" s="286">
        <v>1</v>
      </c>
      <c r="AB98" s="286">
        <v>0</v>
      </c>
      <c r="AC98" s="274">
        <f t="shared" si="34"/>
        <v>7</v>
      </c>
      <c r="AD98" s="275">
        <f t="shared" si="35"/>
        <v>0.77777777777777779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6"/>
        <v>0</v>
      </c>
      <c r="AO98" s="276">
        <f t="shared" si="37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8"/>
        <v>0</v>
      </c>
      <c r="AZ98" s="276">
        <f t="shared" si="39"/>
        <v>0</v>
      </c>
      <c r="BA98" s="287">
        <v>2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1</v>
      </c>
      <c r="BH98" s="286">
        <v>0</v>
      </c>
      <c r="BI98" s="286">
        <v>2</v>
      </c>
      <c r="BJ98" s="274">
        <f t="shared" si="40"/>
        <v>8</v>
      </c>
      <c r="BK98" s="275">
        <f t="shared" si="29"/>
        <v>0.75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1"/>
        <v>0</v>
      </c>
      <c r="BV98" s="276">
        <f t="shared" si="42"/>
        <v>0</v>
      </c>
      <c r="BW98" s="287">
        <v>0</v>
      </c>
      <c r="BX98" s="288">
        <v>1</v>
      </c>
      <c r="BY98" s="289">
        <v>2</v>
      </c>
      <c r="BZ98" s="289">
        <v>1</v>
      </c>
      <c r="CA98" s="289">
        <v>1</v>
      </c>
      <c r="CB98" s="289">
        <v>2</v>
      </c>
      <c r="CC98" s="289">
        <v>0</v>
      </c>
      <c r="CD98" s="289">
        <v>1</v>
      </c>
      <c r="CE98" s="289">
        <v>1</v>
      </c>
      <c r="CF98" s="274">
        <f t="shared" si="43"/>
        <v>9</v>
      </c>
      <c r="CG98" s="276">
        <f t="shared" si="44"/>
        <v>1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5"/>
        <v>0</v>
      </c>
      <c r="CR98" s="276">
        <f t="shared" si="46"/>
        <v>0</v>
      </c>
      <c r="CS98" s="284">
        <v>0</v>
      </c>
      <c r="CT98" s="280">
        <v>1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7"/>
        <v>1</v>
      </c>
      <c r="DC98" s="275">
        <f t="shared" si="48"/>
        <v>0.1111111111111111</v>
      </c>
      <c r="DD98" s="279">
        <v>1</v>
      </c>
      <c r="DE98" s="280">
        <v>1</v>
      </c>
      <c r="DF98" s="286">
        <v>0</v>
      </c>
      <c r="DG98" s="286">
        <v>0</v>
      </c>
      <c r="DH98" s="286">
        <v>0</v>
      </c>
      <c r="DI98" s="286">
        <v>0</v>
      </c>
      <c r="DJ98" s="286">
        <v>1</v>
      </c>
      <c r="DK98" s="286">
        <v>1</v>
      </c>
      <c r="DL98" s="286">
        <v>0</v>
      </c>
      <c r="DM98" s="274">
        <f t="shared" si="49"/>
        <v>4</v>
      </c>
      <c r="DN98" s="276">
        <f t="shared" si="50"/>
        <v>0.44444444444444442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1"/>
        <v>0</v>
      </c>
      <c r="DY98" s="276">
        <f t="shared" si="52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3"/>
        <v>0</v>
      </c>
      <c r="EJ98" s="275">
        <f t="shared" si="54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5"/>
        <v>0</v>
      </c>
      <c r="EU98" s="276">
        <f t="shared" si="56"/>
        <v>0</v>
      </c>
    </row>
    <row r="99" spans="1:151" ht="15.6" thickTop="1" thickBot="1" x14ac:dyDescent="0.35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4</v>
      </c>
      <c r="H99" s="269">
        <v>0</v>
      </c>
      <c r="I99" s="269">
        <v>2</v>
      </c>
      <c r="J99" s="269">
        <v>2</v>
      </c>
      <c r="K99" s="268">
        <v>3</v>
      </c>
      <c r="L99" s="269">
        <v>1</v>
      </c>
      <c r="M99" s="269">
        <v>1</v>
      </c>
      <c r="N99" s="269">
        <v>0</v>
      </c>
      <c r="O99" s="269">
        <v>1</v>
      </c>
      <c r="P99" s="269">
        <f t="shared" si="30"/>
        <v>14</v>
      </c>
      <c r="Q99" s="270">
        <f t="shared" si="33"/>
        <v>11</v>
      </c>
      <c r="R99" s="270">
        <f t="shared" si="31"/>
        <v>3</v>
      </c>
      <c r="S99" s="271">
        <f t="shared" si="32"/>
        <v>1.5555555555555556</v>
      </c>
      <c r="T99" s="284">
        <v>1</v>
      </c>
      <c r="U99" s="280">
        <v>0</v>
      </c>
      <c r="V99" s="285">
        <v>2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4"/>
        <v>3</v>
      </c>
      <c r="AD99" s="275">
        <f t="shared" si="35"/>
        <v>0.33333333333333331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6"/>
        <v>0</v>
      </c>
      <c r="AO99" s="276">
        <f t="shared" si="37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8"/>
        <v>0</v>
      </c>
      <c r="AZ99" s="276">
        <f t="shared" si="39"/>
        <v>0</v>
      </c>
      <c r="BA99" s="287">
        <v>2</v>
      </c>
      <c r="BB99" s="280">
        <v>0</v>
      </c>
      <c r="BC99" s="286">
        <v>0</v>
      </c>
      <c r="BD99" s="286">
        <v>1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40"/>
        <v>4</v>
      </c>
      <c r="BK99" s="275">
        <f t="shared" si="29"/>
        <v>0.5</v>
      </c>
      <c r="BL99" s="279">
        <v>1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1"/>
        <v>0</v>
      </c>
      <c r="BV99" s="276">
        <f t="shared" si="42"/>
        <v>0.1111111111111111</v>
      </c>
      <c r="BW99" s="287">
        <v>0</v>
      </c>
      <c r="BX99" s="288">
        <v>0</v>
      </c>
      <c r="BY99" s="289">
        <v>0</v>
      </c>
      <c r="BZ99" s="289">
        <v>1</v>
      </c>
      <c r="CA99" s="289">
        <v>3</v>
      </c>
      <c r="CB99" s="289">
        <v>0</v>
      </c>
      <c r="CC99" s="289">
        <v>1</v>
      </c>
      <c r="CD99" s="289">
        <v>0</v>
      </c>
      <c r="CE99" s="289">
        <v>1</v>
      </c>
      <c r="CF99" s="274">
        <f t="shared" si="43"/>
        <v>6</v>
      </c>
      <c r="CG99" s="276">
        <f t="shared" si="44"/>
        <v>0.66666666666666663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5"/>
        <v>0</v>
      </c>
      <c r="CR99" s="276">
        <f t="shared" si="46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7"/>
        <v>0</v>
      </c>
      <c r="DC99" s="275">
        <f t="shared" si="48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9"/>
        <v>0</v>
      </c>
      <c r="DN99" s="276">
        <f t="shared" si="50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1"/>
        <v>0</v>
      </c>
      <c r="DY99" s="276">
        <f t="shared" si="52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3"/>
        <v>0</v>
      </c>
      <c r="EJ99" s="275">
        <f t="shared" si="54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5"/>
        <v>0</v>
      </c>
      <c r="EU99" s="276">
        <f t="shared" si="56"/>
        <v>0</v>
      </c>
    </row>
    <row r="100" spans="1:151" ht="15.6" thickTop="1" thickBot="1" x14ac:dyDescent="0.35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30"/>
        <v>0</v>
      </c>
      <c r="Q100" s="270">
        <f t="shared" si="33"/>
        <v>0</v>
      </c>
      <c r="R100" s="270">
        <f t="shared" si="31"/>
        <v>0</v>
      </c>
      <c r="S100" s="271">
        <f t="shared" si="32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4"/>
        <v>0</v>
      </c>
      <c r="AD100" s="275">
        <f t="shared" si="35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6"/>
        <v>0</v>
      </c>
      <c r="AO100" s="276">
        <f t="shared" si="37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8"/>
        <v>0</v>
      </c>
      <c r="AZ100" s="276">
        <f t="shared" si="39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40"/>
        <v>0</v>
      </c>
      <c r="BK100" s="275">
        <f t="shared" si="2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1"/>
        <v>0</v>
      </c>
      <c r="BV100" s="276">
        <f t="shared" si="42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3"/>
        <v>0</v>
      </c>
      <c r="CG100" s="276">
        <f t="shared" si="44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5"/>
        <v>0</v>
      </c>
      <c r="CR100" s="276">
        <f t="shared" si="46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7"/>
        <v>0</v>
      </c>
      <c r="DC100" s="275">
        <f t="shared" si="48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9"/>
        <v>0</v>
      </c>
      <c r="DN100" s="276">
        <f t="shared" si="50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1"/>
        <v>0</v>
      </c>
      <c r="DY100" s="276">
        <f t="shared" si="52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3"/>
        <v>0</v>
      </c>
      <c r="EJ100" s="275">
        <f t="shared" si="54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5"/>
        <v>0</v>
      </c>
      <c r="EU100" s="276">
        <f t="shared" si="56"/>
        <v>0</v>
      </c>
    </row>
    <row r="101" spans="1:151" ht="15.6" thickTop="1" thickBot="1" x14ac:dyDescent="0.35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30"/>
        <v>0</v>
      </c>
      <c r="Q101" s="270">
        <f t="shared" si="33"/>
        <v>0</v>
      </c>
      <c r="R101" s="270">
        <f t="shared" si="31"/>
        <v>0</v>
      </c>
      <c r="S101" s="271">
        <f t="shared" si="32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4"/>
        <v>0</v>
      </c>
      <c r="AD101" s="275">
        <f t="shared" si="35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6"/>
        <v>0</v>
      </c>
      <c r="AO101" s="276">
        <f t="shared" si="37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8"/>
        <v>0</v>
      </c>
      <c r="AZ101" s="276">
        <f t="shared" si="39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40"/>
        <v>0</v>
      </c>
      <c r="BK101" s="275">
        <f t="shared" si="2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1"/>
        <v>0</v>
      </c>
      <c r="BV101" s="276">
        <f t="shared" si="42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3"/>
        <v>0</v>
      </c>
      <c r="CG101" s="276">
        <f t="shared" si="44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5"/>
        <v>0</v>
      </c>
      <c r="CR101" s="276">
        <f t="shared" si="46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7"/>
        <v>0</v>
      </c>
      <c r="DC101" s="275">
        <f t="shared" si="48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9"/>
        <v>0</v>
      </c>
      <c r="DN101" s="276">
        <f t="shared" si="50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1"/>
        <v>0</v>
      </c>
      <c r="DY101" s="276">
        <f t="shared" si="52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3"/>
        <v>0</v>
      </c>
      <c r="EJ101" s="275">
        <f t="shared" si="54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5"/>
        <v>0</v>
      </c>
      <c r="EU101" s="276">
        <f t="shared" si="56"/>
        <v>0</v>
      </c>
    </row>
    <row r="102" spans="1:151" ht="15.6" thickTop="1" thickBot="1" x14ac:dyDescent="0.35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</v>
      </c>
      <c r="I102" s="269">
        <v>0</v>
      </c>
      <c r="J102" s="269">
        <v>0</v>
      </c>
      <c r="K102" s="268">
        <v>4</v>
      </c>
      <c r="L102" s="269">
        <v>2</v>
      </c>
      <c r="M102" s="269">
        <v>0</v>
      </c>
      <c r="N102" s="269">
        <v>0</v>
      </c>
      <c r="O102" s="269">
        <v>0</v>
      </c>
      <c r="P102" s="269">
        <f t="shared" si="30"/>
        <v>9</v>
      </c>
      <c r="Q102" s="270">
        <f t="shared" si="33"/>
        <v>7</v>
      </c>
      <c r="R102" s="270">
        <f t="shared" si="31"/>
        <v>2</v>
      </c>
      <c r="S102" s="271">
        <f t="shared" si="32"/>
        <v>1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4"/>
        <v>0</v>
      </c>
      <c r="AD102" s="275">
        <f t="shared" si="35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6"/>
        <v>0</v>
      </c>
      <c r="AO102" s="276">
        <f t="shared" si="37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8"/>
        <v>0</v>
      </c>
      <c r="AZ102" s="276">
        <f t="shared" si="39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40"/>
        <v>1</v>
      </c>
      <c r="BK102" s="275">
        <f t="shared" si="29"/>
        <v>0.125</v>
      </c>
      <c r="BL102" s="279">
        <v>0</v>
      </c>
      <c r="BM102" s="280">
        <v>2</v>
      </c>
      <c r="BN102" s="286">
        <v>0</v>
      </c>
      <c r="BO102" s="286">
        <v>0</v>
      </c>
      <c r="BP102" s="286">
        <v>1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1"/>
        <v>3</v>
      </c>
      <c r="BV102" s="276">
        <f t="shared" si="42"/>
        <v>0.33333333333333331</v>
      </c>
      <c r="BW102" s="287">
        <v>0</v>
      </c>
      <c r="BX102" s="288">
        <v>1</v>
      </c>
      <c r="BY102" s="289">
        <v>0</v>
      </c>
      <c r="BZ102" s="289">
        <v>0</v>
      </c>
      <c r="CA102" s="289">
        <v>2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3"/>
        <v>3</v>
      </c>
      <c r="CG102" s="276">
        <f t="shared" si="44"/>
        <v>0.33333333333333331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5"/>
        <v>0</v>
      </c>
      <c r="CR102" s="276">
        <f t="shared" si="46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7"/>
        <v>0</v>
      </c>
      <c r="DC102" s="275">
        <f t="shared" si="48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9"/>
        <v>2</v>
      </c>
      <c r="DN102" s="276">
        <f t="shared" si="50"/>
        <v>0.22222222222222221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1"/>
        <v>0</v>
      </c>
      <c r="DY102" s="276">
        <f t="shared" si="52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3"/>
        <v>0</v>
      </c>
      <c r="EJ102" s="275">
        <f t="shared" si="54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5"/>
        <v>0</v>
      </c>
      <c r="EU102" s="276">
        <f t="shared" si="56"/>
        <v>0</v>
      </c>
    </row>
    <row r="103" spans="1:151" ht="15.6" thickTop="1" thickBot="1" x14ac:dyDescent="0.35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30"/>
        <v>0</v>
      </c>
      <c r="Q103" s="270">
        <f t="shared" si="33"/>
        <v>0</v>
      </c>
      <c r="R103" s="270">
        <f t="shared" si="31"/>
        <v>0</v>
      </c>
      <c r="S103" s="271">
        <f t="shared" si="32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4"/>
        <v>0</v>
      </c>
      <c r="AD103" s="275">
        <f t="shared" si="35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6"/>
        <v>0</v>
      </c>
      <c r="AO103" s="276">
        <f t="shared" si="37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8"/>
        <v>0</v>
      </c>
      <c r="AZ103" s="276">
        <f t="shared" si="39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40"/>
        <v>0</v>
      </c>
      <c r="BK103" s="275">
        <f t="shared" si="2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1"/>
        <v>0</v>
      </c>
      <c r="BV103" s="276">
        <f t="shared" si="42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3"/>
        <v>0</v>
      </c>
      <c r="CG103" s="276">
        <f t="shared" si="44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5"/>
        <v>0</v>
      </c>
      <c r="CR103" s="276">
        <f t="shared" si="46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7"/>
        <v>0</v>
      </c>
      <c r="DC103" s="275">
        <f t="shared" si="48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9"/>
        <v>0</v>
      </c>
      <c r="DN103" s="276">
        <f t="shared" si="50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1"/>
        <v>0</v>
      </c>
      <c r="DY103" s="276">
        <f t="shared" si="52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3"/>
        <v>0</v>
      </c>
      <c r="EJ103" s="275">
        <f t="shared" si="54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5"/>
        <v>0</v>
      </c>
      <c r="EU103" s="276">
        <f t="shared" si="56"/>
        <v>0</v>
      </c>
    </row>
    <row r="104" spans="1:151" ht="15.6" thickTop="1" thickBot="1" x14ac:dyDescent="0.35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30"/>
        <v>0</v>
      </c>
      <c r="Q104" s="270">
        <f t="shared" si="33"/>
        <v>0</v>
      </c>
      <c r="R104" s="270">
        <f t="shared" si="31"/>
        <v>0</v>
      </c>
      <c r="S104" s="271">
        <f t="shared" si="32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4"/>
        <v>0</v>
      </c>
      <c r="AD104" s="275">
        <f t="shared" si="35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6"/>
        <v>0</v>
      </c>
      <c r="AO104" s="276">
        <f t="shared" si="37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8"/>
        <v>0</v>
      </c>
      <c r="AZ104" s="276">
        <f t="shared" si="39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40"/>
        <v>0</v>
      </c>
      <c r="BK104" s="275">
        <f t="shared" si="2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1"/>
        <v>0</v>
      </c>
      <c r="BV104" s="276">
        <f t="shared" si="42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3"/>
        <v>0</v>
      </c>
      <c r="CG104" s="276">
        <f t="shared" si="44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5"/>
        <v>0</v>
      </c>
      <c r="CR104" s="276">
        <f t="shared" si="46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7"/>
        <v>0</v>
      </c>
      <c r="DC104" s="275">
        <f t="shared" si="48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9"/>
        <v>0</v>
      </c>
      <c r="DN104" s="276">
        <f t="shared" si="50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1"/>
        <v>0</v>
      </c>
      <c r="DY104" s="276">
        <f t="shared" si="52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3"/>
        <v>0</v>
      </c>
      <c r="EJ104" s="275">
        <f t="shared" si="54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5"/>
        <v>0</v>
      </c>
      <c r="EU104" s="276">
        <f t="shared" si="56"/>
        <v>0</v>
      </c>
    </row>
    <row r="105" spans="1:151" ht="15.6" thickTop="1" thickBot="1" x14ac:dyDescent="0.35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30"/>
        <v>0</v>
      </c>
      <c r="Q105" s="270">
        <f t="shared" si="33"/>
        <v>0</v>
      </c>
      <c r="R105" s="270">
        <f t="shared" si="31"/>
        <v>0</v>
      </c>
      <c r="S105" s="271">
        <f t="shared" si="32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4"/>
        <v>0</v>
      </c>
      <c r="AD105" s="275">
        <f t="shared" si="35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6"/>
        <v>0</v>
      </c>
      <c r="AO105" s="276">
        <f t="shared" si="37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8"/>
        <v>0</v>
      </c>
      <c r="AZ105" s="276">
        <f t="shared" si="39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40"/>
        <v>0</v>
      </c>
      <c r="BK105" s="275">
        <f t="shared" si="2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1"/>
        <v>0</v>
      </c>
      <c r="BV105" s="276">
        <f t="shared" si="42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3"/>
        <v>0</v>
      </c>
      <c r="CG105" s="276">
        <f t="shared" si="44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5"/>
        <v>0</v>
      </c>
      <c r="CR105" s="276">
        <f t="shared" si="46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7"/>
        <v>0</v>
      </c>
      <c r="DC105" s="275">
        <f t="shared" si="48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9"/>
        <v>0</v>
      </c>
      <c r="DN105" s="276">
        <f t="shared" si="50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1"/>
        <v>0</v>
      </c>
      <c r="DY105" s="276">
        <f t="shared" si="52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3"/>
        <v>0</v>
      </c>
      <c r="EJ105" s="275">
        <f t="shared" si="54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5"/>
        <v>0</v>
      </c>
      <c r="EU105" s="276">
        <f t="shared" si="56"/>
        <v>0</v>
      </c>
    </row>
    <row r="106" spans="1:151" ht="15.6" thickTop="1" thickBot="1" x14ac:dyDescent="0.35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30"/>
        <v>0</v>
      </c>
      <c r="Q106" s="270">
        <f t="shared" si="33"/>
        <v>0</v>
      </c>
      <c r="R106" s="270">
        <f t="shared" si="31"/>
        <v>0</v>
      </c>
      <c r="S106" s="271">
        <f t="shared" si="32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4"/>
        <v>0</v>
      </c>
      <c r="AD106" s="275">
        <f t="shared" si="35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6"/>
        <v>0</v>
      </c>
      <c r="AO106" s="276">
        <f t="shared" si="37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8"/>
        <v>0</v>
      </c>
      <c r="AZ106" s="276">
        <f t="shared" si="39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40"/>
        <v>0</v>
      </c>
      <c r="BK106" s="275">
        <f t="shared" si="2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1"/>
        <v>0</v>
      </c>
      <c r="BV106" s="276">
        <f t="shared" si="42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3"/>
        <v>0</v>
      </c>
      <c r="CG106" s="276">
        <f t="shared" si="44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5"/>
        <v>0</v>
      </c>
      <c r="CR106" s="276">
        <f t="shared" si="46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7"/>
        <v>0</v>
      </c>
      <c r="DC106" s="275">
        <f t="shared" si="48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9"/>
        <v>0</v>
      </c>
      <c r="DN106" s="276">
        <f t="shared" si="50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1"/>
        <v>0</v>
      </c>
      <c r="DY106" s="276">
        <f t="shared" si="52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3"/>
        <v>0</v>
      </c>
      <c r="EJ106" s="275">
        <f t="shared" si="54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5"/>
        <v>0</v>
      </c>
      <c r="EU106" s="276">
        <f t="shared" si="56"/>
        <v>0</v>
      </c>
    </row>
    <row r="107" spans="1:151" ht="15.6" thickTop="1" thickBot="1" x14ac:dyDescent="0.35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30"/>
        <v>0</v>
      </c>
      <c r="Q107" s="270">
        <f t="shared" si="33"/>
        <v>0</v>
      </c>
      <c r="R107" s="270">
        <f t="shared" si="31"/>
        <v>0</v>
      </c>
      <c r="S107" s="271">
        <f t="shared" si="32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4"/>
        <v>0</v>
      </c>
      <c r="AD107" s="275">
        <f t="shared" si="35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6"/>
        <v>0</v>
      </c>
      <c r="AO107" s="276">
        <f t="shared" si="37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8"/>
        <v>0</v>
      </c>
      <c r="AZ107" s="276">
        <f t="shared" si="39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40"/>
        <v>0</v>
      </c>
      <c r="BK107" s="275">
        <f t="shared" si="2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1"/>
        <v>0</v>
      </c>
      <c r="BV107" s="276">
        <f t="shared" si="42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3"/>
        <v>0</v>
      </c>
      <c r="CG107" s="276">
        <f t="shared" si="44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5"/>
        <v>0</v>
      </c>
      <c r="CR107" s="276">
        <f t="shared" si="46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7"/>
        <v>0</v>
      </c>
      <c r="DC107" s="275">
        <f t="shared" si="48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9"/>
        <v>0</v>
      </c>
      <c r="DN107" s="276">
        <f t="shared" si="50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1"/>
        <v>0</v>
      </c>
      <c r="DY107" s="276">
        <f t="shared" si="52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3"/>
        <v>0</v>
      </c>
      <c r="EJ107" s="275">
        <f t="shared" si="54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5"/>
        <v>0</v>
      </c>
      <c r="EU107" s="276">
        <f t="shared" si="56"/>
        <v>0</v>
      </c>
    </row>
    <row r="108" spans="1:151" ht="15.6" thickTop="1" thickBot="1" x14ac:dyDescent="0.35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30"/>
        <v>0</v>
      </c>
      <c r="Q108" s="270">
        <f t="shared" si="33"/>
        <v>0</v>
      </c>
      <c r="R108" s="270">
        <f t="shared" si="31"/>
        <v>0</v>
      </c>
      <c r="S108" s="271">
        <f t="shared" si="32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4"/>
        <v>0</v>
      </c>
      <c r="AD108" s="275">
        <f t="shared" si="35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6"/>
        <v>0</v>
      </c>
      <c r="AO108" s="276">
        <f t="shared" si="37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8"/>
        <v>0</v>
      </c>
      <c r="AZ108" s="276">
        <f t="shared" si="39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40"/>
        <v>0</v>
      </c>
      <c r="BK108" s="275">
        <f t="shared" ref="BK108:BK139" si="57">AVERAGE(BA108:BH108)</f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1"/>
        <v>0</v>
      </c>
      <c r="BV108" s="276">
        <f t="shared" si="42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3"/>
        <v>0</v>
      </c>
      <c r="CG108" s="276">
        <f t="shared" si="44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5"/>
        <v>0</v>
      </c>
      <c r="CR108" s="276">
        <f t="shared" si="46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7"/>
        <v>0</v>
      </c>
      <c r="DC108" s="275">
        <f t="shared" si="48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9"/>
        <v>0</v>
      </c>
      <c r="DN108" s="276">
        <f t="shared" si="50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1"/>
        <v>0</v>
      </c>
      <c r="DY108" s="276">
        <f t="shared" si="52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3"/>
        <v>0</v>
      </c>
      <c r="EJ108" s="275">
        <f t="shared" si="54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5"/>
        <v>0</v>
      </c>
      <c r="EU108" s="276">
        <f t="shared" si="56"/>
        <v>0</v>
      </c>
    </row>
    <row r="109" spans="1:151" ht="15.6" thickTop="1" thickBot="1" x14ac:dyDescent="0.35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30"/>
        <v>0</v>
      </c>
      <c r="Q109" s="270">
        <f t="shared" si="33"/>
        <v>0</v>
      </c>
      <c r="R109" s="270">
        <f t="shared" si="31"/>
        <v>0</v>
      </c>
      <c r="S109" s="271">
        <f t="shared" si="32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4"/>
        <v>0</v>
      </c>
      <c r="AD109" s="275">
        <f t="shared" si="35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6"/>
        <v>0</v>
      </c>
      <c r="AO109" s="276">
        <f t="shared" si="37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8"/>
        <v>0</v>
      </c>
      <c r="AZ109" s="276">
        <f t="shared" si="39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40"/>
        <v>0</v>
      </c>
      <c r="BK109" s="275">
        <f t="shared" si="57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1"/>
        <v>0</v>
      </c>
      <c r="BV109" s="276">
        <f t="shared" si="42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3"/>
        <v>0</v>
      </c>
      <c r="CG109" s="276">
        <f t="shared" si="44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5"/>
        <v>0</v>
      </c>
      <c r="CR109" s="276">
        <f t="shared" si="46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7"/>
        <v>0</v>
      </c>
      <c r="DC109" s="275">
        <f t="shared" si="48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9"/>
        <v>0</v>
      </c>
      <c r="DN109" s="276">
        <f t="shared" si="50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1"/>
        <v>0</v>
      </c>
      <c r="DY109" s="276">
        <f t="shared" si="52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3"/>
        <v>0</v>
      </c>
      <c r="EJ109" s="275">
        <f t="shared" si="54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5"/>
        <v>0</v>
      </c>
      <c r="EU109" s="276">
        <f t="shared" si="56"/>
        <v>0</v>
      </c>
    </row>
    <row r="110" spans="1:151" ht="15.6" thickTop="1" thickBot="1" x14ac:dyDescent="0.35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30"/>
        <v>0</v>
      </c>
      <c r="Q110" s="270">
        <f t="shared" si="33"/>
        <v>0</v>
      </c>
      <c r="R110" s="270">
        <f t="shared" si="31"/>
        <v>0</v>
      </c>
      <c r="S110" s="271">
        <f t="shared" si="32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4"/>
        <v>0</v>
      </c>
      <c r="AD110" s="275">
        <f t="shared" si="35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6"/>
        <v>0</v>
      </c>
      <c r="AO110" s="276">
        <f t="shared" si="37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8"/>
        <v>0</v>
      </c>
      <c r="AZ110" s="276">
        <f t="shared" si="39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40"/>
        <v>0</v>
      </c>
      <c r="BK110" s="275">
        <f t="shared" si="57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1"/>
        <v>0</v>
      </c>
      <c r="BV110" s="276">
        <f t="shared" si="42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3"/>
        <v>0</v>
      </c>
      <c r="CG110" s="276">
        <f t="shared" si="44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5"/>
        <v>0</v>
      </c>
      <c r="CR110" s="276">
        <f t="shared" si="46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7"/>
        <v>0</v>
      </c>
      <c r="DC110" s="275">
        <f t="shared" si="48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9"/>
        <v>0</v>
      </c>
      <c r="DN110" s="276">
        <f t="shared" si="50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1"/>
        <v>0</v>
      </c>
      <c r="DY110" s="276">
        <f t="shared" si="52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3"/>
        <v>0</v>
      </c>
      <c r="EJ110" s="275">
        <f t="shared" si="54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5"/>
        <v>0</v>
      </c>
      <c r="EU110" s="276">
        <f t="shared" si="56"/>
        <v>0</v>
      </c>
    </row>
    <row r="111" spans="1:151" ht="15.6" thickTop="1" thickBot="1" x14ac:dyDescent="0.35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1</v>
      </c>
      <c r="O111" s="269">
        <v>2</v>
      </c>
      <c r="P111" s="269">
        <f t="shared" si="30"/>
        <v>3</v>
      </c>
      <c r="Q111" s="270">
        <f t="shared" si="33"/>
        <v>0</v>
      </c>
      <c r="R111" s="270">
        <f t="shared" si="31"/>
        <v>3</v>
      </c>
      <c r="S111" s="271">
        <f t="shared" si="32"/>
        <v>0.33333333333333331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4"/>
        <v>0</v>
      </c>
      <c r="AD111" s="275">
        <f t="shared" si="35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6"/>
        <v>0</v>
      </c>
      <c r="AO111" s="276">
        <f t="shared" si="37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8"/>
        <v>0</v>
      </c>
      <c r="AZ111" s="276">
        <f t="shared" si="39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1</v>
      </c>
      <c r="BI111" s="286">
        <v>0</v>
      </c>
      <c r="BJ111" s="274">
        <f t="shared" si="40"/>
        <v>1</v>
      </c>
      <c r="BK111" s="275">
        <f t="shared" si="57"/>
        <v>0.125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1"/>
        <v>0</v>
      </c>
      <c r="BV111" s="276">
        <f t="shared" si="42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1</v>
      </c>
      <c r="CF111" s="274">
        <f t="shared" si="43"/>
        <v>1</v>
      </c>
      <c r="CG111" s="276">
        <f t="shared" si="44"/>
        <v>0.1111111111111111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5"/>
        <v>0</v>
      </c>
      <c r="CR111" s="276">
        <f t="shared" si="46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7"/>
        <v>0</v>
      </c>
      <c r="DC111" s="275">
        <f t="shared" si="48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1</v>
      </c>
      <c r="DM111" s="274">
        <f t="shared" si="49"/>
        <v>1</v>
      </c>
      <c r="DN111" s="276">
        <f t="shared" si="50"/>
        <v>0.1111111111111111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1"/>
        <v>0</v>
      </c>
      <c r="DY111" s="276">
        <f t="shared" si="52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3"/>
        <v>0</v>
      </c>
      <c r="EJ111" s="275">
        <f t="shared" si="54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5"/>
        <v>0</v>
      </c>
      <c r="EU111" s="276">
        <f t="shared" si="56"/>
        <v>0</v>
      </c>
    </row>
    <row r="112" spans="1:151" ht="15.6" thickTop="1" thickBot="1" x14ac:dyDescent="0.35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1</v>
      </c>
      <c r="I112" s="269">
        <v>1</v>
      </c>
      <c r="J112" s="269">
        <v>1</v>
      </c>
      <c r="K112" s="268">
        <v>1</v>
      </c>
      <c r="L112" s="269">
        <v>2</v>
      </c>
      <c r="M112" s="269">
        <v>0</v>
      </c>
      <c r="N112" s="269">
        <v>2</v>
      </c>
      <c r="O112" s="269">
        <v>8</v>
      </c>
      <c r="P112" s="269">
        <f t="shared" si="30"/>
        <v>16</v>
      </c>
      <c r="Q112" s="270">
        <f t="shared" si="33"/>
        <v>4</v>
      </c>
      <c r="R112" s="270">
        <f t="shared" si="31"/>
        <v>12</v>
      </c>
      <c r="S112" s="271">
        <f t="shared" si="32"/>
        <v>1.7777777777777777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4"/>
        <v>0</v>
      </c>
      <c r="AD112" s="275">
        <f t="shared" si="35"/>
        <v>0</v>
      </c>
      <c r="AE112" s="279">
        <v>0</v>
      </c>
      <c r="AF112" s="280">
        <v>0</v>
      </c>
      <c r="AG112" s="286">
        <v>1</v>
      </c>
      <c r="AH112" s="286">
        <v>0</v>
      </c>
      <c r="AI112" s="286">
        <v>1</v>
      </c>
      <c r="AJ112" s="286">
        <v>1</v>
      </c>
      <c r="AK112" s="286">
        <v>0</v>
      </c>
      <c r="AL112" s="286">
        <v>2</v>
      </c>
      <c r="AM112" s="286">
        <v>0</v>
      </c>
      <c r="AN112" s="274">
        <f t="shared" si="36"/>
        <v>5</v>
      </c>
      <c r="AO112" s="276">
        <f t="shared" si="37"/>
        <v>0.55555555555555558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8"/>
        <v>0</v>
      </c>
      <c r="AZ112" s="276">
        <f t="shared" si="39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40"/>
        <v>0</v>
      </c>
      <c r="BK112" s="275">
        <f t="shared" si="57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1"/>
        <v>0</v>
      </c>
      <c r="BV112" s="276">
        <f t="shared" si="42"/>
        <v>0</v>
      </c>
      <c r="BW112" s="287">
        <v>0</v>
      </c>
      <c r="BX112" s="288">
        <v>0</v>
      </c>
      <c r="BY112" s="289">
        <v>0</v>
      </c>
      <c r="BZ112" s="289">
        <v>1</v>
      </c>
      <c r="CA112" s="289">
        <v>0</v>
      </c>
      <c r="CB112" s="289">
        <v>0</v>
      </c>
      <c r="CC112" s="289">
        <v>0</v>
      </c>
      <c r="CD112" s="289">
        <v>0</v>
      </c>
      <c r="CE112" s="289">
        <v>8</v>
      </c>
      <c r="CF112" s="274">
        <f t="shared" si="43"/>
        <v>9</v>
      </c>
      <c r="CG112" s="276">
        <f t="shared" si="44"/>
        <v>1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5"/>
        <v>0</v>
      </c>
      <c r="CR112" s="276">
        <f t="shared" si="46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7"/>
        <v>1</v>
      </c>
      <c r="DC112" s="275">
        <f t="shared" si="48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9"/>
        <v>0</v>
      </c>
      <c r="DN112" s="276">
        <f t="shared" si="50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1"/>
        <v>0</v>
      </c>
      <c r="DY112" s="276">
        <f t="shared" si="52"/>
        <v>0</v>
      </c>
      <c r="DZ112" s="279">
        <v>0</v>
      </c>
      <c r="EA112" s="280">
        <v>1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3"/>
        <v>1</v>
      </c>
      <c r="EJ112" s="275">
        <f t="shared" si="54"/>
        <v>0.1111111111111111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5"/>
        <v>0</v>
      </c>
      <c r="EU112" s="276">
        <f t="shared" si="56"/>
        <v>0</v>
      </c>
    </row>
    <row r="113" spans="1:151" ht="15.6" thickTop="1" thickBot="1" x14ac:dyDescent="0.35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</v>
      </c>
      <c r="P113" s="269">
        <f t="shared" si="30"/>
        <v>1</v>
      </c>
      <c r="Q113" s="270">
        <f t="shared" si="33"/>
        <v>0</v>
      </c>
      <c r="R113" s="270">
        <f t="shared" si="31"/>
        <v>1</v>
      </c>
      <c r="S113" s="271">
        <f t="shared" si="32"/>
        <v>0.1111111111111111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4"/>
        <v>0</v>
      </c>
      <c r="AD113" s="275">
        <f t="shared" si="35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6"/>
        <v>0</v>
      </c>
      <c r="AO113" s="276">
        <f t="shared" si="37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8"/>
        <v>0</v>
      </c>
      <c r="AZ113" s="276">
        <f t="shared" si="39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40"/>
        <v>0</v>
      </c>
      <c r="BK113" s="275">
        <f t="shared" si="57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1"/>
        <v>0</v>
      </c>
      <c r="BV113" s="276">
        <f t="shared" si="42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</v>
      </c>
      <c r="CF113" s="274">
        <f t="shared" si="43"/>
        <v>1</v>
      </c>
      <c r="CG113" s="276">
        <f t="shared" si="44"/>
        <v>0.1111111111111111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5"/>
        <v>0</v>
      </c>
      <c r="CR113" s="276">
        <f t="shared" si="46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7"/>
        <v>0</v>
      </c>
      <c r="DC113" s="275">
        <f t="shared" si="48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9"/>
        <v>0</v>
      </c>
      <c r="DN113" s="276">
        <f t="shared" si="50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1"/>
        <v>0</v>
      </c>
      <c r="DY113" s="276">
        <f t="shared" si="52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3"/>
        <v>0</v>
      </c>
      <c r="EJ113" s="275">
        <f t="shared" si="54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5"/>
        <v>0</v>
      </c>
      <c r="EU113" s="276">
        <f t="shared" si="56"/>
        <v>0</v>
      </c>
    </row>
    <row r="114" spans="1:151" ht="15.6" thickTop="1" thickBot="1" x14ac:dyDescent="0.35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30"/>
        <v>0</v>
      </c>
      <c r="Q114" s="270">
        <f t="shared" si="33"/>
        <v>0</v>
      </c>
      <c r="R114" s="270">
        <f t="shared" si="31"/>
        <v>0</v>
      </c>
      <c r="S114" s="271">
        <f t="shared" si="32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4"/>
        <v>0</v>
      </c>
      <c r="AD114" s="275">
        <f t="shared" si="35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6"/>
        <v>0</v>
      </c>
      <c r="AO114" s="276">
        <f t="shared" si="37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8"/>
        <v>0</v>
      </c>
      <c r="AZ114" s="276">
        <f t="shared" si="39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40"/>
        <v>0</v>
      </c>
      <c r="BK114" s="275">
        <f t="shared" si="57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1"/>
        <v>0</v>
      </c>
      <c r="BV114" s="276">
        <f t="shared" si="42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3"/>
        <v>0</v>
      </c>
      <c r="CG114" s="276">
        <f t="shared" si="44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5"/>
        <v>0</v>
      </c>
      <c r="CR114" s="276">
        <f t="shared" si="46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7"/>
        <v>0</v>
      </c>
      <c r="DC114" s="275">
        <f t="shared" si="48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9"/>
        <v>0</v>
      </c>
      <c r="DN114" s="276">
        <f t="shared" si="50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1"/>
        <v>0</v>
      </c>
      <c r="DY114" s="276">
        <f t="shared" si="52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3"/>
        <v>0</v>
      </c>
      <c r="EJ114" s="275">
        <f t="shared" si="54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5"/>
        <v>0</v>
      </c>
      <c r="EU114" s="276">
        <f t="shared" si="56"/>
        <v>0</v>
      </c>
    </row>
    <row r="115" spans="1:151" ht="15.6" thickTop="1" thickBot="1" x14ac:dyDescent="0.35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1</v>
      </c>
      <c r="J115" s="269">
        <v>1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30"/>
        <v>2</v>
      </c>
      <c r="Q115" s="270">
        <f t="shared" si="33"/>
        <v>2</v>
      </c>
      <c r="R115" s="270">
        <f t="shared" si="31"/>
        <v>0</v>
      </c>
      <c r="S115" s="271">
        <f t="shared" si="32"/>
        <v>0.22222222222222221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4"/>
        <v>0</v>
      </c>
      <c r="AD115" s="275">
        <f t="shared" si="35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6"/>
        <v>0</v>
      </c>
      <c r="AO115" s="276">
        <f t="shared" si="37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8"/>
        <v>0</v>
      </c>
      <c r="AZ115" s="276">
        <f t="shared" si="39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40"/>
        <v>0</v>
      </c>
      <c r="BK115" s="275">
        <f t="shared" si="57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1"/>
        <v>0</v>
      </c>
      <c r="BV115" s="276">
        <f t="shared" si="42"/>
        <v>0</v>
      </c>
      <c r="BW115" s="287">
        <v>0</v>
      </c>
      <c r="BX115" s="288">
        <v>0</v>
      </c>
      <c r="BY115" s="289">
        <v>1</v>
      </c>
      <c r="BZ115" s="289">
        <v>1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3"/>
        <v>2</v>
      </c>
      <c r="CG115" s="276">
        <f t="shared" si="44"/>
        <v>0.22222222222222221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5"/>
        <v>0</v>
      </c>
      <c r="CR115" s="276">
        <f t="shared" si="46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7"/>
        <v>0</v>
      </c>
      <c r="DC115" s="275">
        <f t="shared" si="48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9"/>
        <v>0</v>
      </c>
      <c r="DN115" s="276">
        <f t="shared" si="50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1"/>
        <v>0</v>
      </c>
      <c r="DY115" s="276">
        <f t="shared" si="52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3"/>
        <v>0</v>
      </c>
      <c r="EJ115" s="275">
        <f t="shared" si="54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5"/>
        <v>0</v>
      </c>
      <c r="EU115" s="276">
        <f t="shared" si="56"/>
        <v>0</v>
      </c>
    </row>
    <row r="116" spans="1:151" ht="15.6" thickTop="1" thickBot="1" x14ac:dyDescent="0.35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1</v>
      </c>
      <c r="H116" s="269">
        <v>1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30"/>
        <v>2</v>
      </c>
      <c r="Q116" s="270">
        <f t="shared" si="33"/>
        <v>2</v>
      </c>
      <c r="R116" s="270">
        <f t="shared" si="31"/>
        <v>0</v>
      </c>
      <c r="S116" s="271">
        <f t="shared" si="32"/>
        <v>0.22222222222222221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4"/>
        <v>0</v>
      </c>
      <c r="AD116" s="275">
        <f t="shared" si="35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6"/>
        <v>0</v>
      </c>
      <c r="AO116" s="276">
        <f t="shared" si="37"/>
        <v>0</v>
      </c>
      <c r="AP116" s="279">
        <v>1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8"/>
        <v>1</v>
      </c>
      <c r="AZ116" s="276">
        <f t="shared" si="39"/>
        <v>0.1111111111111111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40"/>
        <v>0</v>
      </c>
      <c r="BK116" s="275">
        <f t="shared" si="57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1"/>
        <v>0</v>
      </c>
      <c r="BV116" s="276">
        <f t="shared" si="42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3"/>
        <v>0</v>
      </c>
      <c r="CG116" s="276">
        <f t="shared" si="44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5"/>
        <v>0</v>
      </c>
      <c r="CR116" s="276">
        <f t="shared" si="46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7"/>
        <v>0</v>
      </c>
      <c r="DC116" s="275">
        <f t="shared" si="48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9"/>
        <v>0</v>
      </c>
      <c r="DN116" s="276">
        <f t="shared" si="50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1"/>
        <v>0</v>
      </c>
      <c r="DY116" s="276">
        <f t="shared" si="52"/>
        <v>0</v>
      </c>
      <c r="DZ116" s="279">
        <v>0</v>
      </c>
      <c r="EA116" s="280">
        <v>1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3"/>
        <v>1</v>
      </c>
      <c r="EJ116" s="275">
        <f t="shared" si="54"/>
        <v>0.1111111111111111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5"/>
        <v>0</v>
      </c>
      <c r="EU116" s="276">
        <f t="shared" si="56"/>
        <v>0</v>
      </c>
    </row>
    <row r="117" spans="1:151" ht="15.6" thickTop="1" thickBot="1" x14ac:dyDescent="0.35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1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30"/>
        <v>1</v>
      </c>
      <c r="Q117" s="270">
        <f t="shared" si="33"/>
        <v>1</v>
      </c>
      <c r="R117" s="270">
        <f t="shared" si="31"/>
        <v>0</v>
      </c>
      <c r="S117" s="271">
        <f t="shared" si="32"/>
        <v>0.1111111111111111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4"/>
        <v>0</v>
      </c>
      <c r="AD117" s="275">
        <f t="shared" si="35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6"/>
        <v>0</v>
      </c>
      <c r="AO117" s="276">
        <f t="shared" si="37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8"/>
        <v>0</v>
      </c>
      <c r="AZ117" s="276">
        <f t="shared" si="39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40"/>
        <v>0</v>
      </c>
      <c r="BK117" s="275">
        <f t="shared" si="57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1"/>
        <v>0</v>
      </c>
      <c r="BV117" s="276">
        <f t="shared" si="42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3"/>
        <v>0</v>
      </c>
      <c r="CG117" s="276">
        <f t="shared" si="44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5"/>
        <v>0</v>
      </c>
      <c r="CR117" s="276">
        <f t="shared" si="46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7"/>
        <v>0</v>
      </c>
      <c r="DC117" s="275">
        <f t="shared" si="48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9"/>
        <v>0</v>
      </c>
      <c r="DN117" s="276">
        <f t="shared" si="50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1"/>
        <v>0</v>
      </c>
      <c r="DY117" s="276">
        <f t="shared" si="52"/>
        <v>0</v>
      </c>
      <c r="DZ117" s="279">
        <v>0</v>
      </c>
      <c r="EA117" s="280">
        <v>1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3"/>
        <v>1</v>
      </c>
      <c r="EJ117" s="275">
        <f t="shared" si="54"/>
        <v>0.1111111111111111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5"/>
        <v>0</v>
      </c>
      <c r="EU117" s="276">
        <f t="shared" si="56"/>
        <v>0</v>
      </c>
    </row>
    <row r="118" spans="1:151" ht="15.6" thickTop="1" thickBot="1" x14ac:dyDescent="0.35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1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1</v>
      </c>
      <c r="O118" s="269">
        <v>0</v>
      </c>
      <c r="P118" s="269">
        <f t="shared" si="30"/>
        <v>2</v>
      </c>
      <c r="Q118" s="270">
        <f t="shared" si="33"/>
        <v>1</v>
      </c>
      <c r="R118" s="270">
        <f t="shared" si="31"/>
        <v>1</v>
      </c>
      <c r="S118" s="271">
        <f t="shared" si="32"/>
        <v>0.22222222222222221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4"/>
        <v>0</v>
      </c>
      <c r="AD118" s="275">
        <f t="shared" si="35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6"/>
        <v>0</v>
      </c>
      <c r="AO118" s="276">
        <f t="shared" si="37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8"/>
        <v>0</v>
      </c>
      <c r="AZ118" s="276">
        <f t="shared" si="39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1</v>
      </c>
      <c r="BI118" s="286">
        <v>0</v>
      </c>
      <c r="BJ118" s="274">
        <f t="shared" si="40"/>
        <v>1</v>
      </c>
      <c r="BK118" s="275">
        <f t="shared" si="57"/>
        <v>0.125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1"/>
        <v>0</v>
      </c>
      <c r="BV118" s="276">
        <f t="shared" si="42"/>
        <v>0</v>
      </c>
      <c r="BW118" s="287">
        <v>0</v>
      </c>
      <c r="BX118" s="288">
        <v>1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3"/>
        <v>1</v>
      </c>
      <c r="CG118" s="276">
        <f t="shared" si="44"/>
        <v>0.1111111111111111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5"/>
        <v>0</v>
      </c>
      <c r="CR118" s="276">
        <f t="shared" si="46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7"/>
        <v>0</v>
      </c>
      <c r="DC118" s="275">
        <f t="shared" si="48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9"/>
        <v>0</v>
      </c>
      <c r="DN118" s="276">
        <f t="shared" si="50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1"/>
        <v>0</v>
      </c>
      <c r="DY118" s="276">
        <f t="shared" si="52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3"/>
        <v>0</v>
      </c>
      <c r="EJ118" s="275">
        <f t="shared" si="54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5"/>
        <v>0</v>
      </c>
      <c r="EU118" s="276">
        <f t="shared" si="56"/>
        <v>0</v>
      </c>
    </row>
    <row r="119" spans="1:151" ht="15.6" thickTop="1" thickBot="1" x14ac:dyDescent="0.35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1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30"/>
        <v>1</v>
      </c>
      <c r="Q119" s="270">
        <f t="shared" si="33"/>
        <v>1</v>
      </c>
      <c r="R119" s="270">
        <f t="shared" si="31"/>
        <v>0</v>
      </c>
      <c r="S119" s="271">
        <f t="shared" si="32"/>
        <v>0.1111111111111111</v>
      </c>
      <c r="T119" s="284">
        <v>1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4"/>
        <v>1</v>
      </c>
      <c r="AD119" s="275">
        <f t="shared" si="35"/>
        <v>0.1111111111111111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6"/>
        <v>0</v>
      </c>
      <c r="AO119" s="276">
        <f t="shared" si="37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8"/>
        <v>0</v>
      </c>
      <c r="AZ119" s="276">
        <f t="shared" si="39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40"/>
        <v>0</v>
      </c>
      <c r="BK119" s="275">
        <f t="shared" si="57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1"/>
        <v>0</v>
      </c>
      <c r="BV119" s="276">
        <f t="shared" si="42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3"/>
        <v>0</v>
      </c>
      <c r="CG119" s="276">
        <f t="shared" si="44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5"/>
        <v>0</v>
      </c>
      <c r="CR119" s="276">
        <f t="shared" si="46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7"/>
        <v>0</v>
      </c>
      <c r="DC119" s="275">
        <f t="shared" si="48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9"/>
        <v>0</v>
      </c>
      <c r="DN119" s="276">
        <f t="shared" si="50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1"/>
        <v>0</v>
      </c>
      <c r="DY119" s="276">
        <f t="shared" si="52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3"/>
        <v>0</v>
      </c>
      <c r="EJ119" s="275">
        <f t="shared" si="54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5"/>
        <v>0</v>
      </c>
      <c r="EU119" s="276">
        <f t="shared" si="56"/>
        <v>0</v>
      </c>
    </row>
    <row r="120" spans="1:151" ht="15.6" thickTop="1" thickBot="1" x14ac:dyDescent="0.35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30"/>
        <v>0</v>
      </c>
      <c r="Q120" s="270">
        <f t="shared" si="33"/>
        <v>0</v>
      </c>
      <c r="R120" s="270">
        <f t="shared" si="31"/>
        <v>0</v>
      </c>
      <c r="S120" s="271">
        <f t="shared" si="32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4"/>
        <v>0</v>
      </c>
      <c r="AD120" s="275">
        <f t="shared" si="35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6"/>
        <v>0</v>
      </c>
      <c r="AO120" s="276">
        <f t="shared" si="37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8"/>
        <v>0</v>
      </c>
      <c r="AZ120" s="276">
        <f t="shared" si="39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40"/>
        <v>0</v>
      </c>
      <c r="BK120" s="275">
        <f t="shared" si="57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1"/>
        <v>0</v>
      </c>
      <c r="BV120" s="276">
        <f t="shared" si="42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3"/>
        <v>0</v>
      </c>
      <c r="CG120" s="276">
        <f t="shared" si="44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5"/>
        <v>0</v>
      </c>
      <c r="CR120" s="276">
        <f t="shared" si="46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7"/>
        <v>0</v>
      </c>
      <c r="DC120" s="275">
        <f t="shared" si="48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9"/>
        <v>0</v>
      </c>
      <c r="DN120" s="276">
        <f t="shared" si="50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1"/>
        <v>0</v>
      </c>
      <c r="DY120" s="276">
        <f t="shared" si="52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3"/>
        <v>0</v>
      </c>
      <c r="EJ120" s="275">
        <f t="shared" si="54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5"/>
        <v>0</v>
      </c>
      <c r="EU120" s="276">
        <f t="shared" si="56"/>
        <v>0</v>
      </c>
    </row>
    <row r="121" spans="1:151" ht="15.6" thickTop="1" thickBot="1" x14ac:dyDescent="0.35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</v>
      </c>
      <c r="I121" s="269">
        <v>1</v>
      </c>
      <c r="J121" s="269">
        <v>0</v>
      </c>
      <c r="K121" s="268">
        <v>1</v>
      </c>
      <c r="L121" s="269">
        <v>1</v>
      </c>
      <c r="M121" s="269">
        <v>0</v>
      </c>
      <c r="N121" s="269">
        <v>0</v>
      </c>
      <c r="O121" s="269">
        <v>1</v>
      </c>
      <c r="P121" s="269">
        <f t="shared" si="30"/>
        <v>5</v>
      </c>
      <c r="Q121" s="270">
        <f t="shared" si="33"/>
        <v>3</v>
      </c>
      <c r="R121" s="270">
        <f t="shared" si="31"/>
        <v>2</v>
      </c>
      <c r="S121" s="271">
        <f t="shared" si="32"/>
        <v>0.55555555555555558</v>
      </c>
      <c r="T121" s="284">
        <v>0</v>
      </c>
      <c r="U121" s="280">
        <v>1</v>
      </c>
      <c r="V121" s="285">
        <v>0</v>
      </c>
      <c r="W121" s="285">
        <v>0</v>
      </c>
      <c r="X121" s="285">
        <v>0</v>
      </c>
      <c r="Y121" s="285">
        <v>1</v>
      </c>
      <c r="Z121" s="286">
        <v>0</v>
      </c>
      <c r="AA121" s="286">
        <v>0</v>
      </c>
      <c r="AB121" s="286">
        <v>0</v>
      </c>
      <c r="AC121" s="274">
        <f t="shared" si="34"/>
        <v>2</v>
      </c>
      <c r="AD121" s="275">
        <f t="shared" si="35"/>
        <v>0.22222222222222221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6"/>
        <v>0</v>
      </c>
      <c r="AO121" s="276">
        <f t="shared" si="37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8"/>
        <v>0</v>
      </c>
      <c r="AZ121" s="276">
        <f t="shared" si="39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40"/>
        <v>0</v>
      </c>
      <c r="BK121" s="275">
        <f t="shared" si="57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1"/>
        <v>0</v>
      </c>
      <c r="BV121" s="276">
        <f t="shared" si="42"/>
        <v>0</v>
      </c>
      <c r="BW121" s="287">
        <v>0</v>
      </c>
      <c r="BX121" s="288">
        <v>0</v>
      </c>
      <c r="BY121" s="289">
        <v>1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</v>
      </c>
      <c r="CF121" s="274">
        <f t="shared" si="43"/>
        <v>2</v>
      </c>
      <c r="CG121" s="276">
        <f t="shared" si="44"/>
        <v>0.22222222222222221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5"/>
        <v>0</v>
      </c>
      <c r="CR121" s="276">
        <f t="shared" si="46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7"/>
        <v>0</v>
      </c>
      <c r="DC121" s="275">
        <f t="shared" si="48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9"/>
        <v>1</v>
      </c>
      <c r="DN121" s="276">
        <f t="shared" si="50"/>
        <v>0.1111111111111111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1"/>
        <v>0</v>
      </c>
      <c r="DY121" s="276">
        <f t="shared" si="52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3"/>
        <v>0</v>
      </c>
      <c r="EJ121" s="275">
        <f t="shared" si="54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5"/>
        <v>0</v>
      </c>
      <c r="EU121" s="276">
        <f t="shared" si="56"/>
        <v>0</v>
      </c>
    </row>
    <row r="122" spans="1:151" ht="15.6" thickTop="1" thickBot="1" x14ac:dyDescent="0.35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21</v>
      </c>
      <c r="H122" s="269">
        <v>9</v>
      </c>
      <c r="I122" s="269">
        <v>9</v>
      </c>
      <c r="J122" s="269">
        <v>31</v>
      </c>
      <c r="K122" s="268">
        <v>19</v>
      </c>
      <c r="L122" s="269">
        <v>11</v>
      </c>
      <c r="M122" s="269">
        <v>4</v>
      </c>
      <c r="N122" s="269">
        <v>6</v>
      </c>
      <c r="O122" s="269">
        <v>14</v>
      </c>
      <c r="P122" s="269">
        <f t="shared" si="30"/>
        <v>124</v>
      </c>
      <c r="Q122" s="270">
        <f t="shared" si="33"/>
        <v>89</v>
      </c>
      <c r="R122" s="270">
        <f t="shared" si="31"/>
        <v>35</v>
      </c>
      <c r="S122" s="271">
        <f t="shared" si="32"/>
        <v>13.777777777777779</v>
      </c>
      <c r="T122" s="284">
        <v>2</v>
      </c>
      <c r="U122" s="280">
        <v>1</v>
      </c>
      <c r="V122" s="285">
        <v>0</v>
      </c>
      <c r="W122" s="285">
        <v>0</v>
      </c>
      <c r="X122" s="285">
        <v>2</v>
      </c>
      <c r="Y122" s="285">
        <v>2</v>
      </c>
      <c r="Z122" s="286">
        <v>-1</v>
      </c>
      <c r="AA122" s="286">
        <v>0</v>
      </c>
      <c r="AB122" s="286">
        <v>1</v>
      </c>
      <c r="AC122" s="274">
        <f t="shared" si="34"/>
        <v>7</v>
      </c>
      <c r="AD122" s="275">
        <f t="shared" si="35"/>
        <v>0.77777777777777779</v>
      </c>
      <c r="AE122" s="279">
        <v>3</v>
      </c>
      <c r="AF122" s="280">
        <v>0</v>
      </c>
      <c r="AG122" s="286">
        <v>0</v>
      </c>
      <c r="AH122" s="286">
        <v>1</v>
      </c>
      <c r="AI122" s="286">
        <v>1</v>
      </c>
      <c r="AJ122" s="286">
        <v>0</v>
      </c>
      <c r="AK122" s="286">
        <v>1</v>
      </c>
      <c r="AL122" s="286">
        <v>0</v>
      </c>
      <c r="AM122" s="286">
        <v>2</v>
      </c>
      <c r="AN122" s="274">
        <f t="shared" si="36"/>
        <v>8</v>
      </c>
      <c r="AO122" s="276">
        <f t="shared" si="37"/>
        <v>0.88888888888888884</v>
      </c>
      <c r="AP122" s="279">
        <v>1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1</v>
      </c>
      <c r="AX122" s="286">
        <v>0</v>
      </c>
      <c r="AY122" s="274">
        <f t="shared" si="38"/>
        <v>2</v>
      </c>
      <c r="AZ122" s="276">
        <f t="shared" si="39"/>
        <v>0.22222222222222221</v>
      </c>
      <c r="BA122" s="290">
        <v>5</v>
      </c>
      <c r="BB122" s="280">
        <v>2</v>
      </c>
      <c r="BC122" s="286">
        <v>4</v>
      </c>
      <c r="BD122" s="286">
        <v>18</v>
      </c>
      <c r="BE122" s="286">
        <v>2</v>
      </c>
      <c r="BF122" s="286">
        <v>1</v>
      </c>
      <c r="BG122" s="286">
        <v>2</v>
      </c>
      <c r="BH122" s="286">
        <v>0</v>
      </c>
      <c r="BI122" s="286">
        <v>2</v>
      </c>
      <c r="BJ122" s="274">
        <f t="shared" si="40"/>
        <v>36</v>
      </c>
      <c r="BK122" s="275">
        <f t="shared" si="57"/>
        <v>4.25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1</v>
      </c>
      <c r="BT122" s="286">
        <v>0</v>
      </c>
      <c r="BU122" s="274">
        <f t="shared" si="41"/>
        <v>3</v>
      </c>
      <c r="BV122" s="276">
        <f t="shared" si="42"/>
        <v>0.33333333333333331</v>
      </c>
      <c r="BW122" s="290">
        <v>7</v>
      </c>
      <c r="BX122" s="288">
        <v>4</v>
      </c>
      <c r="BY122" s="289">
        <v>4</v>
      </c>
      <c r="BZ122" s="289">
        <v>6</v>
      </c>
      <c r="CA122" s="289">
        <v>5</v>
      </c>
      <c r="CB122" s="289">
        <v>0</v>
      </c>
      <c r="CC122" s="289">
        <v>0</v>
      </c>
      <c r="CD122" s="289">
        <v>1</v>
      </c>
      <c r="CE122" s="289">
        <v>2</v>
      </c>
      <c r="CF122" s="274">
        <f t="shared" si="43"/>
        <v>29</v>
      </c>
      <c r="CG122" s="276">
        <f t="shared" si="44"/>
        <v>3.2222222222222223</v>
      </c>
      <c r="CH122" s="279">
        <v>2</v>
      </c>
      <c r="CI122" s="280">
        <v>1</v>
      </c>
      <c r="CJ122" s="286">
        <v>0</v>
      </c>
      <c r="CK122" s="286">
        <v>4</v>
      </c>
      <c r="CL122" s="286">
        <v>2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5"/>
        <v>12</v>
      </c>
      <c r="CR122" s="276">
        <f t="shared" si="46"/>
        <v>1.3333333333333333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7"/>
        <v>0</v>
      </c>
      <c r="DC122" s="275">
        <f t="shared" si="48"/>
        <v>0</v>
      </c>
      <c r="DD122" s="279">
        <v>0</v>
      </c>
      <c r="DE122" s="280">
        <v>0</v>
      </c>
      <c r="DF122" s="286">
        <v>0</v>
      </c>
      <c r="DG122" s="286">
        <v>1</v>
      </c>
      <c r="DH122" s="286">
        <v>4</v>
      </c>
      <c r="DI122" s="286">
        <v>2</v>
      </c>
      <c r="DJ122" s="286">
        <v>1</v>
      </c>
      <c r="DK122" s="286">
        <v>1</v>
      </c>
      <c r="DL122" s="286">
        <v>6</v>
      </c>
      <c r="DM122" s="274">
        <f t="shared" si="49"/>
        <v>15</v>
      </c>
      <c r="DN122" s="276">
        <f t="shared" si="50"/>
        <v>1.6666666666666667</v>
      </c>
      <c r="DO122" s="279">
        <v>0</v>
      </c>
      <c r="DP122" s="280">
        <v>0</v>
      </c>
      <c r="DQ122" s="286">
        <v>0</v>
      </c>
      <c r="DR122" s="286">
        <v>1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1"/>
        <v>1</v>
      </c>
      <c r="DY122" s="276">
        <f t="shared" si="52"/>
        <v>0.1111111111111111</v>
      </c>
      <c r="DZ122" s="279">
        <v>0</v>
      </c>
      <c r="EA122" s="280">
        <v>0</v>
      </c>
      <c r="EB122" s="286">
        <v>0</v>
      </c>
      <c r="EC122" s="286">
        <v>0</v>
      </c>
      <c r="ED122" s="286">
        <v>2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3"/>
        <v>3</v>
      </c>
      <c r="EJ122" s="275">
        <f t="shared" si="54"/>
        <v>0.33333333333333331</v>
      </c>
      <c r="EK122" s="279">
        <v>1</v>
      </c>
      <c r="EL122" s="280">
        <v>1</v>
      </c>
      <c r="EM122" s="286">
        <v>1</v>
      </c>
      <c r="EN122" s="286">
        <v>0</v>
      </c>
      <c r="EO122" s="286">
        <v>1</v>
      </c>
      <c r="EP122" s="286">
        <v>0</v>
      </c>
      <c r="EQ122" s="286">
        <v>1</v>
      </c>
      <c r="ER122" s="286">
        <v>2</v>
      </c>
      <c r="ES122" s="286">
        <v>1</v>
      </c>
      <c r="ET122" s="274">
        <f t="shared" si="55"/>
        <v>8</v>
      </c>
      <c r="EU122" s="276">
        <f t="shared" si="56"/>
        <v>0.88888888888888884</v>
      </c>
    </row>
    <row r="123" spans="1:151" ht="15.6" thickTop="1" thickBot="1" x14ac:dyDescent="0.35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2</v>
      </c>
      <c r="H123" s="269">
        <v>0</v>
      </c>
      <c r="I123" s="269">
        <v>2</v>
      </c>
      <c r="J123" s="269">
        <v>0</v>
      </c>
      <c r="K123" s="268">
        <v>0</v>
      </c>
      <c r="L123" s="269">
        <v>1</v>
      </c>
      <c r="M123" s="269">
        <v>0</v>
      </c>
      <c r="N123" s="269">
        <v>0</v>
      </c>
      <c r="O123" s="269">
        <v>0</v>
      </c>
      <c r="P123" s="269">
        <f t="shared" si="30"/>
        <v>5</v>
      </c>
      <c r="Q123" s="270">
        <f t="shared" si="33"/>
        <v>4</v>
      </c>
      <c r="R123" s="270">
        <f t="shared" si="31"/>
        <v>1</v>
      </c>
      <c r="S123" s="271">
        <f t="shared" si="32"/>
        <v>0.55555555555555558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4"/>
        <v>0</v>
      </c>
      <c r="AD123" s="275">
        <f t="shared" si="35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6"/>
        <v>0</v>
      </c>
      <c r="AO123" s="276">
        <f t="shared" si="37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8"/>
        <v>0</v>
      </c>
      <c r="AZ123" s="276">
        <f t="shared" si="39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40"/>
        <v>0</v>
      </c>
      <c r="BK123" s="275">
        <f t="shared" si="57"/>
        <v>0</v>
      </c>
      <c r="BL123" s="279">
        <v>1</v>
      </c>
      <c r="BM123" s="280">
        <v>0</v>
      </c>
      <c r="BN123" s="286">
        <v>1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1"/>
        <v>1</v>
      </c>
      <c r="BV123" s="276">
        <f t="shared" si="42"/>
        <v>0.22222222222222221</v>
      </c>
      <c r="BW123" s="287">
        <v>1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3"/>
        <v>1</v>
      </c>
      <c r="CG123" s="276">
        <f t="shared" si="44"/>
        <v>0.1111111111111111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5"/>
        <v>1</v>
      </c>
      <c r="CR123" s="276">
        <f t="shared" si="46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7"/>
        <v>0</v>
      </c>
      <c r="DC123" s="275">
        <f t="shared" si="48"/>
        <v>0</v>
      </c>
      <c r="DD123" s="279">
        <v>0</v>
      </c>
      <c r="DE123" s="280">
        <v>0</v>
      </c>
      <c r="DF123" s="286">
        <v>1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9"/>
        <v>1</v>
      </c>
      <c r="DN123" s="276">
        <f t="shared" si="50"/>
        <v>0.1111111111111111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1"/>
        <v>0</v>
      </c>
      <c r="DY123" s="276">
        <f t="shared" si="52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3"/>
        <v>0</v>
      </c>
      <c r="EJ123" s="275">
        <f t="shared" si="54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5"/>
        <v>0</v>
      </c>
      <c r="EU123" s="276">
        <f t="shared" si="56"/>
        <v>0</v>
      </c>
    </row>
    <row r="124" spans="1:151" ht="15.6" thickTop="1" thickBot="1" x14ac:dyDescent="0.35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3</v>
      </c>
      <c r="H124" s="269">
        <v>0</v>
      </c>
      <c r="I124" s="269">
        <v>0</v>
      </c>
      <c r="J124" s="269">
        <v>0</v>
      </c>
      <c r="K124" s="268">
        <v>1</v>
      </c>
      <c r="L124" s="269">
        <v>1</v>
      </c>
      <c r="M124" s="269">
        <v>0</v>
      </c>
      <c r="N124" s="269">
        <v>0</v>
      </c>
      <c r="O124" s="269">
        <v>1</v>
      </c>
      <c r="P124" s="269">
        <f t="shared" si="30"/>
        <v>6</v>
      </c>
      <c r="Q124" s="270">
        <f t="shared" si="33"/>
        <v>4</v>
      </c>
      <c r="R124" s="270">
        <f t="shared" si="31"/>
        <v>2</v>
      </c>
      <c r="S124" s="271">
        <f t="shared" si="32"/>
        <v>0.66666666666666663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4"/>
        <v>0</v>
      </c>
      <c r="AD124" s="275">
        <f t="shared" si="35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6"/>
        <v>0</v>
      </c>
      <c r="AO124" s="276">
        <f t="shared" si="37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8"/>
        <v>0</v>
      </c>
      <c r="AZ124" s="276">
        <f t="shared" si="39"/>
        <v>0</v>
      </c>
      <c r="BA124" s="287">
        <v>1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40"/>
        <v>1</v>
      </c>
      <c r="BK124" s="275">
        <f t="shared" si="57"/>
        <v>0.125</v>
      </c>
      <c r="BL124" s="279">
        <v>1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1"/>
        <v>0</v>
      </c>
      <c r="BV124" s="276">
        <f t="shared" si="42"/>
        <v>0.1111111111111111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1</v>
      </c>
      <c r="CF124" s="274">
        <f t="shared" si="43"/>
        <v>1</v>
      </c>
      <c r="CG124" s="276">
        <f t="shared" si="44"/>
        <v>0.1111111111111111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5"/>
        <v>0</v>
      </c>
      <c r="CR124" s="276">
        <f t="shared" si="46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7"/>
        <v>0</v>
      </c>
      <c r="DC124" s="275">
        <f t="shared" si="48"/>
        <v>0</v>
      </c>
      <c r="DD124" s="279">
        <v>1</v>
      </c>
      <c r="DE124" s="280">
        <v>0</v>
      </c>
      <c r="DF124" s="286">
        <v>0</v>
      </c>
      <c r="DG124" s="286">
        <v>0</v>
      </c>
      <c r="DH124" s="286">
        <v>1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9"/>
        <v>3</v>
      </c>
      <c r="DN124" s="276">
        <f t="shared" si="50"/>
        <v>0.33333333333333331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1"/>
        <v>0</v>
      </c>
      <c r="DY124" s="276">
        <f t="shared" si="52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3"/>
        <v>0</v>
      </c>
      <c r="EJ124" s="275">
        <f t="shared" si="54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5"/>
        <v>0</v>
      </c>
      <c r="EU124" s="276">
        <f t="shared" si="56"/>
        <v>0</v>
      </c>
    </row>
    <row r="125" spans="1:151" ht="15.6" thickTop="1" thickBot="1" x14ac:dyDescent="0.35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</v>
      </c>
      <c r="H125" s="269">
        <v>0</v>
      </c>
      <c r="I125" s="269">
        <v>3</v>
      </c>
      <c r="J125" s="269">
        <v>0</v>
      </c>
      <c r="K125" s="268">
        <v>0</v>
      </c>
      <c r="L125" s="269">
        <v>0</v>
      </c>
      <c r="M125" s="269">
        <v>2</v>
      </c>
      <c r="N125" s="269">
        <v>1</v>
      </c>
      <c r="O125" s="269">
        <v>1</v>
      </c>
      <c r="P125" s="269">
        <f t="shared" si="30"/>
        <v>8</v>
      </c>
      <c r="Q125" s="270">
        <f t="shared" si="33"/>
        <v>4</v>
      </c>
      <c r="R125" s="270">
        <f t="shared" si="31"/>
        <v>4</v>
      </c>
      <c r="S125" s="271">
        <f t="shared" si="32"/>
        <v>0.88888888888888884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4"/>
        <v>0</v>
      </c>
      <c r="AD125" s="275">
        <f t="shared" si="35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6"/>
        <v>0</v>
      </c>
      <c r="AO125" s="276">
        <f t="shared" si="37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8"/>
        <v>0</v>
      </c>
      <c r="AZ125" s="276">
        <f t="shared" si="39"/>
        <v>0</v>
      </c>
      <c r="BA125" s="287">
        <v>1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40"/>
        <v>1</v>
      </c>
      <c r="BK125" s="275">
        <f t="shared" si="57"/>
        <v>0.125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1"/>
        <v>0</v>
      </c>
      <c r="BV125" s="276">
        <f t="shared" si="42"/>
        <v>0</v>
      </c>
      <c r="BW125" s="287">
        <v>0</v>
      </c>
      <c r="BX125" s="288">
        <v>0</v>
      </c>
      <c r="BY125" s="289">
        <v>3</v>
      </c>
      <c r="BZ125" s="289">
        <v>0</v>
      </c>
      <c r="CA125" s="289">
        <v>0</v>
      </c>
      <c r="CB125" s="289">
        <v>0</v>
      </c>
      <c r="CC125" s="289">
        <v>2</v>
      </c>
      <c r="CD125" s="289">
        <v>0</v>
      </c>
      <c r="CE125" s="289">
        <v>1</v>
      </c>
      <c r="CF125" s="274">
        <f t="shared" si="43"/>
        <v>6</v>
      </c>
      <c r="CG125" s="276">
        <f t="shared" si="44"/>
        <v>0.66666666666666663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5"/>
        <v>0</v>
      </c>
      <c r="CR125" s="276">
        <f t="shared" si="46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7"/>
        <v>0</v>
      </c>
      <c r="DC125" s="275">
        <f t="shared" si="48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</v>
      </c>
      <c r="DL125" s="286">
        <v>0</v>
      </c>
      <c r="DM125" s="274">
        <f t="shared" si="49"/>
        <v>1</v>
      </c>
      <c r="DN125" s="276">
        <f t="shared" si="50"/>
        <v>0.1111111111111111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1"/>
        <v>0</v>
      </c>
      <c r="DY125" s="276">
        <f t="shared" si="52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3"/>
        <v>0</v>
      </c>
      <c r="EJ125" s="275">
        <f t="shared" si="54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5"/>
        <v>0</v>
      </c>
      <c r="EU125" s="276">
        <f t="shared" si="56"/>
        <v>0</v>
      </c>
    </row>
    <row r="126" spans="1:151" ht="15.6" thickTop="1" thickBot="1" x14ac:dyDescent="0.35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12</v>
      </c>
      <c r="H126" s="269">
        <v>4</v>
      </c>
      <c r="I126" s="269">
        <v>4</v>
      </c>
      <c r="J126" s="269">
        <v>5</v>
      </c>
      <c r="K126" s="268">
        <v>4</v>
      </c>
      <c r="L126" s="269">
        <v>9</v>
      </c>
      <c r="M126" s="269">
        <v>2</v>
      </c>
      <c r="N126" s="269">
        <v>2</v>
      </c>
      <c r="O126" s="269">
        <v>2</v>
      </c>
      <c r="P126" s="269">
        <f t="shared" si="30"/>
        <v>44</v>
      </c>
      <c r="Q126" s="270">
        <f t="shared" si="33"/>
        <v>29</v>
      </c>
      <c r="R126" s="270">
        <f t="shared" si="31"/>
        <v>15</v>
      </c>
      <c r="S126" s="271">
        <f t="shared" si="32"/>
        <v>4.8888888888888893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3</v>
      </c>
      <c r="Z126" s="286">
        <v>1</v>
      </c>
      <c r="AA126" s="286">
        <v>0</v>
      </c>
      <c r="AB126" s="286">
        <v>0</v>
      </c>
      <c r="AC126" s="274">
        <f t="shared" si="34"/>
        <v>4</v>
      </c>
      <c r="AD126" s="275">
        <f t="shared" si="35"/>
        <v>0.44444444444444442</v>
      </c>
      <c r="AE126" s="279">
        <v>0</v>
      </c>
      <c r="AF126" s="280">
        <v>1</v>
      </c>
      <c r="AG126" s="286">
        <v>0</v>
      </c>
      <c r="AH126" s="286">
        <v>1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6"/>
        <v>3</v>
      </c>
      <c r="AO126" s="276">
        <f t="shared" si="37"/>
        <v>0.33333333333333331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8"/>
        <v>0</v>
      </c>
      <c r="AZ126" s="276">
        <f t="shared" si="39"/>
        <v>0</v>
      </c>
      <c r="BA126" s="290">
        <v>4</v>
      </c>
      <c r="BB126" s="280">
        <v>0</v>
      </c>
      <c r="BC126" s="286">
        <v>0</v>
      </c>
      <c r="BD126" s="286">
        <v>1</v>
      </c>
      <c r="BE126" s="286">
        <v>2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40"/>
        <v>10</v>
      </c>
      <c r="BK126" s="275">
        <f t="shared" si="57"/>
        <v>1.25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1"/>
        <v>0</v>
      </c>
      <c r="BV126" s="276">
        <f t="shared" si="42"/>
        <v>0</v>
      </c>
      <c r="BW126" s="290">
        <v>2</v>
      </c>
      <c r="BX126" s="288">
        <v>1</v>
      </c>
      <c r="BY126" s="289">
        <v>2</v>
      </c>
      <c r="BZ126" s="289">
        <v>2</v>
      </c>
      <c r="CA126" s="289">
        <v>2</v>
      </c>
      <c r="CB126" s="289">
        <v>0</v>
      </c>
      <c r="CC126" s="289">
        <v>1</v>
      </c>
      <c r="CD126" s="289">
        <v>0</v>
      </c>
      <c r="CE126" s="289">
        <v>1</v>
      </c>
      <c r="CF126" s="274">
        <f t="shared" si="43"/>
        <v>11</v>
      </c>
      <c r="CG126" s="276">
        <f t="shared" si="44"/>
        <v>1.2222222222222223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5"/>
        <v>0</v>
      </c>
      <c r="CR126" s="276">
        <f t="shared" si="46"/>
        <v>0</v>
      </c>
      <c r="CS126" s="284">
        <v>0</v>
      </c>
      <c r="CT126" s="280">
        <v>1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7"/>
        <v>1</v>
      </c>
      <c r="DC126" s="275">
        <f t="shared" si="48"/>
        <v>0.1111111111111111</v>
      </c>
      <c r="DD126" s="279">
        <v>5</v>
      </c>
      <c r="DE126" s="280">
        <v>0</v>
      </c>
      <c r="DF126" s="286">
        <v>2</v>
      </c>
      <c r="DG126" s="286">
        <v>1</v>
      </c>
      <c r="DH126" s="286">
        <v>0</v>
      </c>
      <c r="DI126" s="286">
        <v>1</v>
      </c>
      <c r="DJ126" s="286">
        <v>0</v>
      </c>
      <c r="DK126" s="286">
        <v>2</v>
      </c>
      <c r="DL126" s="286">
        <v>1</v>
      </c>
      <c r="DM126" s="274">
        <f t="shared" si="49"/>
        <v>12</v>
      </c>
      <c r="DN126" s="276">
        <f t="shared" si="50"/>
        <v>1.3333333333333333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1"/>
        <v>0</v>
      </c>
      <c r="DY126" s="276">
        <f t="shared" si="52"/>
        <v>0</v>
      </c>
      <c r="DZ126" s="279">
        <v>1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3"/>
        <v>2</v>
      </c>
      <c r="EJ126" s="275">
        <f t="shared" si="54"/>
        <v>0.22222222222222221</v>
      </c>
      <c r="EK126" s="279">
        <v>0</v>
      </c>
      <c r="EL126" s="280">
        <v>1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5"/>
        <v>1</v>
      </c>
      <c r="EU126" s="276">
        <f t="shared" si="56"/>
        <v>0.1111111111111111</v>
      </c>
    </row>
    <row r="127" spans="1:151" ht="15.6" thickTop="1" thickBot="1" x14ac:dyDescent="0.35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3</v>
      </c>
      <c r="H127" s="269">
        <v>3</v>
      </c>
      <c r="I127" s="269">
        <v>2</v>
      </c>
      <c r="J127" s="269">
        <v>2</v>
      </c>
      <c r="K127" s="268">
        <v>2</v>
      </c>
      <c r="L127" s="269">
        <v>3</v>
      </c>
      <c r="M127" s="269">
        <v>3</v>
      </c>
      <c r="N127" s="269">
        <v>1</v>
      </c>
      <c r="O127" s="269">
        <v>3</v>
      </c>
      <c r="P127" s="269">
        <f t="shared" si="30"/>
        <v>22</v>
      </c>
      <c r="Q127" s="270">
        <f t="shared" si="33"/>
        <v>12</v>
      </c>
      <c r="R127" s="270">
        <f t="shared" si="31"/>
        <v>10</v>
      </c>
      <c r="S127" s="271">
        <f t="shared" si="32"/>
        <v>2.4444444444444446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1</v>
      </c>
      <c r="Z127" s="286">
        <v>0</v>
      </c>
      <c r="AA127" s="286">
        <v>1</v>
      </c>
      <c r="AB127" s="286">
        <v>0</v>
      </c>
      <c r="AC127" s="274">
        <f t="shared" si="34"/>
        <v>2</v>
      </c>
      <c r="AD127" s="275">
        <f t="shared" si="35"/>
        <v>0.22222222222222221</v>
      </c>
      <c r="AE127" s="279">
        <v>1</v>
      </c>
      <c r="AF127" s="280">
        <v>1</v>
      </c>
      <c r="AG127" s="286">
        <v>0</v>
      </c>
      <c r="AH127" s="286">
        <v>0</v>
      </c>
      <c r="AI127" s="286">
        <v>0</v>
      </c>
      <c r="AJ127" s="286">
        <v>1</v>
      </c>
      <c r="AK127" s="286">
        <v>2</v>
      </c>
      <c r="AL127" s="286">
        <v>0</v>
      </c>
      <c r="AM127" s="286">
        <v>0</v>
      </c>
      <c r="AN127" s="274">
        <f t="shared" si="36"/>
        <v>5</v>
      </c>
      <c r="AO127" s="276">
        <f t="shared" si="37"/>
        <v>0.55555555555555558</v>
      </c>
      <c r="AP127" s="279">
        <v>1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8"/>
        <v>1</v>
      </c>
      <c r="AZ127" s="276">
        <f t="shared" si="39"/>
        <v>0.1111111111111111</v>
      </c>
      <c r="BA127" s="287">
        <v>0</v>
      </c>
      <c r="BB127" s="280">
        <v>2</v>
      </c>
      <c r="BC127" s="286">
        <v>1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40"/>
        <v>3</v>
      </c>
      <c r="BK127" s="275">
        <f t="shared" si="57"/>
        <v>0.375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1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1"/>
        <v>1</v>
      </c>
      <c r="BV127" s="276">
        <f t="shared" si="42"/>
        <v>0.1111111111111111</v>
      </c>
      <c r="BW127" s="287">
        <v>0</v>
      </c>
      <c r="BX127" s="288">
        <v>0</v>
      </c>
      <c r="BY127" s="289">
        <v>0</v>
      </c>
      <c r="BZ127" s="289">
        <v>1</v>
      </c>
      <c r="CA127" s="289">
        <v>1</v>
      </c>
      <c r="CB127" s="289">
        <v>0</v>
      </c>
      <c r="CC127" s="289">
        <v>0</v>
      </c>
      <c r="CD127" s="289">
        <v>0</v>
      </c>
      <c r="CE127" s="289">
        <v>3</v>
      </c>
      <c r="CF127" s="274">
        <f t="shared" si="43"/>
        <v>5</v>
      </c>
      <c r="CG127" s="276">
        <f t="shared" si="44"/>
        <v>0.55555555555555558</v>
      </c>
      <c r="CH127" s="279">
        <v>0</v>
      </c>
      <c r="CI127" s="280">
        <v>0</v>
      </c>
      <c r="CJ127" s="286">
        <v>1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5"/>
        <v>1</v>
      </c>
      <c r="CR127" s="276">
        <f t="shared" si="46"/>
        <v>0.1111111111111111</v>
      </c>
      <c r="CS127" s="284">
        <v>1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1</v>
      </c>
      <c r="CZ127" s="286">
        <v>0</v>
      </c>
      <c r="DA127" s="286">
        <v>0</v>
      </c>
      <c r="DB127" s="274">
        <f t="shared" si="47"/>
        <v>2</v>
      </c>
      <c r="DC127" s="275">
        <f t="shared" si="48"/>
        <v>0.22222222222222221</v>
      </c>
      <c r="DD127" s="279">
        <v>0</v>
      </c>
      <c r="DE127" s="280">
        <v>0</v>
      </c>
      <c r="DF127" s="286">
        <v>0</v>
      </c>
      <c r="DG127" s="286">
        <v>1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9"/>
        <v>2</v>
      </c>
      <c r="DN127" s="276">
        <f t="shared" si="50"/>
        <v>0.22222222222222221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1"/>
        <v>0</v>
      </c>
      <c r="DY127" s="276">
        <f t="shared" si="52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3"/>
        <v>0</v>
      </c>
      <c r="EJ127" s="275">
        <f t="shared" si="54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5"/>
        <v>0</v>
      </c>
      <c r="EU127" s="276">
        <f t="shared" si="56"/>
        <v>0</v>
      </c>
    </row>
    <row r="128" spans="1:151" ht="15.6" thickTop="1" thickBot="1" x14ac:dyDescent="0.35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1</v>
      </c>
      <c r="J128" s="269">
        <v>0</v>
      </c>
      <c r="K128" s="268">
        <v>0</v>
      </c>
      <c r="L128" s="269">
        <v>1</v>
      </c>
      <c r="M128" s="269">
        <v>2</v>
      </c>
      <c r="N128" s="269">
        <v>0</v>
      </c>
      <c r="O128" s="269">
        <v>0</v>
      </c>
      <c r="P128" s="269">
        <f t="shared" si="30"/>
        <v>4</v>
      </c>
      <c r="Q128" s="270">
        <f t="shared" si="33"/>
        <v>1</v>
      </c>
      <c r="R128" s="270">
        <f t="shared" si="31"/>
        <v>3</v>
      </c>
      <c r="S128" s="271">
        <f t="shared" si="32"/>
        <v>0.44444444444444442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4"/>
        <v>0</v>
      </c>
      <c r="AD128" s="275">
        <f t="shared" si="35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6"/>
        <v>0</v>
      </c>
      <c r="AO128" s="276">
        <f t="shared" si="37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8"/>
        <v>0</v>
      </c>
      <c r="AZ128" s="276">
        <f t="shared" si="39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40"/>
        <v>0</v>
      </c>
      <c r="BK128" s="275">
        <f t="shared" si="57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1"/>
        <v>0</v>
      </c>
      <c r="BV128" s="276">
        <f t="shared" si="42"/>
        <v>0</v>
      </c>
      <c r="BW128" s="287">
        <v>0</v>
      </c>
      <c r="BX128" s="288">
        <v>0</v>
      </c>
      <c r="BY128" s="289">
        <v>1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3"/>
        <v>1</v>
      </c>
      <c r="CG128" s="276">
        <f t="shared" si="44"/>
        <v>0.1111111111111111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5"/>
        <v>1</v>
      </c>
      <c r="CR128" s="276">
        <f t="shared" si="46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7"/>
        <v>0</v>
      </c>
      <c r="DC128" s="275">
        <f t="shared" si="48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9"/>
        <v>0</v>
      </c>
      <c r="DN128" s="276">
        <f t="shared" si="50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1</v>
      </c>
      <c r="DV128" s="286">
        <v>0</v>
      </c>
      <c r="DW128" s="286">
        <v>0</v>
      </c>
      <c r="DX128" s="274">
        <f t="shared" si="51"/>
        <v>1</v>
      </c>
      <c r="DY128" s="276">
        <f t="shared" si="52"/>
        <v>0.1111111111111111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1</v>
      </c>
      <c r="EG128" s="286">
        <v>0</v>
      </c>
      <c r="EH128" s="286">
        <v>0</v>
      </c>
      <c r="EI128" s="274">
        <f t="shared" si="53"/>
        <v>1</v>
      </c>
      <c r="EJ128" s="275">
        <f t="shared" si="54"/>
        <v>0.1111111111111111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5"/>
        <v>0</v>
      </c>
      <c r="EU128" s="276">
        <f t="shared" si="56"/>
        <v>0</v>
      </c>
    </row>
    <row r="129" spans="1:151" ht="15.6" thickTop="1" thickBot="1" x14ac:dyDescent="0.35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30"/>
        <v>0</v>
      </c>
      <c r="Q129" s="270">
        <f t="shared" si="33"/>
        <v>0</v>
      </c>
      <c r="R129" s="270">
        <f t="shared" si="31"/>
        <v>0</v>
      </c>
      <c r="S129" s="271">
        <f t="shared" si="32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4"/>
        <v>0</v>
      </c>
      <c r="AD129" s="275">
        <f t="shared" si="35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6"/>
        <v>0</v>
      </c>
      <c r="AO129" s="276">
        <f t="shared" si="37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8"/>
        <v>0</v>
      </c>
      <c r="AZ129" s="276">
        <f t="shared" si="39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40"/>
        <v>0</v>
      </c>
      <c r="BK129" s="275">
        <f t="shared" si="57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1"/>
        <v>0</v>
      </c>
      <c r="BV129" s="276">
        <f t="shared" si="42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3"/>
        <v>0</v>
      </c>
      <c r="CG129" s="276">
        <f t="shared" si="44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5"/>
        <v>0</v>
      </c>
      <c r="CR129" s="276">
        <f t="shared" si="46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7"/>
        <v>0</v>
      </c>
      <c r="DC129" s="275">
        <f t="shared" si="48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9"/>
        <v>0</v>
      </c>
      <c r="DN129" s="276">
        <f t="shared" si="50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1"/>
        <v>0</v>
      </c>
      <c r="DY129" s="276">
        <f t="shared" si="52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3"/>
        <v>0</v>
      </c>
      <c r="EJ129" s="275">
        <f t="shared" si="54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5"/>
        <v>0</v>
      </c>
      <c r="EU129" s="276">
        <f t="shared" si="56"/>
        <v>0</v>
      </c>
    </row>
    <row r="130" spans="1:151" ht="15.6" thickTop="1" thickBot="1" x14ac:dyDescent="0.35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1</v>
      </c>
      <c r="O130" s="269">
        <v>0</v>
      </c>
      <c r="P130" s="269">
        <f t="shared" si="30"/>
        <v>1</v>
      </c>
      <c r="Q130" s="270">
        <f t="shared" si="33"/>
        <v>0</v>
      </c>
      <c r="R130" s="270">
        <f t="shared" si="31"/>
        <v>1</v>
      </c>
      <c r="S130" s="271">
        <f t="shared" si="32"/>
        <v>0.1111111111111111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4"/>
        <v>0</v>
      </c>
      <c r="AD130" s="275">
        <f t="shared" si="35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1</v>
      </c>
      <c r="AM130" s="286">
        <v>0</v>
      </c>
      <c r="AN130" s="274">
        <f t="shared" si="36"/>
        <v>1</v>
      </c>
      <c r="AO130" s="276">
        <f t="shared" si="37"/>
        <v>0.1111111111111111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8"/>
        <v>0</v>
      </c>
      <c r="AZ130" s="276">
        <f t="shared" si="39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40"/>
        <v>0</v>
      </c>
      <c r="BK130" s="275">
        <f t="shared" si="57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1"/>
        <v>0</v>
      </c>
      <c r="BV130" s="276">
        <f t="shared" si="42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3"/>
        <v>0</v>
      </c>
      <c r="CG130" s="276">
        <f t="shared" si="44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5"/>
        <v>0</v>
      </c>
      <c r="CR130" s="276">
        <f t="shared" si="46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7"/>
        <v>0</v>
      </c>
      <c r="DC130" s="275">
        <f t="shared" si="48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9"/>
        <v>0</v>
      </c>
      <c r="DN130" s="276">
        <f t="shared" si="50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1"/>
        <v>0</v>
      </c>
      <c r="DY130" s="276">
        <f t="shared" si="52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3"/>
        <v>0</v>
      </c>
      <c r="EJ130" s="275">
        <f t="shared" si="54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5"/>
        <v>0</v>
      </c>
      <c r="EU130" s="276">
        <f t="shared" si="56"/>
        <v>0</v>
      </c>
    </row>
    <row r="131" spans="1:151" ht="15.6" thickTop="1" thickBot="1" x14ac:dyDescent="0.35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12</v>
      </c>
      <c r="H131" s="269">
        <v>16</v>
      </c>
      <c r="I131" s="269">
        <v>5</v>
      </c>
      <c r="J131" s="269">
        <v>12</v>
      </c>
      <c r="K131" s="268">
        <v>10</v>
      </c>
      <c r="L131" s="269">
        <v>7</v>
      </c>
      <c r="M131" s="269">
        <v>12</v>
      </c>
      <c r="N131" s="269">
        <v>5</v>
      </c>
      <c r="O131" s="269">
        <v>2</v>
      </c>
      <c r="P131" s="269">
        <f t="shared" si="30"/>
        <v>81</v>
      </c>
      <c r="Q131" s="270">
        <f t="shared" si="33"/>
        <v>55</v>
      </c>
      <c r="R131" s="270">
        <f t="shared" si="31"/>
        <v>26</v>
      </c>
      <c r="S131" s="271">
        <f t="shared" si="32"/>
        <v>9</v>
      </c>
      <c r="T131" s="284">
        <v>0</v>
      </c>
      <c r="U131" s="280">
        <v>2</v>
      </c>
      <c r="V131" s="285">
        <v>2</v>
      </c>
      <c r="W131" s="285">
        <v>1</v>
      </c>
      <c r="X131" s="285">
        <v>0</v>
      </c>
      <c r="Y131" s="285">
        <v>0</v>
      </c>
      <c r="Z131" s="286">
        <v>0</v>
      </c>
      <c r="AA131" s="286">
        <v>2</v>
      </c>
      <c r="AB131" s="286">
        <v>0</v>
      </c>
      <c r="AC131" s="274">
        <f t="shared" si="34"/>
        <v>7</v>
      </c>
      <c r="AD131" s="275">
        <f t="shared" si="35"/>
        <v>0.77777777777777779</v>
      </c>
      <c r="AE131" s="279">
        <v>1</v>
      </c>
      <c r="AF131" s="280">
        <v>1</v>
      </c>
      <c r="AG131" s="286">
        <v>0</v>
      </c>
      <c r="AH131" s="286">
        <v>1</v>
      </c>
      <c r="AI131" s="286">
        <v>1</v>
      </c>
      <c r="AJ131" s="286">
        <v>1</v>
      </c>
      <c r="AK131" s="286">
        <v>1</v>
      </c>
      <c r="AL131" s="286">
        <v>1</v>
      </c>
      <c r="AM131" s="286">
        <v>0</v>
      </c>
      <c r="AN131" s="274">
        <f t="shared" si="36"/>
        <v>7</v>
      </c>
      <c r="AO131" s="276">
        <f t="shared" si="37"/>
        <v>0.77777777777777779</v>
      </c>
      <c r="AP131" s="279">
        <v>2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8"/>
        <v>2</v>
      </c>
      <c r="AZ131" s="276">
        <f t="shared" si="39"/>
        <v>0.22222222222222221</v>
      </c>
      <c r="BA131" s="287">
        <v>2</v>
      </c>
      <c r="BB131" s="280">
        <v>1</v>
      </c>
      <c r="BC131" s="286">
        <v>2</v>
      </c>
      <c r="BD131" s="286">
        <v>1</v>
      </c>
      <c r="BE131" s="286">
        <v>3</v>
      </c>
      <c r="BF131" s="286">
        <v>1</v>
      </c>
      <c r="BG131" s="286">
        <v>1</v>
      </c>
      <c r="BH131" s="286">
        <v>0</v>
      </c>
      <c r="BI131" s="286">
        <v>0</v>
      </c>
      <c r="BJ131" s="274">
        <f t="shared" si="40"/>
        <v>11</v>
      </c>
      <c r="BK131" s="275">
        <f t="shared" si="57"/>
        <v>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1"/>
        <v>0</v>
      </c>
      <c r="BV131" s="276">
        <f t="shared" si="42"/>
        <v>0</v>
      </c>
      <c r="BW131" s="287">
        <v>0</v>
      </c>
      <c r="BX131" s="288">
        <v>7</v>
      </c>
      <c r="BY131" s="289">
        <v>0</v>
      </c>
      <c r="BZ131" s="289">
        <v>8</v>
      </c>
      <c r="CA131" s="289">
        <v>5</v>
      </c>
      <c r="CB131" s="289">
        <v>1</v>
      </c>
      <c r="CC131" s="289">
        <v>5</v>
      </c>
      <c r="CD131" s="289">
        <v>1</v>
      </c>
      <c r="CE131" s="289">
        <v>0</v>
      </c>
      <c r="CF131" s="274">
        <f t="shared" si="43"/>
        <v>27</v>
      </c>
      <c r="CG131" s="276">
        <f t="shared" si="44"/>
        <v>3</v>
      </c>
      <c r="CH131" s="279">
        <v>4</v>
      </c>
      <c r="CI131" s="280">
        <v>0</v>
      </c>
      <c r="CJ131" s="286">
        <v>1</v>
      </c>
      <c r="CK131" s="286">
        <v>1</v>
      </c>
      <c r="CL131" s="286">
        <v>0</v>
      </c>
      <c r="CM131" s="286">
        <v>0</v>
      </c>
      <c r="CN131" s="286">
        <v>2</v>
      </c>
      <c r="CO131" s="286">
        <v>0</v>
      </c>
      <c r="CP131" s="286">
        <v>1</v>
      </c>
      <c r="CQ131" s="274">
        <f t="shared" si="45"/>
        <v>9</v>
      </c>
      <c r="CR131" s="276">
        <f t="shared" si="46"/>
        <v>1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7"/>
        <v>0</v>
      </c>
      <c r="DC131" s="275">
        <f t="shared" si="48"/>
        <v>0</v>
      </c>
      <c r="DD131" s="279">
        <v>3</v>
      </c>
      <c r="DE131" s="280">
        <v>3</v>
      </c>
      <c r="DF131" s="286">
        <v>0</v>
      </c>
      <c r="DG131" s="286">
        <v>0</v>
      </c>
      <c r="DH131" s="286">
        <v>1</v>
      </c>
      <c r="DI131" s="286">
        <v>1</v>
      </c>
      <c r="DJ131" s="286">
        <v>2</v>
      </c>
      <c r="DK131" s="286">
        <v>1</v>
      </c>
      <c r="DL131" s="286">
        <v>1</v>
      </c>
      <c r="DM131" s="274">
        <f t="shared" si="49"/>
        <v>12</v>
      </c>
      <c r="DN131" s="276">
        <f t="shared" si="50"/>
        <v>1.3333333333333333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1"/>
        <v>0</v>
      </c>
      <c r="DY131" s="276">
        <f t="shared" si="52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1</v>
      </c>
      <c r="EG131" s="286">
        <v>0</v>
      </c>
      <c r="EH131" s="286">
        <v>0</v>
      </c>
      <c r="EI131" s="274">
        <f t="shared" si="53"/>
        <v>2</v>
      </c>
      <c r="EJ131" s="275">
        <f t="shared" si="54"/>
        <v>0.22222222222222221</v>
      </c>
      <c r="EK131" s="279">
        <v>0</v>
      </c>
      <c r="EL131" s="280">
        <v>2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5"/>
        <v>4</v>
      </c>
      <c r="EU131" s="276">
        <f t="shared" si="56"/>
        <v>0.44444444444444442</v>
      </c>
    </row>
    <row r="132" spans="1:151" ht="15.6" thickTop="1" thickBot="1" x14ac:dyDescent="0.35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5</v>
      </c>
      <c r="H132" s="269">
        <v>6</v>
      </c>
      <c r="I132" s="269">
        <v>9</v>
      </c>
      <c r="J132" s="269">
        <v>4</v>
      </c>
      <c r="K132" s="268">
        <v>3</v>
      </c>
      <c r="L132" s="269">
        <v>1</v>
      </c>
      <c r="M132" s="269">
        <v>0</v>
      </c>
      <c r="N132" s="269">
        <v>6</v>
      </c>
      <c r="O132" s="269">
        <v>3</v>
      </c>
      <c r="P132" s="269">
        <f t="shared" si="30"/>
        <v>37</v>
      </c>
      <c r="Q132" s="270">
        <f t="shared" si="33"/>
        <v>27</v>
      </c>
      <c r="R132" s="270">
        <f t="shared" si="31"/>
        <v>10</v>
      </c>
      <c r="S132" s="271">
        <f t="shared" si="32"/>
        <v>4.1111111111111107</v>
      </c>
      <c r="T132" s="284">
        <v>0</v>
      </c>
      <c r="U132" s="280">
        <v>0</v>
      </c>
      <c r="V132" s="285">
        <v>1</v>
      </c>
      <c r="W132" s="285">
        <v>1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4"/>
        <v>2</v>
      </c>
      <c r="AD132" s="275">
        <f t="shared" si="35"/>
        <v>0.22222222222222221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1</v>
      </c>
      <c r="AM132" s="286">
        <v>0</v>
      </c>
      <c r="AN132" s="274">
        <f t="shared" si="36"/>
        <v>1</v>
      </c>
      <c r="AO132" s="276">
        <f t="shared" si="37"/>
        <v>0.1111111111111111</v>
      </c>
      <c r="AP132" s="279">
        <v>0</v>
      </c>
      <c r="AQ132" s="280">
        <v>0</v>
      </c>
      <c r="AR132" s="286">
        <v>1</v>
      </c>
      <c r="AS132" s="286">
        <v>0</v>
      </c>
      <c r="AT132" s="286">
        <v>0</v>
      </c>
      <c r="AU132" s="286">
        <v>0</v>
      </c>
      <c r="AV132" s="286">
        <v>0</v>
      </c>
      <c r="AW132" s="286">
        <v>1</v>
      </c>
      <c r="AX132" s="286">
        <v>0</v>
      </c>
      <c r="AY132" s="274">
        <f t="shared" si="38"/>
        <v>2</v>
      </c>
      <c r="AZ132" s="276">
        <f t="shared" si="39"/>
        <v>0.22222222222222221</v>
      </c>
      <c r="BA132" s="287">
        <v>2</v>
      </c>
      <c r="BB132" s="280">
        <v>0</v>
      </c>
      <c r="BC132" s="286">
        <v>4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40"/>
        <v>6</v>
      </c>
      <c r="BK132" s="275">
        <f t="shared" si="57"/>
        <v>0.75</v>
      </c>
      <c r="BL132" s="279">
        <v>1</v>
      </c>
      <c r="BM132" s="280">
        <v>2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1</v>
      </c>
      <c r="BT132" s="286">
        <v>0</v>
      </c>
      <c r="BU132" s="274">
        <f t="shared" si="41"/>
        <v>4</v>
      </c>
      <c r="BV132" s="276">
        <f t="shared" si="42"/>
        <v>0.55555555555555558</v>
      </c>
      <c r="BW132" s="287">
        <v>2</v>
      </c>
      <c r="BX132" s="288">
        <v>2</v>
      </c>
      <c r="BY132" s="289">
        <v>2</v>
      </c>
      <c r="BZ132" s="289">
        <v>1</v>
      </c>
      <c r="CA132" s="289">
        <v>0</v>
      </c>
      <c r="CB132" s="289">
        <v>0</v>
      </c>
      <c r="CC132" s="289">
        <v>0</v>
      </c>
      <c r="CD132" s="289">
        <v>1</v>
      </c>
      <c r="CE132" s="289">
        <v>1</v>
      </c>
      <c r="CF132" s="274">
        <f t="shared" si="43"/>
        <v>9</v>
      </c>
      <c r="CG132" s="276">
        <f t="shared" si="44"/>
        <v>1</v>
      </c>
      <c r="CH132" s="279">
        <v>0</v>
      </c>
      <c r="CI132" s="280">
        <v>1</v>
      </c>
      <c r="CJ132" s="286">
        <v>0</v>
      </c>
      <c r="CK132" s="286">
        <v>0</v>
      </c>
      <c r="CL132" s="286">
        <v>1</v>
      </c>
      <c r="CM132" s="286">
        <v>0</v>
      </c>
      <c r="CN132" s="286">
        <v>0</v>
      </c>
      <c r="CO132" s="286">
        <v>1</v>
      </c>
      <c r="CP132" s="286">
        <v>0</v>
      </c>
      <c r="CQ132" s="274">
        <f t="shared" si="45"/>
        <v>3</v>
      </c>
      <c r="CR132" s="276">
        <f t="shared" si="46"/>
        <v>0.33333333333333331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1</v>
      </c>
      <c r="DB132" s="274">
        <f t="shared" si="47"/>
        <v>1</v>
      </c>
      <c r="DC132" s="275">
        <f t="shared" si="48"/>
        <v>0.1111111111111111</v>
      </c>
      <c r="DD132" s="279">
        <v>0</v>
      </c>
      <c r="DE132" s="280">
        <v>0</v>
      </c>
      <c r="DF132" s="286">
        <v>1</v>
      </c>
      <c r="DG132" s="286">
        <v>2</v>
      </c>
      <c r="DH132" s="286">
        <v>2</v>
      </c>
      <c r="DI132" s="286">
        <v>0</v>
      </c>
      <c r="DJ132" s="286">
        <v>0</v>
      </c>
      <c r="DK132" s="286">
        <v>1</v>
      </c>
      <c r="DL132" s="286">
        <v>1</v>
      </c>
      <c r="DM132" s="274">
        <f t="shared" si="49"/>
        <v>7</v>
      </c>
      <c r="DN132" s="276">
        <f t="shared" si="50"/>
        <v>0.77777777777777779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1"/>
        <v>0</v>
      </c>
      <c r="DY132" s="276">
        <f t="shared" si="52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3"/>
        <v>0</v>
      </c>
      <c r="EJ132" s="275">
        <f t="shared" si="54"/>
        <v>0</v>
      </c>
      <c r="EK132" s="279">
        <v>0</v>
      </c>
      <c r="EL132" s="280">
        <v>1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5"/>
        <v>1</v>
      </c>
      <c r="EU132" s="276">
        <f t="shared" si="56"/>
        <v>0.1111111111111111</v>
      </c>
    </row>
    <row r="133" spans="1:151" ht="15.6" thickTop="1" thickBot="1" x14ac:dyDescent="0.35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7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1</v>
      </c>
      <c r="N133" s="269">
        <v>0</v>
      </c>
      <c r="O133" s="269">
        <v>1</v>
      </c>
      <c r="P133" s="269">
        <f t="shared" si="30"/>
        <v>9</v>
      </c>
      <c r="Q133" s="270">
        <f t="shared" si="33"/>
        <v>7</v>
      </c>
      <c r="R133" s="270">
        <f t="shared" si="31"/>
        <v>2</v>
      </c>
      <c r="S133" s="271">
        <f t="shared" si="32"/>
        <v>1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4"/>
        <v>0</v>
      </c>
      <c r="AD133" s="275">
        <f t="shared" si="35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6"/>
        <v>0</v>
      </c>
      <c r="AO133" s="276">
        <f t="shared" si="37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8"/>
        <v>0</v>
      </c>
      <c r="AZ133" s="276">
        <f t="shared" si="39"/>
        <v>0</v>
      </c>
      <c r="BA133" s="287">
        <v>7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40"/>
        <v>7</v>
      </c>
      <c r="BK133" s="275">
        <f t="shared" si="57"/>
        <v>0.875</v>
      </c>
      <c r="BL133" s="279">
        <v>-1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1"/>
        <v>0</v>
      </c>
      <c r="BV133" s="276">
        <f t="shared" si="42"/>
        <v>-0.1111111111111111</v>
      </c>
      <c r="BW133" s="287">
        <v>1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1</v>
      </c>
      <c r="CF133" s="274">
        <f t="shared" si="43"/>
        <v>2</v>
      </c>
      <c r="CG133" s="276">
        <f t="shared" si="44"/>
        <v>0.22222222222222221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5"/>
        <v>0</v>
      </c>
      <c r="CR133" s="276">
        <f t="shared" si="46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7"/>
        <v>0</v>
      </c>
      <c r="DC133" s="275">
        <f t="shared" si="48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9"/>
        <v>0</v>
      </c>
      <c r="DN133" s="276">
        <f t="shared" si="50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1"/>
        <v>0</v>
      </c>
      <c r="DY133" s="276">
        <f t="shared" si="52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3"/>
        <v>0</v>
      </c>
      <c r="EJ133" s="275">
        <f t="shared" si="54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1</v>
      </c>
      <c r="ER133" s="286">
        <v>0</v>
      </c>
      <c r="ES133" s="286">
        <v>0</v>
      </c>
      <c r="ET133" s="274">
        <f t="shared" si="55"/>
        <v>1</v>
      </c>
      <c r="EU133" s="276">
        <f t="shared" si="56"/>
        <v>0.1111111111111111</v>
      </c>
    </row>
    <row r="134" spans="1:151" ht="15.6" thickTop="1" thickBot="1" x14ac:dyDescent="0.35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1</v>
      </c>
      <c r="H134" s="269">
        <v>0</v>
      </c>
      <c r="I134" s="269">
        <v>1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30"/>
        <v>2</v>
      </c>
      <c r="Q134" s="270">
        <f t="shared" si="33"/>
        <v>2</v>
      </c>
      <c r="R134" s="270">
        <f t="shared" si="31"/>
        <v>0</v>
      </c>
      <c r="S134" s="271">
        <f t="shared" si="32"/>
        <v>0.22222222222222221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4"/>
        <v>0</v>
      </c>
      <c r="AD134" s="275">
        <f t="shared" si="35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6"/>
        <v>0</v>
      </c>
      <c r="AO134" s="276">
        <f t="shared" si="37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8"/>
        <v>0</v>
      </c>
      <c r="AZ134" s="276">
        <f t="shared" si="39"/>
        <v>0</v>
      </c>
      <c r="BA134" s="287">
        <v>1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40"/>
        <v>1</v>
      </c>
      <c r="BK134" s="275">
        <f t="shared" si="57"/>
        <v>0.125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1"/>
        <v>0</v>
      </c>
      <c r="BV134" s="276">
        <f t="shared" si="42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3"/>
        <v>0</v>
      </c>
      <c r="CG134" s="276">
        <f t="shared" si="44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5"/>
        <v>0</v>
      </c>
      <c r="CR134" s="276">
        <f t="shared" si="46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7"/>
        <v>0</v>
      </c>
      <c r="DC134" s="275">
        <f t="shared" si="48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9"/>
        <v>0</v>
      </c>
      <c r="DN134" s="276">
        <f t="shared" si="50"/>
        <v>0</v>
      </c>
      <c r="DO134" s="279">
        <v>0</v>
      </c>
      <c r="DP134" s="280">
        <v>0</v>
      </c>
      <c r="DQ134" s="286">
        <v>1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1"/>
        <v>1</v>
      </c>
      <c r="DY134" s="276">
        <f t="shared" si="52"/>
        <v>0.1111111111111111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3"/>
        <v>0</v>
      </c>
      <c r="EJ134" s="275">
        <f t="shared" si="54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5"/>
        <v>0</v>
      </c>
      <c r="EU134" s="276">
        <f t="shared" si="56"/>
        <v>0</v>
      </c>
    </row>
    <row r="135" spans="1:151" ht="15.6" thickTop="1" thickBot="1" x14ac:dyDescent="0.35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</v>
      </c>
      <c r="H135" s="269">
        <v>1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</v>
      </c>
      <c r="P135" s="269">
        <f t="shared" si="30"/>
        <v>3</v>
      </c>
      <c r="Q135" s="270">
        <f t="shared" si="33"/>
        <v>2</v>
      </c>
      <c r="R135" s="270">
        <f t="shared" si="31"/>
        <v>1</v>
      </c>
      <c r="S135" s="271">
        <f t="shared" si="32"/>
        <v>0.33333333333333331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4"/>
        <v>0</v>
      </c>
      <c r="AD135" s="275">
        <f t="shared" si="35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6"/>
        <v>0</v>
      </c>
      <c r="AO135" s="276">
        <f t="shared" si="37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8"/>
        <v>0</v>
      </c>
      <c r="AZ135" s="276">
        <f t="shared" si="39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40"/>
        <v>0</v>
      </c>
      <c r="BK135" s="275">
        <f t="shared" si="57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1"/>
        <v>0</v>
      </c>
      <c r="BV135" s="276">
        <f t="shared" si="42"/>
        <v>0</v>
      </c>
      <c r="BW135" s="287">
        <v>1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</v>
      </c>
      <c r="CF135" s="274">
        <f t="shared" si="43"/>
        <v>2</v>
      </c>
      <c r="CG135" s="276">
        <f t="shared" si="44"/>
        <v>0.22222222222222221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5"/>
        <v>0</v>
      </c>
      <c r="CR135" s="276">
        <f t="shared" si="46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7"/>
        <v>0</v>
      </c>
      <c r="DC135" s="275">
        <f t="shared" si="48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9"/>
        <v>0</v>
      </c>
      <c r="DN135" s="276">
        <f t="shared" si="50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1"/>
        <v>0</v>
      </c>
      <c r="DY135" s="276">
        <f t="shared" si="52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3"/>
        <v>0</v>
      </c>
      <c r="EJ135" s="275">
        <f t="shared" si="54"/>
        <v>0</v>
      </c>
      <c r="EK135" s="279">
        <v>0</v>
      </c>
      <c r="EL135" s="280">
        <v>1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5"/>
        <v>1</v>
      </c>
      <c r="EU135" s="276">
        <f t="shared" si="56"/>
        <v>0.1111111111111111</v>
      </c>
    </row>
    <row r="136" spans="1:151" ht="15.6" thickTop="1" thickBot="1" x14ac:dyDescent="0.35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3</v>
      </c>
      <c r="H136" s="269">
        <v>3</v>
      </c>
      <c r="I136" s="269">
        <v>1</v>
      </c>
      <c r="J136" s="269">
        <v>0</v>
      </c>
      <c r="K136" s="268">
        <v>4</v>
      </c>
      <c r="L136" s="269">
        <v>5</v>
      </c>
      <c r="M136" s="269">
        <v>1</v>
      </c>
      <c r="N136" s="269">
        <v>1</v>
      </c>
      <c r="O136" s="269">
        <v>0</v>
      </c>
      <c r="P136" s="269">
        <f t="shared" si="30"/>
        <v>18</v>
      </c>
      <c r="Q136" s="270">
        <f t="shared" si="33"/>
        <v>11</v>
      </c>
      <c r="R136" s="270">
        <f t="shared" si="31"/>
        <v>7</v>
      </c>
      <c r="S136" s="271">
        <f t="shared" si="32"/>
        <v>2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4"/>
        <v>0</v>
      </c>
      <c r="AD136" s="275">
        <f t="shared" si="35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6"/>
        <v>2</v>
      </c>
      <c r="AO136" s="276">
        <f t="shared" si="37"/>
        <v>0.22222222222222221</v>
      </c>
      <c r="AP136" s="279">
        <v>0</v>
      </c>
      <c r="AQ136" s="280">
        <v>1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8"/>
        <v>1</v>
      </c>
      <c r="AZ136" s="276">
        <f t="shared" si="39"/>
        <v>0.1111111111111111</v>
      </c>
      <c r="BA136" s="287">
        <v>0</v>
      </c>
      <c r="BB136" s="280">
        <v>1</v>
      </c>
      <c r="BC136" s="286">
        <v>1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40"/>
        <v>3</v>
      </c>
      <c r="BK136" s="275">
        <f t="shared" si="57"/>
        <v>0.375</v>
      </c>
      <c r="BL136" s="279">
        <v>2</v>
      </c>
      <c r="BM136" s="280">
        <v>0</v>
      </c>
      <c r="BN136" s="286">
        <v>0</v>
      </c>
      <c r="BO136" s="286">
        <v>0</v>
      </c>
      <c r="BP136" s="286">
        <v>2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1"/>
        <v>2</v>
      </c>
      <c r="BV136" s="276">
        <f t="shared" si="42"/>
        <v>0.44444444444444442</v>
      </c>
      <c r="BW136" s="287">
        <v>0</v>
      </c>
      <c r="BX136" s="288">
        <v>1</v>
      </c>
      <c r="BY136" s="289">
        <v>0</v>
      </c>
      <c r="BZ136" s="289">
        <v>0</v>
      </c>
      <c r="CA136" s="289">
        <v>2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3"/>
        <v>3</v>
      </c>
      <c r="CG136" s="276">
        <f t="shared" si="44"/>
        <v>0.33333333333333331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5"/>
        <v>0</v>
      </c>
      <c r="CR136" s="276">
        <f t="shared" si="46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1</v>
      </c>
      <c r="CZ136" s="286">
        <v>0</v>
      </c>
      <c r="DA136" s="286">
        <v>0</v>
      </c>
      <c r="DB136" s="274">
        <f t="shared" si="47"/>
        <v>1</v>
      </c>
      <c r="DC136" s="275">
        <f t="shared" si="48"/>
        <v>0.1111111111111111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1</v>
      </c>
      <c r="DL136" s="286">
        <v>0</v>
      </c>
      <c r="DM136" s="274">
        <f t="shared" si="49"/>
        <v>2</v>
      </c>
      <c r="DN136" s="276">
        <f t="shared" si="50"/>
        <v>0.22222222222222221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1"/>
        <v>0</v>
      </c>
      <c r="DY136" s="276">
        <f t="shared" si="52"/>
        <v>0</v>
      </c>
      <c r="DZ136" s="279">
        <v>1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3"/>
        <v>2</v>
      </c>
      <c r="EJ136" s="275">
        <f t="shared" si="54"/>
        <v>0.22222222222222221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5"/>
        <v>0</v>
      </c>
      <c r="EU136" s="276">
        <f t="shared" si="56"/>
        <v>0</v>
      </c>
    </row>
    <row r="137" spans="1:151" ht="15.6" thickTop="1" thickBot="1" x14ac:dyDescent="0.35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5</v>
      </c>
      <c r="H137" s="269">
        <v>2</v>
      </c>
      <c r="I137" s="269">
        <v>1</v>
      </c>
      <c r="J137" s="269">
        <v>1</v>
      </c>
      <c r="K137" s="268">
        <v>1</v>
      </c>
      <c r="L137" s="269">
        <v>2</v>
      </c>
      <c r="M137" s="269">
        <v>1</v>
      </c>
      <c r="N137" s="269">
        <v>3</v>
      </c>
      <c r="O137" s="269">
        <v>2</v>
      </c>
      <c r="P137" s="269">
        <f t="shared" si="30"/>
        <v>18</v>
      </c>
      <c r="Q137" s="270">
        <f t="shared" si="33"/>
        <v>10</v>
      </c>
      <c r="R137" s="270">
        <f t="shared" si="31"/>
        <v>8</v>
      </c>
      <c r="S137" s="271">
        <f t="shared" si="32"/>
        <v>2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4"/>
        <v>0</v>
      </c>
      <c r="AD137" s="275">
        <f t="shared" si="35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6"/>
        <v>0</v>
      </c>
      <c r="AO137" s="276">
        <f t="shared" si="37"/>
        <v>0</v>
      </c>
      <c r="AP137" s="279">
        <v>0</v>
      </c>
      <c r="AQ137" s="280">
        <v>0</v>
      </c>
      <c r="AR137" s="286">
        <v>0</v>
      </c>
      <c r="AS137" s="286">
        <v>1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8"/>
        <v>1</v>
      </c>
      <c r="AZ137" s="276">
        <f t="shared" si="39"/>
        <v>0.1111111111111111</v>
      </c>
      <c r="BA137" s="287">
        <v>2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1</v>
      </c>
      <c r="BI137" s="286">
        <v>0</v>
      </c>
      <c r="BJ137" s="274">
        <f t="shared" si="40"/>
        <v>5</v>
      </c>
      <c r="BK137" s="275">
        <f t="shared" si="57"/>
        <v>0.625</v>
      </c>
      <c r="BL137" s="279">
        <v>1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1"/>
        <v>0</v>
      </c>
      <c r="BV137" s="276">
        <f t="shared" si="42"/>
        <v>0.1111111111111111</v>
      </c>
      <c r="BW137" s="287">
        <v>1</v>
      </c>
      <c r="BX137" s="288">
        <v>1</v>
      </c>
      <c r="BY137" s="289">
        <v>1</v>
      </c>
      <c r="BZ137" s="289">
        <v>0</v>
      </c>
      <c r="CA137" s="289">
        <v>1</v>
      </c>
      <c r="CB137" s="289">
        <v>0</v>
      </c>
      <c r="CC137" s="289">
        <v>0</v>
      </c>
      <c r="CD137" s="289">
        <v>0</v>
      </c>
      <c r="CE137" s="289">
        <v>2</v>
      </c>
      <c r="CF137" s="274">
        <f t="shared" si="43"/>
        <v>6</v>
      </c>
      <c r="CG137" s="276">
        <f t="shared" si="44"/>
        <v>0.66666666666666663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2</v>
      </c>
      <c r="CP137" s="286">
        <v>0</v>
      </c>
      <c r="CQ137" s="274">
        <f t="shared" si="45"/>
        <v>2</v>
      </c>
      <c r="CR137" s="276">
        <f t="shared" si="46"/>
        <v>0.22222222222222221</v>
      </c>
      <c r="CS137" s="284">
        <v>0</v>
      </c>
      <c r="CT137" s="280">
        <v>1</v>
      </c>
      <c r="CU137" s="286">
        <v>0</v>
      </c>
      <c r="CV137" s="286">
        <v>0</v>
      </c>
      <c r="CW137" s="286">
        <v>0</v>
      </c>
      <c r="CX137" s="286">
        <v>0</v>
      </c>
      <c r="CY137" s="286">
        <v>1</v>
      </c>
      <c r="CZ137" s="286">
        <v>0</v>
      </c>
      <c r="DA137" s="286">
        <v>0</v>
      </c>
      <c r="DB137" s="274">
        <f t="shared" si="47"/>
        <v>2</v>
      </c>
      <c r="DC137" s="275">
        <f t="shared" si="48"/>
        <v>0.22222222222222221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9"/>
        <v>0</v>
      </c>
      <c r="DN137" s="276">
        <f t="shared" si="50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1"/>
        <v>0</v>
      </c>
      <c r="DY137" s="276">
        <f t="shared" si="52"/>
        <v>0</v>
      </c>
      <c r="DZ137" s="279">
        <v>1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3"/>
        <v>1</v>
      </c>
      <c r="EJ137" s="275">
        <f t="shared" si="54"/>
        <v>0.1111111111111111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5"/>
        <v>0</v>
      </c>
      <c r="EU137" s="276">
        <f t="shared" si="56"/>
        <v>0</v>
      </c>
    </row>
    <row r="138" spans="1:151" ht="15.6" thickTop="1" thickBot="1" x14ac:dyDescent="0.35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2</v>
      </c>
      <c r="H138" s="269">
        <v>0</v>
      </c>
      <c r="I138" s="269">
        <v>1</v>
      </c>
      <c r="J138" s="269">
        <v>0</v>
      </c>
      <c r="K138" s="268">
        <v>0</v>
      </c>
      <c r="L138" s="269">
        <v>0</v>
      </c>
      <c r="M138" s="269">
        <v>0</v>
      </c>
      <c r="N138" s="269">
        <v>1</v>
      </c>
      <c r="O138" s="269">
        <v>0</v>
      </c>
      <c r="P138" s="269">
        <f t="shared" si="30"/>
        <v>4</v>
      </c>
      <c r="Q138" s="270">
        <f t="shared" si="33"/>
        <v>3</v>
      </c>
      <c r="R138" s="270">
        <f t="shared" si="31"/>
        <v>1</v>
      </c>
      <c r="S138" s="271">
        <f t="shared" si="32"/>
        <v>0.44444444444444442</v>
      </c>
      <c r="T138" s="284">
        <v>0</v>
      </c>
      <c r="U138" s="280">
        <v>0</v>
      </c>
      <c r="V138" s="285">
        <v>1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4"/>
        <v>1</v>
      </c>
      <c r="AD138" s="275">
        <f t="shared" si="35"/>
        <v>0.1111111111111111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6"/>
        <v>0</v>
      </c>
      <c r="AO138" s="276">
        <f t="shared" si="37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1</v>
      </c>
      <c r="AX138" s="286">
        <v>0</v>
      </c>
      <c r="AY138" s="274">
        <f t="shared" si="38"/>
        <v>1</v>
      </c>
      <c r="AZ138" s="276">
        <f t="shared" si="39"/>
        <v>0.1111111111111111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40"/>
        <v>0</v>
      </c>
      <c r="BK138" s="275">
        <f t="shared" si="57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1"/>
        <v>0</v>
      </c>
      <c r="BV138" s="276">
        <f t="shared" si="42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3"/>
        <v>0</v>
      </c>
      <c r="CG138" s="276">
        <f t="shared" si="44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5"/>
        <v>0</v>
      </c>
      <c r="CR138" s="276">
        <f t="shared" si="46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7"/>
        <v>0</v>
      </c>
      <c r="DC138" s="275">
        <f t="shared" si="48"/>
        <v>0</v>
      </c>
      <c r="DD138" s="279">
        <v>2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9"/>
        <v>2</v>
      </c>
      <c r="DN138" s="276">
        <f t="shared" si="50"/>
        <v>0.22222222222222221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1"/>
        <v>0</v>
      </c>
      <c r="DY138" s="276">
        <f t="shared" si="52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3"/>
        <v>0</v>
      </c>
      <c r="EJ138" s="275">
        <f t="shared" si="54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5"/>
        <v>0</v>
      </c>
      <c r="EU138" s="276">
        <f t="shared" si="56"/>
        <v>0</v>
      </c>
    </row>
    <row r="139" spans="1:151" ht="15.6" thickTop="1" thickBot="1" x14ac:dyDescent="0.35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4</v>
      </c>
      <c r="H139" s="269">
        <v>1</v>
      </c>
      <c r="I139" s="269">
        <v>0</v>
      </c>
      <c r="J139" s="269">
        <v>0</v>
      </c>
      <c r="K139" s="268">
        <v>0</v>
      </c>
      <c r="L139" s="269">
        <v>2</v>
      </c>
      <c r="M139" s="269">
        <v>1</v>
      </c>
      <c r="N139" s="269">
        <v>-1</v>
      </c>
      <c r="O139" s="269">
        <v>0</v>
      </c>
      <c r="P139" s="269">
        <f t="shared" si="30"/>
        <v>7</v>
      </c>
      <c r="Q139" s="270">
        <f t="shared" si="33"/>
        <v>5</v>
      </c>
      <c r="R139" s="270">
        <f t="shared" si="31"/>
        <v>2</v>
      </c>
      <c r="S139" s="271">
        <f t="shared" si="32"/>
        <v>0.77777777777777779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4"/>
        <v>0</v>
      </c>
      <c r="AD139" s="275">
        <f t="shared" si="35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6"/>
        <v>0</v>
      </c>
      <c r="AO139" s="276">
        <f t="shared" si="37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8"/>
        <v>0</v>
      </c>
      <c r="AZ139" s="276">
        <f t="shared" si="39"/>
        <v>0</v>
      </c>
      <c r="BA139" s="287">
        <v>2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40"/>
        <v>2</v>
      </c>
      <c r="BK139" s="275">
        <f t="shared" si="57"/>
        <v>0.25</v>
      </c>
      <c r="BL139" s="279">
        <v>1</v>
      </c>
      <c r="BM139" s="280">
        <v>1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1"/>
        <v>1</v>
      </c>
      <c r="BV139" s="276">
        <f t="shared" si="42"/>
        <v>0.22222222222222221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</v>
      </c>
      <c r="CD139" s="289">
        <v>-1</v>
      </c>
      <c r="CE139" s="289">
        <v>0</v>
      </c>
      <c r="CF139" s="274">
        <f t="shared" si="43"/>
        <v>0</v>
      </c>
      <c r="CG139" s="276">
        <f t="shared" si="44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5"/>
        <v>0</v>
      </c>
      <c r="CR139" s="276">
        <f t="shared" si="46"/>
        <v>0</v>
      </c>
      <c r="CS139" s="284">
        <v>1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7"/>
        <v>1</v>
      </c>
      <c r="DC139" s="275">
        <f t="shared" si="48"/>
        <v>0.1111111111111111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9"/>
        <v>2</v>
      </c>
      <c r="DN139" s="276">
        <f t="shared" si="50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1"/>
        <v>0</v>
      </c>
      <c r="DY139" s="276">
        <f t="shared" si="52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3"/>
        <v>0</v>
      </c>
      <c r="EJ139" s="275">
        <f t="shared" si="54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5"/>
        <v>0</v>
      </c>
      <c r="EU139" s="276">
        <f t="shared" si="56"/>
        <v>0</v>
      </c>
    </row>
    <row r="140" spans="1:151" ht="15.6" thickTop="1" thickBot="1" x14ac:dyDescent="0.35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1</v>
      </c>
      <c r="H140" s="269">
        <v>5</v>
      </c>
      <c r="I140" s="269">
        <v>1</v>
      </c>
      <c r="J140" s="269">
        <v>4</v>
      </c>
      <c r="K140" s="268">
        <v>1</v>
      </c>
      <c r="L140" s="269">
        <v>6</v>
      </c>
      <c r="M140" s="269">
        <v>2</v>
      </c>
      <c r="N140" s="269">
        <v>0</v>
      </c>
      <c r="O140" s="269">
        <v>1</v>
      </c>
      <c r="P140" s="269">
        <f t="shared" si="30"/>
        <v>21</v>
      </c>
      <c r="Q140" s="270">
        <f t="shared" si="33"/>
        <v>12</v>
      </c>
      <c r="R140" s="270">
        <f t="shared" si="31"/>
        <v>9</v>
      </c>
      <c r="S140" s="271">
        <f t="shared" si="32"/>
        <v>2.3333333333333335</v>
      </c>
      <c r="T140" s="291">
        <v>0</v>
      </c>
      <c r="U140" s="292">
        <v>0</v>
      </c>
      <c r="V140" s="286">
        <v>1</v>
      </c>
      <c r="W140" s="286">
        <v>0</v>
      </c>
      <c r="X140" s="286">
        <v>0</v>
      </c>
      <c r="Y140" s="286">
        <v>2</v>
      </c>
      <c r="Z140" s="286">
        <v>0</v>
      </c>
      <c r="AA140" s="286">
        <v>0</v>
      </c>
      <c r="AB140" s="286">
        <v>0</v>
      </c>
      <c r="AC140" s="274">
        <f t="shared" si="34"/>
        <v>3</v>
      </c>
      <c r="AD140" s="275">
        <f t="shared" si="35"/>
        <v>0.33333333333333331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6"/>
        <v>0</v>
      </c>
      <c r="AO140" s="276">
        <f t="shared" si="37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8"/>
        <v>0</v>
      </c>
      <c r="AZ140" s="276">
        <f t="shared" si="39"/>
        <v>0</v>
      </c>
      <c r="BA140" s="287">
        <v>0</v>
      </c>
      <c r="BB140" s="280">
        <v>1</v>
      </c>
      <c r="BC140" s="286">
        <v>0</v>
      </c>
      <c r="BD140" s="286">
        <v>0</v>
      </c>
      <c r="BE140" s="286">
        <v>0</v>
      </c>
      <c r="BF140" s="286">
        <v>1</v>
      </c>
      <c r="BG140" s="286">
        <v>1</v>
      </c>
      <c r="BH140" s="286">
        <v>0</v>
      </c>
      <c r="BI140" s="286">
        <v>0</v>
      </c>
      <c r="BJ140" s="274">
        <f t="shared" si="40"/>
        <v>3</v>
      </c>
      <c r="BK140" s="275">
        <f t="shared" ref="BK140:BK166" si="58">AVERAGE(BA140:BH140)</f>
        <v>0.375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1"/>
        <v>0</v>
      </c>
      <c r="BV140" s="276">
        <f t="shared" si="42"/>
        <v>0</v>
      </c>
      <c r="BW140" s="287">
        <v>1</v>
      </c>
      <c r="BX140" s="288">
        <v>1</v>
      </c>
      <c r="BY140" s="289">
        <v>0</v>
      </c>
      <c r="BZ140" s="289">
        <v>1</v>
      </c>
      <c r="CA140" s="289">
        <v>0</v>
      </c>
      <c r="CB140" s="289">
        <v>0</v>
      </c>
      <c r="CC140" s="289">
        <v>1</v>
      </c>
      <c r="CD140" s="289">
        <v>0</v>
      </c>
      <c r="CE140" s="289">
        <v>0</v>
      </c>
      <c r="CF140" s="274">
        <f t="shared" si="43"/>
        <v>4</v>
      </c>
      <c r="CG140" s="276">
        <f t="shared" si="44"/>
        <v>0.44444444444444442</v>
      </c>
      <c r="CH140" s="279">
        <v>0</v>
      </c>
      <c r="CI140" s="280">
        <v>1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5"/>
        <v>1</v>
      </c>
      <c r="CR140" s="276">
        <f t="shared" si="46"/>
        <v>0.1111111111111111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7"/>
        <v>0</v>
      </c>
      <c r="DC140" s="275">
        <f t="shared" si="48"/>
        <v>0</v>
      </c>
      <c r="DD140" s="279">
        <v>0</v>
      </c>
      <c r="DE140" s="280">
        <v>2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9"/>
        <v>4</v>
      </c>
      <c r="DN140" s="276">
        <f t="shared" si="50"/>
        <v>0.44444444444444442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1"/>
        <v>0</v>
      </c>
      <c r="DY140" s="276">
        <f t="shared" si="52"/>
        <v>0</v>
      </c>
      <c r="DZ140" s="279">
        <v>0</v>
      </c>
      <c r="EA140" s="280">
        <v>0</v>
      </c>
      <c r="EB140" s="286">
        <v>0</v>
      </c>
      <c r="EC140" s="286">
        <v>1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3"/>
        <v>1</v>
      </c>
      <c r="EJ140" s="275">
        <f t="shared" si="54"/>
        <v>0.1111111111111111</v>
      </c>
      <c r="EK140" s="279">
        <v>0</v>
      </c>
      <c r="EL140" s="280">
        <v>0</v>
      </c>
      <c r="EM140" s="286">
        <v>0</v>
      </c>
      <c r="EN140" s="286">
        <v>2</v>
      </c>
      <c r="EO140" s="286">
        <v>1</v>
      </c>
      <c r="EP140" s="286">
        <v>1</v>
      </c>
      <c r="EQ140" s="286">
        <v>0</v>
      </c>
      <c r="ER140" s="286">
        <v>0</v>
      </c>
      <c r="ES140" s="286">
        <v>1</v>
      </c>
      <c r="ET140" s="274">
        <f t="shared" si="55"/>
        <v>5</v>
      </c>
      <c r="EU140" s="276">
        <f t="shared" si="56"/>
        <v>0.55555555555555558</v>
      </c>
    </row>
    <row r="141" spans="1:151" ht="15.6" thickTop="1" thickBot="1" x14ac:dyDescent="0.35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11</v>
      </c>
      <c r="H141" s="269">
        <v>6</v>
      </c>
      <c r="I141" s="269">
        <v>2</v>
      </c>
      <c r="J141" s="269">
        <v>11</v>
      </c>
      <c r="K141" s="268">
        <v>4</v>
      </c>
      <c r="L141" s="269">
        <v>3</v>
      </c>
      <c r="M141" s="269">
        <v>0</v>
      </c>
      <c r="N141" s="269">
        <v>5</v>
      </c>
      <c r="O141" s="269">
        <v>1</v>
      </c>
      <c r="P141" s="269">
        <f t="shared" ref="P141:P180" si="59">SUM(G141:O141)</f>
        <v>43</v>
      </c>
      <c r="Q141" s="270">
        <f t="shared" si="33"/>
        <v>34</v>
      </c>
      <c r="R141" s="270">
        <f t="shared" ref="R141:R180" si="60">SUM(L141:O141)</f>
        <v>9</v>
      </c>
      <c r="S141" s="271">
        <f t="shared" ref="S141:S180" si="61">AVERAGE(G141:O141)</f>
        <v>4.7777777777777777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4"/>
        <v>0</v>
      </c>
      <c r="AD141" s="275">
        <f t="shared" si="35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6"/>
        <v>0</v>
      </c>
      <c r="AO141" s="276">
        <f t="shared" si="37"/>
        <v>0</v>
      </c>
      <c r="AP141" s="279">
        <v>2</v>
      </c>
      <c r="AQ141" s="280">
        <v>0</v>
      </c>
      <c r="AR141" s="286">
        <v>0</v>
      </c>
      <c r="AS141" s="286">
        <v>1</v>
      </c>
      <c r="AT141" s="286">
        <v>1</v>
      </c>
      <c r="AU141" s="286">
        <v>0</v>
      </c>
      <c r="AV141" s="286">
        <v>0</v>
      </c>
      <c r="AW141" s="286">
        <v>2</v>
      </c>
      <c r="AX141" s="286">
        <v>0</v>
      </c>
      <c r="AY141" s="274">
        <f t="shared" si="38"/>
        <v>6</v>
      </c>
      <c r="AZ141" s="276">
        <f t="shared" si="39"/>
        <v>0.66666666666666663</v>
      </c>
      <c r="BA141" s="290">
        <v>2</v>
      </c>
      <c r="BB141" s="280">
        <v>1</v>
      </c>
      <c r="BC141" s="286">
        <v>1</v>
      </c>
      <c r="BD141" s="286">
        <v>4</v>
      </c>
      <c r="BE141" s="286">
        <v>2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40"/>
        <v>13</v>
      </c>
      <c r="BK141" s="275">
        <f t="shared" si="58"/>
        <v>1.625</v>
      </c>
      <c r="BL141" s="279">
        <v>2</v>
      </c>
      <c r="BM141" s="280">
        <v>0</v>
      </c>
      <c r="BN141" s="286">
        <v>0</v>
      </c>
      <c r="BO141" s="286">
        <v>1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</v>
      </c>
      <c r="BU141" s="274">
        <f t="shared" si="41"/>
        <v>2</v>
      </c>
      <c r="BV141" s="276">
        <f t="shared" si="42"/>
        <v>0.44444444444444442</v>
      </c>
      <c r="BW141" s="290">
        <v>4</v>
      </c>
      <c r="BX141" s="288">
        <v>4</v>
      </c>
      <c r="BY141" s="289">
        <v>1</v>
      </c>
      <c r="BZ141" s="289">
        <v>5</v>
      </c>
      <c r="CA141" s="289">
        <v>1</v>
      </c>
      <c r="CB141" s="289">
        <v>0</v>
      </c>
      <c r="CC141" s="289">
        <v>0</v>
      </c>
      <c r="CD141" s="289">
        <v>3</v>
      </c>
      <c r="CE141" s="289">
        <v>0</v>
      </c>
      <c r="CF141" s="274">
        <f t="shared" si="43"/>
        <v>18</v>
      </c>
      <c r="CG141" s="276">
        <f t="shared" si="44"/>
        <v>2</v>
      </c>
      <c r="CH141" s="279">
        <v>1</v>
      </c>
      <c r="CI141" s="280">
        <v>1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5"/>
        <v>2</v>
      </c>
      <c r="CR141" s="276">
        <f t="shared" si="46"/>
        <v>0.22222222222222221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7"/>
        <v>0</v>
      </c>
      <c r="DC141" s="275">
        <f t="shared" si="48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9"/>
        <v>0</v>
      </c>
      <c r="DN141" s="276">
        <f t="shared" si="50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1"/>
        <v>0</v>
      </c>
      <c r="DY141" s="276">
        <f t="shared" si="52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3"/>
        <v>0</v>
      </c>
      <c r="EJ141" s="275">
        <f t="shared" si="54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5"/>
        <v>0</v>
      </c>
      <c r="EU141" s="276">
        <f t="shared" si="56"/>
        <v>0</v>
      </c>
    </row>
    <row r="142" spans="1:151" ht="15.6" thickTop="1" thickBot="1" x14ac:dyDescent="0.35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7</v>
      </c>
      <c r="H142" s="269">
        <v>3</v>
      </c>
      <c r="I142" s="269">
        <v>3</v>
      </c>
      <c r="J142" s="269">
        <v>5</v>
      </c>
      <c r="K142" s="268">
        <v>5</v>
      </c>
      <c r="L142" s="269">
        <v>4</v>
      </c>
      <c r="M142" s="269">
        <v>1</v>
      </c>
      <c r="N142" s="269">
        <v>0</v>
      </c>
      <c r="O142" s="269">
        <v>0</v>
      </c>
      <c r="P142" s="269">
        <f t="shared" si="59"/>
        <v>28</v>
      </c>
      <c r="Q142" s="270">
        <f t="shared" ref="Q142:Q179" si="62">SUM(G142:K142)</f>
        <v>23</v>
      </c>
      <c r="R142" s="270">
        <f t="shared" si="60"/>
        <v>5</v>
      </c>
      <c r="S142" s="271">
        <f t="shared" si="61"/>
        <v>3.1111111111111112</v>
      </c>
      <c r="T142" s="296">
        <v>0</v>
      </c>
      <c r="U142" s="297">
        <v>0</v>
      </c>
      <c r="V142" s="273">
        <v>0</v>
      </c>
      <c r="W142" s="273">
        <v>0</v>
      </c>
      <c r="X142" s="273">
        <v>1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3">SUM(T142:AB142)</f>
        <v>1</v>
      </c>
      <c r="AD142" s="275">
        <f t="shared" ref="AD142:AD176" si="64">AVERAGE(T142:AB142)</f>
        <v>0.1111111111111111</v>
      </c>
      <c r="AE142" s="298">
        <v>1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5">SUM(AE142:AM142)</f>
        <v>1</v>
      </c>
      <c r="AO142" s="276">
        <f t="shared" ref="AO142:AO176" si="66">AVERAGE(AE142:AM142)</f>
        <v>0.1111111111111111</v>
      </c>
      <c r="AP142" s="298">
        <v>2</v>
      </c>
      <c r="AQ142" s="299">
        <v>0</v>
      </c>
      <c r="AR142" s="273">
        <v>1</v>
      </c>
      <c r="AS142" s="273">
        <v>1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7">SUM(AP142:AX142)</f>
        <v>4</v>
      </c>
      <c r="AZ142" s="276">
        <f t="shared" ref="AZ142:AZ176" si="68">AVERAGE(AP142:AX142)</f>
        <v>0.44444444444444442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9">SUM(BA142:BI142)</f>
        <v>0</v>
      </c>
      <c r="BK142" s="275">
        <f t="shared" si="58"/>
        <v>0</v>
      </c>
      <c r="BL142" s="298">
        <v>0</v>
      </c>
      <c r="BM142" s="299">
        <v>2</v>
      </c>
      <c r="BN142" s="273">
        <v>1</v>
      </c>
      <c r="BO142" s="273">
        <v>2</v>
      </c>
      <c r="BP142" s="273">
        <v>2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70">SUM(BM142:BT142)</f>
        <v>9</v>
      </c>
      <c r="BV142" s="276">
        <f t="shared" ref="BV142:BV176" si="71">AVERAGE(BL142:BT142)</f>
        <v>1</v>
      </c>
      <c r="BW142" s="287">
        <v>0</v>
      </c>
      <c r="BX142" s="301">
        <v>0</v>
      </c>
      <c r="BY142" s="278">
        <v>1</v>
      </c>
      <c r="BZ142" s="278">
        <v>1</v>
      </c>
      <c r="CA142" s="278">
        <v>1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2">SUM(BW142:CE142)</f>
        <v>5</v>
      </c>
      <c r="CG142" s="276">
        <f t="shared" ref="CG142:CG176" si="73">AVERAGE(BW142:CE142)</f>
        <v>0.55555555555555558</v>
      </c>
      <c r="CH142" s="298">
        <v>1</v>
      </c>
      <c r="CI142" s="299">
        <v>1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4">SUM(CH142:CP142)</f>
        <v>2</v>
      </c>
      <c r="CR142" s="276">
        <f t="shared" ref="CR142:CR176" si="75">AVERAGE(CH142:CP142)</f>
        <v>0.22222222222222221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6">SUM(CS142:DA142)</f>
        <v>0</v>
      </c>
      <c r="DC142" s="275">
        <f t="shared" ref="DC142:DC176" si="77">AVERAGE(CS142:DA142)</f>
        <v>0</v>
      </c>
      <c r="DD142" s="298">
        <v>2</v>
      </c>
      <c r="DE142" s="299">
        <v>0</v>
      </c>
      <c r="DF142" s="273">
        <v>0</v>
      </c>
      <c r="DG142" s="273">
        <v>1</v>
      </c>
      <c r="DH142" s="273">
        <v>0</v>
      </c>
      <c r="DI142" s="273">
        <v>0</v>
      </c>
      <c r="DJ142" s="273">
        <v>1</v>
      </c>
      <c r="DK142" s="273">
        <v>0</v>
      </c>
      <c r="DL142" s="273">
        <v>0</v>
      </c>
      <c r="DM142" s="274">
        <f t="shared" ref="DM142:DM176" si="78">SUM(DD142:DL142)</f>
        <v>4</v>
      </c>
      <c r="DN142" s="276">
        <f t="shared" ref="DN142:DN176" si="79">AVERAGE(DD142:DL142)</f>
        <v>0.44444444444444442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80">SUM(DO142:DW142)</f>
        <v>0</v>
      </c>
      <c r="DY142" s="276">
        <f t="shared" ref="DY142:DY176" si="81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1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2">SUM(DZ142:EH142)</f>
        <v>1</v>
      </c>
      <c r="EJ142" s="275">
        <f t="shared" ref="EJ142:EJ176" si="83">AVERAGE(DZ142:EH142)</f>
        <v>0.1111111111111111</v>
      </c>
      <c r="EK142" s="298">
        <v>1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4">SUM(EK142:ES142)</f>
        <v>1</v>
      </c>
      <c r="EU142" s="276">
        <f t="shared" ref="EU142:EU176" si="85">AVERAGE(EK142:ES142)</f>
        <v>0.1111111111111111</v>
      </c>
    </row>
    <row r="143" spans="1:151" ht="15.6" thickTop="1" thickBot="1" x14ac:dyDescent="0.35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4</v>
      </c>
      <c r="H143" s="269">
        <v>2</v>
      </c>
      <c r="I143" s="269">
        <v>4</v>
      </c>
      <c r="J143" s="269">
        <v>0</v>
      </c>
      <c r="K143" s="268">
        <v>4</v>
      </c>
      <c r="L143" s="269">
        <v>2</v>
      </c>
      <c r="M143" s="269">
        <v>3</v>
      </c>
      <c r="N143" s="269">
        <v>2</v>
      </c>
      <c r="O143" s="269">
        <v>2</v>
      </c>
      <c r="P143" s="269">
        <f t="shared" si="59"/>
        <v>23</v>
      </c>
      <c r="Q143" s="270">
        <f t="shared" si="62"/>
        <v>14</v>
      </c>
      <c r="R143" s="270">
        <f t="shared" si="60"/>
        <v>9</v>
      </c>
      <c r="S143" s="271">
        <f t="shared" si="61"/>
        <v>2.5555555555555554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3"/>
        <v>0</v>
      </c>
      <c r="AD143" s="275">
        <f t="shared" si="64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5"/>
        <v>0</v>
      </c>
      <c r="AO143" s="276">
        <f t="shared" si="66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7"/>
        <v>0</v>
      </c>
      <c r="AZ143" s="276">
        <f t="shared" si="68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9"/>
        <v>0</v>
      </c>
      <c r="BK143" s="275">
        <f t="shared" si="58"/>
        <v>0</v>
      </c>
      <c r="BL143" s="298">
        <v>1</v>
      </c>
      <c r="BM143" s="299">
        <v>0</v>
      </c>
      <c r="BN143" s="273">
        <v>2</v>
      </c>
      <c r="BO143" s="273">
        <v>0</v>
      </c>
      <c r="BP143" s="273">
        <v>2</v>
      </c>
      <c r="BQ143" s="273">
        <v>1</v>
      </c>
      <c r="BR143" s="273">
        <v>0</v>
      </c>
      <c r="BS143" s="273">
        <v>2</v>
      </c>
      <c r="BT143" s="273">
        <v>0</v>
      </c>
      <c r="BU143" s="274">
        <f t="shared" si="70"/>
        <v>7</v>
      </c>
      <c r="BV143" s="276">
        <f t="shared" si="71"/>
        <v>0.88888888888888884</v>
      </c>
      <c r="BW143" s="287">
        <v>1</v>
      </c>
      <c r="BX143" s="301">
        <v>0</v>
      </c>
      <c r="BY143" s="278">
        <v>1</v>
      </c>
      <c r="BZ143" s="278">
        <v>0</v>
      </c>
      <c r="CA143" s="278">
        <v>1</v>
      </c>
      <c r="CB143" s="278">
        <v>0</v>
      </c>
      <c r="CC143" s="278">
        <v>1</v>
      </c>
      <c r="CD143" s="278">
        <v>0</v>
      </c>
      <c r="CE143" s="278">
        <v>1</v>
      </c>
      <c r="CF143" s="274">
        <f t="shared" si="72"/>
        <v>5</v>
      </c>
      <c r="CG143" s="276">
        <f t="shared" si="73"/>
        <v>0.55555555555555558</v>
      </c>
      <c r="CH143" s="298">
        <v>2</v>
      </c>
      <c r="CI143" s="299">
        <v>1</v>
      </c>
      <c r="CJ143" s="273">
        <v>0</v>
      </c>
      <c r="CK143" s="273">
        <v>0</v>
      </c>
      <c r="CL143" s="273">
        <v>0</v>
      </c>
      <c r="CM143" s="273">
        <v>0</v>
      </c>
      <c r="CN143" s="273">
        <v>2</v>
      </c>
      <c r="CO143" s="273">
        <v>0</v>
      </c>
      <c r="CP143" s="273">
        <v>0</v>
      </c>
      <c r="CQ143" s="274">
        <f t="shared" si="74"/>
        <v>5</v>
      </c>
      <c r="CR143" s="276">
        <f t="shared" si="75"/>
        <v>0.55555555555555558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6"/>
        <v>0</v>
      </c>
      <c r="DC143" s="275">
        <f t="shared" si="77"/>
        <v>0</v>
      </c>
      <c r="DD143" s="298">
        <v>0</v>
      </c>
      <c r="DE143" s="299">
        <v>0</v>
      </c>
      <c r="DF143" s="273">
        <v>1</v>
      </c>
      <c r="DG143" s="273">
        <v>0</v>
      </c>
      <c r="DH143" s="273">
        <v>1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8"/>
        <v>3</v>
      </c>
      <c r="DN143" s="276">
        <f t="shared" si="79"/>
        <v>0.33333333333333331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1</v>
      </c>
      <c r="DX143" s="274">
        <f t="shared" si="80"/>
        <v>1</v>
      </c>
      <c r="DY143" s="276">
        <f t="shared" si="81"/>
        <v>0.1111111111111111</v>
      </c>
      <c r="DZ143" s="298">
        <v>0</v>
      </c>
      <c r="EA143" s="299">
        <v>1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2"/>
        <v>1</v>
      </c>
      <c r="EJ143" s="275">
        <f t="shared" si="83"/>
        <v>0.1111111111111111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4"/>
        <v>0</v>
      </c>
      <c r="EU143" s="276">
        <f t="shared" si="85"/>
        <v>0</v>
      </c>
    </row>
    <row r="144" spans="1:151" ht="15.6" thickTop="1" thickBot="1" x14ac:dyDescent="0.35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1</v>
      </c>
      <c r="P144" s="269">
        <f t="shared" si="59"/>
        <v>1</v>
      </c>
      <c r="Q144" s="270">
        <f t="shared" si="62"/>
        <v>0</v>
      </c>
      <c r="R144" s="270">
        <f t="shared" si="60"/>
        <v>1</v>
      </c>
      <c r="S144" s="271">
        <f t="shared" si="61"/>
        <v>0.1111111111111111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3"/>
        <v>0</v>
      </c>
      <c r="AD144" s="275">
        <f t="shared" si="64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5"/>
        <v>0</v>
      </c>
      <c r="AO144" s="276">
        <f t="shared" si="66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7"/>
        <v>0</v>
      </c>
      <c r="AZ144" s="276">
        <f t="shared" si="68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9"/>
        <v>0</v>
      </c>
      <c r="BK144" s="275">
        <f t="shared" si="58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70"/>
        <v>0</v>
      </c>
      <c r="BV144" s="276">
        <f t="shared" si="71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1</v>
      </c>
      <c r="CF144" s="274">
        <f t="shared" si="72"/>
        <v>1</v>
      </c>
      <c r="CG144" s="276">
        <f t="shared" si="73"/>
        <v>0.1111111111111111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4"/>
        <v>0</v>
      </c>
      <c r="CR144" s="276">
        <f t="shared" si="75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6"/>
        <v>0</v>
      </c>
      <c r="DC144" s="275">
        <f t="shared" si="77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8"/>
        <v>0</v>
      </c>
      <c r="DN144" s="276">
        <f t="shared" si="79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80"/>
        <v>0</v>
      </c>
      <c r="DY144" s="276">
        <f t="shared" si="81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2"/>
        <v>0</v>
      </c>
      <c r="EJ144" s="275">
        <f t="shared" si="83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4"/>
        <v>0</v>
      </c>
      <c r="EU144" s="276">
        <f t="shared" si="85"/>
        <v>0</v>
      </c>
    </row>
    <row r="145" spans="1:151" ht="15.6" thickTop="1" thickBot="1" x14ac:dyDescent="0.35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9"/>
        <v>0</v>
      </c>
      <c r="Q145" s="270">
        <f t="shared" si="62"/>
        <v>0</v>
      </c>
      <c r="R145" s="270">
        <f t="shared" si="60"/>
        <v>0</v>
      </c>
      <c r="S145" s="271">
        <f t="shared" si="61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3"/>
        <v>0</v>
      </c>
      <c r="AD145" s="275">
        <f t="shared" si="64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5"/>
        <v>0</v>
      </c>
      <c r="AO145" s="276">
        <f t="shared" si="66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7"/>
        <v>0</v>
      </c>
      <c r="AZ145" s="276">
        <f t="shared" si="68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9"/>
        <v>0</v>
      </c>
      <c r="BK145" s="275">
        <f t="shared" si="58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70"/>
        <v>0</v>
      </c>
      <c r="BV145" s="276">
        <f t="shared" si="71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2"/>
        <v>0</v>
      </c>
      <c r="CG145" s="276">
        <f t="shared" si="73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4"/>
        <v>0</v>
      </c>
      <c r="CR145" s="276">
        <f t="shared" si="75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6"/>
        <v>0</v>
      </c>
      <c r="DC145" s="275">
        <f t="shared" si="77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8"/>
        <v>0</v>
      </c>
      <c r="DN145" s="276">
        <f t="shared" si="79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80"/>
        <v>0</v>
      </c>
      <c r="DY145" s="276">
        <f t="shared" si="81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2"/>
        <v>0</v>
      </c>
      <c r="EJ145" s="275">
        <f t="shared" si="83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4"/>
        <v>0</v>
      </c>
      <c r="EU145" s="276">
        <f t="shared" si="85"/>
        <v>0</v>
      </c>
    </row>
    <row r="146" spans="1:151" ht="15.6" thickTop="1" thickBot="1" x14ac:dyDescent="0.35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9"/>
        <v>0</v>
      </c>
      <c r="Q146" s="270">
        <f t="shared" si="62"/>
        <v>0</v>
      </c>
      <c r="R146" s="270">
        <f t="shared" si="60"/>
        <v>0</v>
      </c>
      <c r="S146" s="271">
        <f t="shared" si="61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3"/>
        <v>0</v>
      </c>
      <c r="AD146" s="275">
        <f t="shared" si="64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5"/>
        <v>0</v>
      </c>
      <c r="AO146" s="276">
        <f t="shared" si="66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7"/>
        <v>0</v>
      </c>
      <c r="AZ146" s="276">
        <f t="shared" si="68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9"/>
        <v>0</v>
      </c>
      <c r="BK146" s="275">
        <f t="shared" si="58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70"/>
        <v>0</v>
      </c>
      <c r="BV146" s="276">
        <f t="shared" si="71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2"/>
        <v>0</v>
      </c>
      <c r="CG146" s="276">
        <f t="shared" si="73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4"/>
        <v>0</v>
      </c>
      <c r="CR146" s="276">
        <f t="shared" si="75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6"/>
        <v>0</v>
      </c>
      <c r="DC146" s="275">
        <f t="shared" si="77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8"/>
        <v>0</v>
      </c>
      <c r="DN146" s="276">
        <f t="shared" si="79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80"/>
        <v>0</v>
      </c>
      <c r="DY146" s="276">
        <f t="shared" si="81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2"/>
        <v>0</v>
      </c>
      <c r="EJ146" s="275">
        <f t="shared" si="83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4"/>
        <v>0</v>
      </c>
      <c r="EU146" s="276">
        <f t="shared" si="85"/>
        <v>0</v>
      </c>
    </row>
    <row r="147" spans="1:151" ht="15.6" thickTop="1" thickBot="1" x14ac:dyDescent="0.35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9"/>
        <v>0</v>
      </c>
      <c r="Q147" s="270">
        <f t="shared" si="62"/>
        <v>0</v>
      </c>
      <c r="R147" s="270">
        <f t="shared" si="60"/>
        <v>0</v>
      </c>
      <c r="S147" s="271">
        <f t="shared" si="61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3"/>
        <v>0</v>
      </c>
      <c r="AD147" s="275">
        <f t="shared" si="64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5"/>
        <v>0</v>
      </c>
      <c r="AO147" s="276">
        <f t="shared" si="66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7"/>
        <v>0</v>
      </c>
      <c r="AZ147" s="276">
        <f t="shared" si="68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9"/>
        <v>0</v>
      </c>
      <c r="BK147" s="275">
        <f t="shared" si="58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70"/>
        <v>0</v>
      </c>
      <c r="BV147" s="276">
        <f t="shared" si="71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2"/>
        <v>0</v>
      </c>
      <c r="CG147" s="276">
        <f t="shared" si="73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4"/>
        <v>0</v>
      </c>
      <c r="CR147" s="276">
        <f t="shared" si="75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6"/>
        <v>0</v>
      </c>
      <c r="DC147" s="275">
        <f t="shared" si="77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8"/>
        <v>0</v>
      </c>
      <c r="DN147" s="276">
        <f t="shared" si="79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80"/>
        <v>0</v>
      </c>
      <c r="DY147" s="276">
        <f t="shared" si="81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2"/>
        <v>0</v>
      </c>
      <c r="EJ147" s="275">
        <f t="shared" si="83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4"/>
        <v>0</v>
      </c>
      <c r="EU147" s="276">
        <f t="shared" si="85"/>
        <v>0</v>
      </c>
    </row>
    <row r="148" spans="1:151" ht="15.6" thickTop="1" thickBot="1" x14ac:dyDescent="0.35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4</v>
      </c>
      <c r="H148" s="269">
        <v>6</v>
      </c>
      <c r="I148" s="269">
        <v>4</v>
      </c>
      <c r="J148" s="269">
        <v>0</v>
      </c>
      <c r="K148" s="268">
        <v>2</v>
      </c>
      <c r="L148" s="269">
        <v>5</v>
      </c>
      <c r="M148" s="269">
        <v>6</v>
      </c>
      <c r="N148" s="269">
        <v>1</v>
      </c>
      <c r="O148" s="269">
        <v>6</v>
      </c>
      <c r="P148" s="269">
        <f t="shared" si="59"/>
        <v>34</v>
      </c>
      <c r="Q148" s="270">
        <f t="shared" si="62"/>
        <v>16</v>
      </c>
      <c r="R148" s="270">
        <f t="shared" si="60"/>
        <v>18</v>
      </c>
      <c r="S148" s="271">
        <f t="shared" si="61"/>
        <v>3.7777777777777777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1</v>
      </c>
      <c r="Z148" s="273">
        <v>1</v>
      </c>
      <c r="AA148" s="273">
        <v>0</v>
      </c>
      <c r="AB148" s="273">
        <v>0</v>
      </c>
      <c r="AC148" s="274">
        <f t="shared" si="63"/>
        <v>2</v>
      </c>
      <c r="AD148" s="275">
        <f t="shared" si="64"/>
        <v>0.22222222222222221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5"/>
        <v>0</v>
      </c>
      <c r="AO148" s="276">
        <f t="shared" si="66"/>
        <v>0</v>
      </c>
      <c r="AP148" s="298">
        <v>0</v>
      </c>
      <c r="AQ148" s="299">
        <v>0</v>
      </c>
      <c r="AR148" s="273">
        <v>2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7"/>
        <v>2</v>
      </c>
      <c r="AZ148" s="276">
        <f t="shared" si="68"/>
        <v>0.22222222222222221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1</v>
      </c>
      <c r="BH148" s="273">
        <v>0</v>
      </c>
      <c r="BI148" s="273">
        <v>0</v>
      </c>
      <c r="BJ148" s="274">
        <f t="shared" si="69"/>
        <v>1</v>
      </c>
      <c r="BK148" s="275">
        <f t="shared" si="58"/>
        <v>0.125</v>
      </c>
      <c r="BL148" s="298">
        <v>2</v>
      </c>
      <c r="BM148" s="299">
        <v>0</v>
      </c>
      <c r="BN148" s="273">
        <v>1</v>
      </c>
      <c r="BO148" s="273">
        <v>0</v>
      </c>
      <c r="BP148" s="273">
        <v>0</v>
      </c>
      <c r="BQ148" s="273">
        <v>0</v>
      </c>
      <c r="BR148" s="273">
        <v>1</v>
      </c>
      <c r="BS148" s="273">
        <v>1</v>
      </c>
      <c r="BT148" s="273">
        <v>2</v>
      </c>
      <c r="BU148" s="274">
        <f t="shared" si="70"/>
        <v>5</v>
      </c>
      <c r="BV148" s="276">
        <f t="shared" si="71"/>
        <v>0.77777777777777779</v>
      </c>
      <c r="BW148" s="287">
        <v>0</v>
      </c>
      <c r="BX148" s="301">
        <v>3</v>
      </c>
      <c r="BY148" s="278">
        <v>0</v>
      </c>
      <c r="BZ148" s="278">
        <v>0</v>
      </c>
      <c r="CA148" s="278">
        <v>0</v>
      </c>
      <c r="CB148" s="278">
        <v>1</v>
      </c>
      <c r="CC148" s="278">
        <v>2</v>
      </c>
      <c r="CD148" s="278">
        <v>0</v>
      </c>
      <c r="CE148" s="278">
        <v>3</v>
      </c>
      <c r="CF148" s="274">
        <f t="shared" si="72"/>
        <v>9</v>
      </c>
      <c r="CG148" s="276">
        <f t="shared" si="73"/>
        <v>1</v>
      </c>
      <c r="CH148" s="298">
        <v>1</v>
      </c>
      <c r="CI148" s="299">
        <v>0</v>
      </c>
      <c r="CJ148" s="273">
        <v>0</v>
      </c>
      <c r="CK148" s="273">
        <v>0</v>
      </c>
      <c r="CL148" s="273">
        <v>1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4"/>
        <v>3</v>
      </c>
      <c r="CR148" s="276">
        <f t="shared" si="75"/>
        <v>0.33333333333333331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6"/>
        <v>2</v>
      </c>
      <c r="DC148" s="275">
        <f t="shared" si="77"/>
        <v>0.22222222222222221</v>
      </c>
      <c r="DD148" s="298">
        <v>1</v>
      </c>
      <c r="DE148" s="299">
        <v>1</v>
      </c>
      <c r="DF148" s="273">
        <v>0</v>
      </c>
      <c r="DG148" s="273">
        <v>0</v>
      </c>
      <c r="DH148" s="273">
        <v>0</v>
      </c>
      <c r="DI148" s="273">
        <v>0</v>
      </c>
      <c r="DJ148" s="273">
        <v>1</v>
      </c>
      <c r="DK148" s="273">
        <v>0</v>
      </c>
      <c r="DL148" s="273">
        <v>1</v>
      </c>
      <c r="DM148" s="274">
        <f t="shared" si="78"/>
        <v>4</v>
      </c>
      <c r="DN148" s="276">
        <f t="shared" si="79"/>
        <v>0.44444444444444442</v>
      </c>
      <c r="DO148" s="298">
        <v>0</v>
      </c>
      <c r="DP148" s="299">
        <v>2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80"/>
        <v>2</v>
      </c>
      <c r="DY148" s="276">
        <f t="shared" si="81"/>
        <v>0.22222222222222221</v>
      </c>
      <c r="DZ148" s="298">
        <v>0</v>
      </c>
      <c r="EA148" s="299">
        <v>0</v>
      </c>
      <c r="EB148" s="273">
        <v>1</v>
      </c>
      <c r="EC148" s="273">
        <v>0</v>
      </c>
      <c r="ED148" s="273">
        <v>1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2"/>
        <v>2</v>
      </c>
      <c r="EJ148" s="275">
        <f t="shared" si="83"/>
        <v>0.22222222222222221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4"/>
        <v>0</v>
      </c>
      <c r="EU148" s="276">
        <f t="shared" si="85"/>
        <v>0</v>
      </c>
    </row>
    <row r="149" spans="1:151" ht="15.6" thickTop="1" thickBot="1" x14ac:dyDescent="0.35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7</v>
      </c>
      <c r="H149" s="269">
        <v>3</v>
      </c>
      <c r="I149" s="269">
        <v>1</v>
      </c>
      <c r="J149" s="269">
        <v>4</v>
      </c>
      <c r="K149" s="268">
        <v>0</v>
      </c>
      <c r="L149" s="269">
        <v>1</v>
      </c>
      <c r="M149" s="269">
        <v>1</v>
      </c>
      <c r="N149" s="269">
        <v>2</v>
      </c>
      <c r="O149" s="269">
        <v>3</v>
      </c>
      <c r="P149" s="269">
        <f t="shared" si="59"/>
        <v>22</v>
      </c>
      <c r="Q149" s="270">
        <f t="shared" si="62"/>
        <v>15</v>
      </c>
      <c r="R149" s="270">
        <f t="shared" si="60"/>
        <v>7</v>
      </c>
      <c r="S149" s="271">
        <f t="shared" si="61"/>
        <v>2.4444444444444446</v>
      </c>
      <c r="T149" s="296">
        <v>0</v>
      </c>
      <c r="U149" s="297">
        <v>0</v>
      </c>
      <c r="V149" s="273">
        <v>1</v>
      </c>
      <c r="W149" s="273">
        <v>1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3"/>
        <v>2</v>
      </c>
      <c r="AD149" s="275">
        <f t="shared" si="64"/>
        <v>0.22222222222222221</v>
      </c>
      <c r="AE149" s="298">
        <v>0</v>
      </c>
      <c r="AF149" s="299">
        <v>0</v>
      </c>
      <c r="AG149" s="273">
        <v>0</v>
      </c>
      <c r="AH149" s="273">
        <v>1</v>
      </c>
      <c r="AI149" s="273">
        <v>0</v>
      </c>
      <c r="AJ149" s="273">
        <v>0</v>
      </c>
      <c r="AK149" s="273">
        <v>0</v>
      </c>
      <c r="AL149" s="273">
        <v>1</v>
      </c>
      <c r="AM149" s="273">
        <v>0</v>
      </c>
      <c r="AN149" s="274">
        <f t="shared" si="65"/>
        <v>2</v>
      </c>
      <c r="AO149" s="276">
        <f t="shared" si="66"/>
        <v>0.22222222222222221</v>
      </c>
      <c r="AP149" s="298">
        <v>1</v>
      </c>
      <c r="AQ149" s="299">
        <v>1</v>
      </c>
      <c r="AR149" s="273">
        <v>0</v>
      </c>
      <c r="AS149" s="273">
        <v>1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7"/>
        <v>3</v>
      </c>
      <c r="AZ149" s="276">
        <f t="shared" si="68"/>
        <v>0.33333333333333331</v>
      </c>
      <c r="BA149" s="287">
        <v>1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2</v>
      </c>
      <c r="BJ149" s="274">
        <f t="shared" si="69"/>
        <v>4</v>
      </c>
      <c r="BK149" s="275">
        <f t="shared" si="58"/>
        <v>0.25</v>
      </c>
      <c r="BL149" s="298">
        <v>1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70"/>
        <v>0</v>
      </c>
      <c r="BV149" s="276">
        <f t="shared" si="71"/>
        <v>0.1111111111111111</v>
      </c>
      <c r="BW149" s="287">
        <v>2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1</v>
      </c>
      <c r="CF149" s="274">
        <f t="shared" si="72"/>
        <v>3</v>
      </c>
      <c r="CG149" s="276">
        <f t="shared" si="73"/>
        <v>0.33333333333333331</v>
      </c>
      <c r="CH149" s="298">
        <v>0</v>
      </c>
      <c r="CI149" s="299">
        <v>1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4"/>
        <v>1</v>
      </c>
      <c r="CR149" s="276">
        <f t="shared" si="75"/>
        <v>0.1111111111111111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6"/>
        <v>0</v>
      </c>
      <c r="DC149" s="275">
        <f t="shared" si="77"/>
        <v>0</v>
      </c>
      <c r="DD149" s="298">
        <v>1</v>
      </c>
      <c r="DE149" s="299">
        <v>0</v>
      </c>
      <c r="DF149" s="273">
        <v>0</v>
      </c>
      <c r="DG149" s="273">
        <v>1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8"/>
        <v>2</v>
      </c>
      <c r="DN149" s="276">
        <f t="shared" si="79"/>
        <v>0.22222222222222221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80"/>
        <v>0</v>
      </c>
      <c r="DY149" s="276">
        <f t="shared" si="81"/>
        <v>0</v>
      </c>
      <c r="DZ149" s="298">
        <v>0</v>
      </c>
      <c r="EA149" s="299">
        <v>1</v>
      </c>
      <c r="EB149" s="273">
        <v>0</v>
      </c>
      <c r="EC149" s="273">
        <v>0</v>
      </c>
      <c r="ED149" s="273">
        <v>0</v>
      </c>
      <c r="EE149" s="273">
        <v>0</v>
      </c>
      <c r="EF149" s="273">
        <v>1</v>
      </c>
      <c r="EG149" s="273">
        <v>1</v>
      </c>
      <c r="EH149" s="273">
        <v>0</v>
      </c>
      <c r="EI149" s="274">
        <f t="shared" si="82"/>
        <v>3</v>
      </c>
      <c r="EJ149" s="275">
        <f t="shared" si="83"/>
        <v>0.33333333333333331</v>
      </c>
      <c r="EK149" s="298">
        <v>1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4"/>
        <v>1</v>
      </c>
      <c r="EU149" s="276">
        <f t="shared" si="85"/>
        <v>0.1111111111111111</v>
      </c>
    </row>
    <row r="150" spans="1:151" ht="15.6" thickTop="1" thickBot="1" x14ac:dyDescent="0.35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2</v>
      </c>
      <c r="H150" s="269">
        <v>4</v>
      </c>
      <c r="I150" s="269">
        <v>4</v>
      </c>
      <c r="J150" s="269">
        <v>3</v>
      </c>
      <c r="K150" s="268">
        <v>3</v>
      </c>
      <c r="L150" s="269">
        <v>3</v>
      </c>
      <c r="M150" s="269">
        <v>1</v>
      </c>
      <c r="N150" s="269">
        <v>0</v>
      </c>
      <c r="O150" s="269">
        <v>1</v>
      </c>
      <c r="P150" s="269">
        <f t="shared" si="59"/>
        <v>21</v>
      </c>
      <c r="Q150" s="270">
        <f t="shared" si="62"/>
        <v>16</v>
      </c>
      <c r="R150" s="270">
        <f t="shared" si="60"/>
        <v>5</v>
      </c>
      <c r="S150" s="271">
        <f t="shared" si="61"/>
        <v>2.3333333333333335</v>
      </c>
      <c r="T150" s="296">
        <v>0</v>
      </c>
      <c r="U150" s="297">
        <v>0</v>
      </c>
      <c r="V150" s="273">
        <v>1</v>
      </c>
      <c r="W150" s="273">
        <v>0</v>
      </c>
      <c r="X150" s="273">
        <v>0</v>
      </c>
      <c r="Y150" s="273">
        <v>1</v>
      </c>
      <c r="Z150" s="273">
        <v>1</v>
      </c>
      <c r="AA150" s="273">
        <v>0</v>
      </c>
      <c r="AB150" s="273">
        <v>0</v>
      </c>
      <c r="AC150" s="274">
        <f t="shared" si="63"/>
        <v>3</v>
      </c>
      <c r="AD150" s="275">
        <f t="shared" si="64"/>
        <v>0.33333333333333331</v>
      </c>
      <c r="AE150" s="298">
        <v>0</v>
      </c>
      <c r="AF150" s="299">
        <v>0</v>
      </c>
      <c r="AG150" s="273">
        <v>1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5"/>
        <v>1</v>
      </c>
      <c r="AO150" s="276">
        <f t="shared" si="66"/>
        <v>0.1111111111111111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7"/>
        <v>0</v>
      </c>
      <c r="AZ150" s="276">
        <f t="shared" si="68"/>
        <v>0</v>
      </c>
      <c r="BA150" s="287">
        <v>0</v>
      </c>
      <c r="BB150" s="299">
        <v>1</v>
      </c>
      <c r="BC150" s="300">
        <v>2</v>
      </c>
      <c r="BD150" s="300">
        <v>1</v>
      </c>
      <c r="BE150" s="300">
        <v>1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9"/>
        <v>5</v>
      </c>
      <c r="BK150" s="275">
        <f t="shared" si="58"/>
        <v>0.625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70"/>
        <v>1</v>
      </c>
      <c r="BV150" s="276">
        <f t="shared" si="71"/>
        <v>0.1111111111111111</v>
      </c>
      <c r="BW150" s="287">
        <v>1</v>
      </c>
      <c r="BX150" s="301">
        <v>1</v>
      </c>
      <c r="BY150" s="278">
        <v>0</v>
      </c>
      <c r="BZ150" s="278">
        <v>2</v>
      </c>
      <c r="CA150" s="278">
        <v>1</v>
      </c>
      <c r="CB150" s="278">
        <v>0</v>
      </c>
      <c r="CC150" s="278">
        <v>0</v>
      </c>
      <c r="CD150" s="278">
        <v>0</v>
      </c>
      <c r="CE150" s="278">
        <v>1</v>
      </c>
      <c r="CF150" s="274">
        <f t="shared" si="72"/>
        <v>6</v>
      </c>
      <c r="CG150" s="276">
        <f t="shared" si="73"/>
        <v>0.66666666666666663</v>
      </c>
      <c r="CH150" s="298">
        <v>0</v>
      </c>
      <c r="CI150" s="299">
        <v>1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4"/>
        <v>1</v>
      </c>
      <c r="CR150" s="276">
        <f t="shared" si="75"/>
        <v>0.1111111111111111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6"/>
        <v>1</v>
      </c>
      <c r="DC150" s="275">
        <f t="shared" si="77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1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8"/>
        <v>1</v>
      </c>
      <c r="DN150" s="276">
        <f t="shared" si="79"/>
        <v>0.1111111111111111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80"/>
        <v>0</v>
      </c>
      <c r="DY150" s="276">
        <f t="shared" si="81"/>
        <v>0</v>
      </c>
      <c r="DZ150" s="298">
        <v>1</v>
      </c>
      <c r="EA150" s="299">
        <v>1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2"/>
        <v>2</v>
      </c>
      <c r="EJ150" s="275">
        <f t="shared" si="83"/>
        <v>0.22222222222222221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4"/>
        <v>0</v>
      </c>
      <c r="EU150" s="276">
        <f t="shared" si="85"/>
        <v>0</v>
      </c>
    </row>
    <row r="151" spans="1:151" ht="15.6" thickTop="1" thickBot="1" x14ac:dyDescent="0.35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3</v>
      </c>
      <c r="H151" s="269">
        <v>3</v>
      </c>
      <c r="I151" s="269">
        <v>1</v>
      </c>
      <c r="J151" s="269">
        <v>1</v>
      </c>
      <c r="K151" s="268">
        <v>2</v>
      </c>
      <c r="L151" s="269">
        <v>1</v>
      </c>
      <c r="M151" s="269">
        <v>0</v>
      </c>
      <c r="N151" s="269">
        <v>1</v>
      </c>
      <c r="O151" s="269">
        <v>3</v>
      </c>
      <c r="P151" s="269">
        <f t="shared" si="59"/>
        <v>15</v>
      </c>
      <c r="Q151" s="270">
        <f t="shared" si="62"/>
        <v>10</v>
      </c>
      <c r="R151" s="270">
        <f t="shared" si="60"/>
        <v>5</v>
      </c>
      <c r="S151" s="271">
        <f t="shared" si="61"/>
        <v>1.6666666666666667</v>
      </c>
      <c r="T151" s="296">
        <v>0</v>
      </c>
      <c r="U151" s="297">
        <v>0</v>
      </c>
      <c r="V151" s="273">
        <v>0</v>
      </c>
      <c r="W151" s="273">
        <v>0</v>
      </c>
      <c r="X151" s="273">
        <v>1</v>
      </c>
      <c r="Y151" s="273">
        <v>0</v>
      </c>
      <c r="Z151" s="273">
        <v>0</v>
      </c>
      <c r="AA151" s="273">
        <v>1</v>
      </c>
      <c r="AB151" s="273">
        <v>1</v>
      </c>
      <c r="AC151" s="274">
        <f t="shared" si="63"/>
        <v>3</v>
      </c>
      <c r="AD151" s="275">
        <f t="shared" si="64"/>
        <v>0.33333333333333331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5"/>
        <v>0</v>
      </c>
      <c r="AO151" s="276">
        <f t="shared" si="66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7"/>
        <v>0</v>
      </c>
      <c r="AZ151" s="276">
        <f t="shared" si="68"/>
        <v>0</v>
      </c>
      <c r="BA151" s="287">
        <v>2</v>
      </c>
      <c r="BB151" s="299">
        <v>0</v>
      </c>
      <c r="BC151" s="300">
        <v>1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9"/>
        <v>3</v>
      </c>
      <c r="BK151" s="275">
        <f t="shared" si="58"/>
        <v>0.375</v>
      </c>
      <c r="BL151" s="298">
        <v>1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1</v>
      </c>
      <c r="BU151" s="274">
        <f t="shared" si="70"/>
        <v>2</v>
      </c>
      <c r="BV151" s="276">
        <f t="shared" si="71"/>
        <v>0.33333333333333331</v>
      </c>
      <c r="BW151" s="287">
        <v>0</v>
      </c>
      <c r="BX151" s="301">
        <v>3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1</v>
      </c>
      <c r="CF151" s="274">
        <f t="shared" si="72"/>
        <v>4</v>
      </c>
      <c r="CG151" s="276">
        <f t="shared" si="73"/>
        <v>0.44444444444444442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4"/>
        <v>0</v>
      </c>
      <c r="CR151" s="276">
        <f t="shared" si="75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1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6"/>
        <v>1</v>
      </c>
      <c r="DC151" s="275">
        <f t="shared" si="77"/>
        <v>0.1111111111111111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8"/>
        <v>0</v>
      </c>
      <c r="DN151" s="276">
        <f t="shared" si="79"/>
        <v>0</v>
      </c>
      <c r="DO151" s="298">
        <v>0</v>
      </c>
      <c r="DP151" s="299">
        <v>0</v>
      </c>
      <c r="DQ151" s="273">
        <v>0</v>
      </c>
      <c r="DR151" s="273">
        <v>1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80"/>
        <v>1</v>
      </c>
      <c r="DY151" s="276">
        <f t="shared" si="81"/>
        <v>0.1111111111111111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2"/>
        <v>0</v>
      </c>
      <c r="EJ151" s="275">
        <f t="shared" si="83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4"/>
        <v>0</v>
      </c>
      <c r="EU151" s="276">
        <f t="shared" si="85"/>
        <v>0</v>
      </c>
    </row>
    <row r="152" spans="1:151" ht="15.6" thickTop="1" thickBot="1" x14ac:dyDescent="0.35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4</v>
      </c>
      <c r="H152" s="269">
        <v>0</v>
      </c>
      <c r="I152" s="269">
        <v>3</v>
      </c>
      <c r="J152" s="269">
        <v>2</v>
      </c>
      <c r="K152" s="268">
        <v>2</v>
      </c>
      <c r="L152" s="269">
        <v>3</v>
      </c>
      <c r="M152" s="269">
        <v>3</v>
      </c>
      <c r="N152" s="269">
        <v>2</v>
      </c>
      <c r="O152" s="269">
        <v>4</v>
      </c>
      <c r="P152" s="269">
        <f t="shared" si="59"/>
        <v>23</v>
      </c>
      <c r="Q152" s="270">
        <f t="shared" si="62"/>
        <v>11</v>
      </c>
      <c r="R152" s="270">
        <f t="shared" si="60"/>
        <v>12</v>
      </c>
      <c r="S152" s="271">
        <f t="shared" si="61"/>
        <v>2.5555555555555554</v>
      </c>
      <c r="T152" s="296">
        <v>1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1</v>
      </c>
      <c r="AB152" s="273">
        <v>1</v>
      </c>
      <c r="AC152" s="274">
        <f t="shared" si="63"/>
        <v>3</v>
      </c>
      <c r="AD152" s="275">
        <f t="shared" si="64"/>
        <v>0.33333333333333331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5"/>
        <v>1</v>
      </c>
      <c r="AO152" s="276">
        <f t="shared" si="66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7"/>
        <v>0</v>
      </c>
      <c r="AZ152" s="276">
        <f t="shared" si="68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9"/>
        <v>0</v>
      </c>
      <c r="BK152" s="275">
        <f t="shared" si="58"/>
        <v>0</v>
      </c>
      <c r="BL152" s="298">
        <v>1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70"/>
        <v>0</v>
      </c>
      <c r="BV152" s="276">
        <f t="shared" si="71"/>
        <v>0.1111111111111111</v>
      </c>
      <c r="BW152" s="287">
        <v>0</v>
      </c>
      <c r="BX152" s="301">
        <v>0</v>
      </c>
      <c r="BY152" s="278">
        <v>1</v>
      </c>
      <c r="BZ152" s="278">
        <v>1</v>
      </c>
      <c r="CA152" s="278">
        <v>0</v>
      </c>
      <c r="CB152" s="278">
        <v>1</v>
      </c>
      <c r="CC152" s="278">
        <v>1</v>
      </c>
      <c r="CD152" s="278">
        <v>0</v>
      </c>
      <c r="CE152" s="278">
        <v>2</v>
      </c>
      <c r="CF152" s="274">
        <f t="shared" si="72"/>
        <v>6</v>
      </c>
      <c r="CG152" s="276">
        <f t="shared" si="73"/>
        <v>0.66666666666666663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1</v>
      </c>
      <c r="CO152" s="273">
        <v>0</v>
      </c>
      <c r="CP152" s="273">
        <v>0</v>
      </c>
      <c r="CQ152" s="274">
        <f t="shared" si="74"/>
        <v>1</v>
      </c>
      <c r="CR152" s="276">
        <f t="shared" si="75"/>
        <v>0.1111111111111111</v>
      </c>
      <c r="CS152" s="298">
        <v>0</v>
      </c>
      <c r="CT152" s="299">
        <v>0</v>
      </c>
      <c r="CU152" s="273">
        <v>1</v>
      </c>
      <c r="CV152" s="273">
        <v>0</v>
      </c>
      <c r="CW152" s="273">
        <v>0</v>
      </c>
      <c r="CX152" s="273">
        <v>1</v>
      </c>
      <c r="CY152" s="273">
        <v>1</v>
      </c>
      <c r="CZ152" s="273">
        <v>0</v>
      </c>
      <c r="DA152" s="273">
        <v>0</v>
      </c>
      <c r="DB152" s="274">
        <f t="shared" si="76"/>
        <v>3</v>
      </c>
      <c r="DC152" s="275">
        <f t="shared" si="77"/>
        <v>0.33333333333333331</v>
      </c>
      <c r="DD152" s="298">
        <v>1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8"/>
        <v>1</v>
      </c>
      <c r="DN152" s="276">
        <f t="shared" si="79"/>
        <v>0.1111111111111111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80"/>
        <v>0</v>
      </c>
      <c r="DY152" s="276">
        <f t="shared" si="81"/>
        <v>0</v>
      </c>
      <c r="DZ152" s="298">
        <v>1</v>
      </c>
      <c r="EA152" s="299">
        <v>0</v>
      </c>
      <c r="EB152" s="273">
        <v>1</v>
      </c>
      <c r="EC152" s="273">
        <v>0</v>
      </c>
      <c r="ED152" s="273">
        <v>2</v>
      </c>
      <c r="EE152" s="273">
        <v>0</v>
      </c>
      <c r="EF152" s="273">
        <v>0</v>
      </c>
      <c r="EG152" s="273">
        <v>0</v>
      </c>
      <c r="EH152" s="273">
        <v>1</v>
      </c>
      <c r="EI152" s="274">
        <f t="shared" si="82"/>
        <v>5</v>
      </c>
      <c r="EJ152" s="275">
        <f t="shared" si="83"/>
        <v>0.55555555555555558</v>
      </c>
      <c r="EK152" s="298">
        <v>0</v>
      </c>
      <c r="EL152" s="299">
        <v>0</v>
      </c>
      <c r="EM152" s="273">
        <v>0</v>
      </c>
      <c r="EN152" s="273">
        <v>1</v>
      </c>
      <c r="EO152" s="273">
        <v>0</v>
      </c>
      <c r="EP152" s="273">
        <v>0</v>
      </c>
      <c r="EQ152" s="273">
        <v>0</v>
      </c>
      <c r="ER152" s="273">
        <v>1</v>
      </c>
      <c r="ES152" s="273">
        <v>0</v>
      </c>
      <c r="ET152" s="274">
        <f t="shared" si="84"/>
        <v>2</v>
      </c>
      <c r="EU152" s="276">
        <f t="shared" si="85"/>
        <v>0.22222222222222221</v>
      </c>
    </row>
    <row r="153" spans="1:151" ht="15.6" thickTop="1" thickBot="1" x14ac:dyDescent="0.35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1</v>
      </c>
      <c r="H153" s="269">
        <v>0</v>
      </c>
      <c r="I153" s="269">
        <v>1</v>
      </c>
      <c r="J153" s="269">
        <v>1</v>
      </c>
      <c r="K153" s="268">
        <v>0</v>
      </c>
      <c r="L153" s="269">
        <v>3</v>
      </c>
      <c r="M153" s="269">
        <v>1</v>
      </c>
      <c r="N153" s="269">
        <v>1</v>
      </c>
      <c r="O153" s="269">
        <v>0</v>
      </c>
      <c r="P153" s="269">
        <f t="shared" si="59"/>
        <v>8</v>
      </c>
      <c r="Q153" s="270">
        <f t="shared" si="62"/>
        <v>3</v>
      </c>
      <c r="R153" s="270">
        <f t="shared" si="60"/>
        <v>5</v>
      </c>
      <c r="S153" s="271">
        <f t="shared" si="61"/>
        <v>0.88888888888888884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3"/>
        <v>0</v>
      </c>
      <c r="AD153" s="275">
        <f t="shared" si="64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5"/>
        <v>0</v>
      </c>
      <c r="AO153" s="276">
        <f t="shared" si="66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7"/>
        <v>1</v>
      </c>
      <c r="AZ153" s="276">
        <f t="shared" si="68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1</v>
      </c>
      <c r="BH153" s="273">
        <v>0</v>
      </c>
      <c r="BI153" s="273">
        <v>0</v>
      </c>
      <c r="BJ153" s="274">
        <f t="shared" si="69"/>
        <v>2</v>
      </c>
      <c r="BK153" s="275">
        <f t="shared" si="58"/>
        <v>0.25</v>
      </c>
      <c r="BL153" s="298">
        <v>0</v>
      </c>
      <c r="BM153" s="299">
        <v>0</v>
      </c>
      <c r="BN153" s="273">
        <v>1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70"/>
        <v>1</v>
      </c>
      <c r="BV153" s="276">
        <f t="shared" si="71"/>
        <v>0.1111111111111111</v>
      </c>
      <c r="BW153" s="287">
        <v>1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2"/>
        <v>1</v>
      </c>
      <c r="CG153" s="276">
        <f t="shared" si="73"/>
        <v>0.1111111111111111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4"/>
        <v>0</v>
      </c>
      <c r="CR153" s="276">
        <f t="shared" si="75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6"/>
        <v>0</v>
      </c>
      <c r="DC153" s="275">
        <f t="shared" si="77"/>
        <v>0</v>
      </c>
      <c r="DD153" s="298">
        <v>0</v>
      </c>
      <c r="DE153" s="299">
        <v>0</v>
      </c>
      <c r="DF153" s="273">
        <v>0</v>
      </c>
      <c r="DG153" s="273">
        <v>1</v>
      </c>
      <c r="DH153" s="273">
        <v>0</v>
      </c>
      <c r="DI153" s="273">
        <v>0</v>
      </c>
      <c r="DJ153" s="273">
        <v>0</v>
      </c>
      <c r="DK153" s="273">
        <v>1</v>
      </c>
      <c r="DL153" s="273">
        <v>0</v>
      </c>
      <c r="DM153" s="274">
        <f t="shared" si="78"/>
        <v>2</v>
      </c>
      <c r="DN153" s="276">
        <f t="shared" si="79"/>
        <v>0.22222222222222221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80"/>
        <v>0</v>
      </c>
      <c r="DY153" s="276">
        <f t="shared" si="81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2"/>
        <v>1</v>
      </c>
      <c r="EJ153" s="275">
        <f t="shared" si="83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4"/>
        <v>0</v>
      </c>
      <c r="EU153" s="276">
        <f t="shared" si="85"/>
        <v>0</v>
      </c>
    </row>
    <row r="154" spans="1:151" ht="15.6" thickTop="1" thickBot="1" x14ac:dyDescent="0.35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1</v>
      </c>
      <c r="H154" s="269">
        <v>1</v>
      </c>
      <c r="I154" s="269">
        <v>1</v>
      </c>
      <c r="J154" s="269">
        <v>0</v>
      </c>
      <c r="K154" s="268">
        <v>2</v>
      </c>
      <c r="L154" s="269">
        <v>0</v>
      </c>
      <c r="M154" s="269">
        <v>0</v>
      </c>
      <c r="N154" s="269">
        <v>1</v>
      </c>
      <c r="O154" s="269">
        <v>3</v>
      </c>
      <c r="P154" s="269">
        <f t="shared" si="59"/>
        <v>9</v>
      </c>
      <c r="Q154" s="270">
        <f t="shared" si="62"/>
        <v>5</v>
      </c>
      <c r="R154" s="270">
        <f t="shared" si="60"/>
        <v>4</v>
      </c>
      <c r="S154" s="271">
        <f t="shared" si="61"/>
        <v>1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3"/>
        <v>0</v>
      </c>
      <c r="AD154" s="275">
        <f t="shared" si="64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5"/>
        <v>0</v>
      </c>
      <c r="AO154" s="276">
        <f t="shared" si="66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1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7"/>
        <v>1</v>
      </c>
      <c r="AZ154" s="276">
        <f t="shared" si="68"/>
        <v>0.1111111111111111</v>
      </c>
      <c r="BA154" s="287">
        <v>0</v>
      </c>
      <c r="BB154" s="299">
        <v>1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1</v>
      </c>
      <c r="BI154" s="273">
        <v>0</v>
      </c>
      <c r="BJ154" s="274">
        <f t="shared" si="69"/>
        <v>2</v>
      </c>
      <c r="BK154" s="275">
        <f t="shared" si="58"/>
        <v>0.25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1</v>
      </c>
      <c r="BU154" s="274">
        <f t="shared" si="70"/>
        <v>1</v>
      </c>
      <c r="BV154" s="276">
        <f t="shared" si="71"/>
        <v>0.1111111111111111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2</v>
      </c>
      <c r="CF154" s="274">
        <f t="shared" si="72"/>
        <v>2</v>
      </c>
      <c r="CG154" s="276">
        <f t="shared" si="73"/>
        <v>0.22222222222222221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4"/>
        <v>0</v>
      </c>
      <c r="CR154" s="276">
        <f t="shared" si="75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6"/>
        <v>0</v>
      </c>
      <c r="DC154" s="275">
        <f t="shared" si="77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8"/>
        <v>0</v>
      </c>
      <c r="DN154" s="276">
        <f t="shared" si="79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80"/>
        <v>0</v>
      </c>
      <c r="DY154" s="276">
        <f t="shared" si="81"/>
        <v>0</v>
      </c>
      <c r="DZ154" s="298">
        <v>1</v>
      </c>
      <c r="EA154" s="299">
        <v>0</v>
      </c>
      <c r="EB154" s="273">
        <v>0</v>
      </c>
      <c r="EC154" s="273">
        <v>0</v>
      </c>
      <c r="ED154" s="273">
        <v>1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2"/>
        <v>2</v>
      </c>
      <c r="EJ154" s="275">
        <f t="shared" si="83"/>
        <v>0.22222222222222221</v>
      </c>
      <c r="EK154" s="298">
        <v>0</v>
      </c>
      <c r="EL154" s="299">
        <v>0</v>
      </c>
      <c r="EM154" s="273">
        <v>1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4"/>
        <v>1</v>
      </c>
      <c r="EU154" s="276">
        <f t="shared" si="85"/>
        <v>0.1111111111111111</v>
      </c>
    </row>
    <row r="155" spans="1:151" ht="15.6" thickTop="1" thickBot="1" x14ac:dyDescent="0.35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2</v>
      </c>
      <c r="K155" s="268">
        <v>0</v>
      </c>
      <c r="L155" s="269">
        <v>2</v>
      </c>
      <c r="M155" s="269">
        <v>0</v>
      </c>
      <c r="N155" s="269">
        <v>0</v>
      </c>
      <c r="O155" s="269">
        <v>1</v>
      </c>
      <c r="P155" s="269">
        <f t="shared" si="59"/>
        <v>5</v>
      </c>
      <c r="Q155" s="270">
        <f t="shared" si="62"/>
        <v>2</v>
      </c>
      <c r="R155" s="270">
        <f t="shared" si="60"/>
        <v>3</v>
      </c>
      <c r="S155" s="271">
        <f t="shared" si="61"/>
        <v>0.55555555555555558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1</v>
      </c>
      <c r="Z155" s="273">
        <v>0</v>
      </c>
      <c r="AA155" s="273">
        <v>0</v>
      </c>
      <c r="AB155" s="273">
        <v>0</v>
      </c>
      <c r="AC155" s="274">
        <f t="shared" si="63"/>
        <v>1</v>
      </c>
      <c r="AD155" s="275">
        <f t="shared" si="64"/>
        <v>0.1111111111111111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5"/>
        <v>0</v>
      </c>
      <c r="AO155" s="276">
        <f t="shared" si="66"/>
        <v>0</v>
      </c>
      <c r="AP155" s="298">
        <v>0</v>
      </c>
      <c r="AQ155" s="299">
        <v>0</v>
      </c>
      <c r="AR155" s="273">
        <v>0</v>
      </c>
      <c r="AS155" s="273">
        <v>1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7"/>
        <v>1</v>
      </c>
      <c r="AZ155" s="276">
        <f t="shared" si="68"/>
        <v>0.1111111111111111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9"/>
        <v>0</v>
      </c>
      <c r="BK155" s="275">
        <f t="shared" si="58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70"/>
        <v>0</v>
      </c>
      <c r="BV155" s="276">
        <f t="shared" si="71"/>
        <v>0</v>
      </c>
      <c r="BW155" s="287">
        <v>0</v>
      </c>
      <c r="BX155" s="301">
        <v>0</v>
      </c>
      <c r="BY155" s="278">
        <v>0</v>
      </c>
      <c r="BZ155" s="278">
        <v>1</v>
      </c>
      <c r="CA155" s="278">
        <v>0</v>
      </c>
      <c r="CB155" s="278">
        <v>1</v>
      </c>
      <c r="CC155" s="278">
        <v>0</v>
      </c>
      <c r="CD155" s="278">
        <v>0</v>
      </c>
      <c r="CE155" s="278">
        <v>1</v>
      </c>
      <c r="CF155" s="274">
        <f t="shared" si="72"/>
        <v>3</v>
      </c>
      <c r="CG155" s="276">
        <f t="shared" si="73"/>
        <v>0.33333333333333331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4"/>
        <v>0</v>
      </c>
      <c r="CR155" s="276">
        <f t="shared" si="75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6"/>
        <v>0</v>
      </c>
      <c r="DC155" s="275">
        <f t="shared" si="77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8"/>
        <v>0</v>
      </c>
      <c r="DN155" s="276">
        <f t="shared" si="79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80"/>
        <v>0</v>
      </c>
      <c r="DY155" s="276">
        <f t="shared" si="81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2"/>
        <v>0</v>
      </c>
      <c r="EJ155" s="275">
        <f t="shared" si="83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4"/>
        <v>0</v>
      </c>
      <c r="EU155" s="276">
        <f t="shared" si="85"/>
        <v>0</v>
      </c>
    </row>
    <row r="156" spans="1:151" ht="15.6" thickTop="1" thickBot="1" x14ac:dyDescent="0.35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1</v>
      </c>
      <c r="I156" s="269">
        <v>0</v>
      </c>
      <c r="J156" s="269">
        <v>0</v>
      </c>
      <c r="K156" s="268">
        <v>0</v>
      </c>
      <c r="L156" s="269">
        <v>2</v>
      </c>
      <c r="M156" s="269">
        <v>0</v>
      </c>
      <c r="N156" s="269">
        <v>0</v>
      </c>
      <c r="O156" s="269">
        <v>1</v>
      </c>
      <c r="P156" s="269">
        <f t="shared" si="59"/>
        <v>4</v>
      </c>
      <c r="Q156" s="270">
        <f t="shared" si="62"/>
        <v>1</v>
      </c>
      <c r="R156" s="270">
        <f t="shared" si="60"/>
        <v>3</v>
      </c>
      <c r="S156" s="271">
        <f t="shared" si="61"/>
        <v>0.44444444444444442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3"/>
        <v>0</v>
      </c>
      <c r="AD156" s="275">
        <f t="shared" si="64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5"/>
        <v>0</v>
      </c>
      <c r="AO156" s="276">
        <f t="shared" si="66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7"/>
        <v>0</v>
      </c>
      <c r="AZ156" s="276">
        <f t="shared" si="68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9"/>
        <v>0</v>
      </c>
      <c r="BK156" s="275">
        <f t="shared" si="58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70"/>
        <v>0</v>
      </c>
      <c r="BV156" s="276">
        <f t="shared" si="71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2"/>
        <v>1</v>
      </c>
      <c r="CG156" s="276">
        <f t="shared" si="73"/>
        <v>0.1111111111111111</v>
      </c>
      <c r="CH156" s="298">
        <v>0</v>
      </c>
      <c r="CI156" s="299">
        <v>1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4"/>
        <v>1</v>
      </c>
      <c r="CR156" s="276">
        <f t="shared" si="75"/>
        <v>0.1111111111111111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6"/>
        <v>0</v>
      </c>
      <c r="DC156" s="275">
        <f t="shared" si="77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1</v>
      </c>
      <c r="DM156" s="274">
        <f t="shared" si="78"/>
        <v>1</v>
      </c>
      <c r="DN156" s="276">
        <f t="shared" si="79"/>
        <v>0.1111111111111111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80"/>
        <v>0</v>
      </c>
      <c r="DY156" s="276">
        <f t="shared" si="81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2"/>
        <v>0</v>
      </c>
      <c r="EJ156" s="275">
        <f t="shared" si="83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4"/>
        <v>1</v>
      </c>
      <c r="EU156" s="276">
        <f t="shared" si="85"/>
        <v>0.1111111111111111</v>
      </c>
    </row>
    <row r="157" spans="1:151" ht="15.6" thickTop="1" thickBot="1" x14ac:dyDescent="0.35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11</v>
      </c>
      <c r="H157" s="269">
        <v>9</v>
      </c>
      <c r="I157" s="269">
        <v>10</v>
      </c>
      <c r="J157" s="269">
        <v>2</v>
      </c>
      <c r="K157" s="268">
        <v>4</v>
      </c>
      <c r="L157" s="269">
        <v>5</v>
      </c>
      <c r="M157" s="269">
        <v>3</v>
      </c>
      <c r="N157" s="269">
        <v>0</v>
      </c>
      <c r="O157" s="269">
        <v>4</v>
      </c>
      <c r="P157" s="269">
        <f t="shared" si="59"/>
        <v>48</v>
      </c>
      <c r="Q157" s="270">
        <f t="shared" si="62"/>
        <v>36</v>
      </c>
      <c r="R157" s="270">
        <f t="shared" si="60"/>
        <v>12</v>
      </c>
      <c r="S157" s="271">
        <f t="shared" si="61"/>
        <v>5.333333333333333</v>
      </c>
      <c r="T157" s="296">
        <v>1</v>
      </c>
      <c r="U157" s="297">
        <v>3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3"/>
        <v>4</v>
      </c>
      <c r="AD157" s="275">
        <f t="shared" si="64"/>
        <v>0.44444444444444442</v>
      </c>
      <c r="AE157" s="298">
        <v>1</v>
      </c>
      <c r="AF157" s="299">
        <v>0</v>
      </c>
      <c r="AG157" s="273">
        <v>1</v>
      </c>
      <c r="AH157" s="273">
        <v>0</v>
      </c>
      <c r="AI157" s="273">
        <v>1</v>
      </c>
      <c r="AJ157" s="273">
        <v>1</v>
      </c>
      <c r="AK157" s="273">
        <v>1</v>
      </c>
      <c r="AL157" s="273">
        <v>0</v>
      </c>
      <c r="AM157" s="273">
        <v>0</v>
      </c>
      <c r="AN157" s="274">
        <f t="shared" si="65"/>
        <v>5</v>
      </c>
      <c r="AO157" s="276">
        <f t="shared" si="66"/>
        <v>0.55555555555555558</v>
      </c>
      <c r="AP157" s="298">
        <v>0</v>
      </c>
      <c r="AQ157" s="299">
        <v>0</v>
      </c>
      <c r="AR157" s="273">
        <v>2</v>
      </c>
      <c r="AS157" s="273">
        <v>0</v>
      </c>
      <c r="AT157" s="273">
        <v>1</v>
      </c>
      <c r="AU157" s="273">
        <v>1</v>
      </c>
      <c r="AV157" s="273">
        <v>0</v>
      </c>
      <c r="AW157" s="273">
        <v>0</v>
      </c>
      <c r="AX157" s="273">
        <v>1</v>
      </c>
      <c r="AY157" s="274">
        <f t="shared" si="67"/>
        <v>5</v>
      </c>
      <c r="AZ157" s="276">
        <f t="shared" si="68"/>
        <v>0.55555555555555558</v>
      </c>
      <c r="BA157" s="287">
        <v>2</v>
      </c>
      <c r="BB157" s="299">
        <v>0</v>
      </c>
      <c r="BC157" s="300">
        <v>3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2</v>
      </c>
      <c r="BJ157" s="274">
        <f t="shared" si="69"/>
        <v>9</v>
      </c>
      <c r="BK157" s="275">
        <f t="shared" si="58"/>
        <v>0.875</v>
      </c>
      <c r="BL157" s="298">
        <v>4</v>
      </c>
      <c r="BM157" s="299">
        <v>1</v>
      </c>
      <c r="BN157" s="273">
        <v>2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70"/>
        <v>4</v>
      </c>
      <c r="BV157" s="276">
        <f t="shared" si="71"/>
        <v>0.88888888888888884</v>
      </c>
      <c r="BW157" s="287">
        <v>0</v>
      </c>
      <c r="BX157" s="301">
        <v>2</v>
      </c>
      <c r="BY157" s="278">
        <v>0</v>
      </c>
      <c r="BZ157" s="278">
        <v>1</v>
      </c>
      <c r="CA157" s="278">
        <v>0</v>
      </c>
      <c r="CB157" s="278">
        <v>0</v>
      </c>
      <c r="CC157" s="278">
        <v>2</v>
      </c>
      <c r="CD157" s="278">
        <v>0</v>
      </c>
      <c r="CE157" s="278">
        <v>0</v>
      </c>
      <c r="CF157" s="274">
        <f t="shared" si="72"/>
        <v>5</v>
      </c>
      <c r="CG157" s="276">
        <f t="shared" si="73"/>
        <v>0.55555555555555558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1</v>
      </c>
      <c r="CQ157" s="274">
        <f t="shared" si="74"/>
        <v>1</v>
      </c>
      <c r="CR157" s="276">
        <f t="shared" si="75"/>
        <v>0.1111111111111111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6"/>
        <v>0</v>
      </c>
      <c r="DC157" s="275">
        <f t="shared" si="77"/>
        <v>0</v>
      </c>
      <c r="DD157" s="298">
        <v>1</v>
      </c>
      <c r="DE157" s="299">
        <v>2</v>
      </c>
      <c r="DF157" s="273">
        <v>2</v>
      </c>
      <c r="DG157" s="273">
        <v>0</v>
      </c>
      <c r="DH157" s="273">
        <v>1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8"/>
        <v>6</v>
      </c>
      <c r="DN157" s="276">
        <f t="shared" si="79"/>
        <v>0.66666666666666663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80"/>
        <v>0</v>
      </c>
      <c r="DY157" s="276">
        <f t="shared" si="81"/>
        <v>0</v>
      </c>
      <c r="DZ157" s="298">
        <v>0</v>
      </c>
      <c r="EA157" s="299">
        <v>1</v>
      </c>
      <c r="EB157" s="273">
        <v>0</v>
      </c>
      <c r="EC157" s="273">
        <v>1</v>
      </c>
      <c r="ED157" s="273">
        <v>1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2"/>
        <v>3</v>
      </c>
      <c r="EJ157" s="275">
        <f t="shared" si="83"/>
        <v>0.33333333333333331</v>
      </c>
      <c r="EK157" s="298">
        <v>2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4"/>
        <v>2</v>
      </c>
      <c r="EU157" s="276">
        <f t="shared" si="85"/>
        <v>0.22222222222222221</v>
      </c>
    </row>
    <row r="158" spans="1:151" ht="15.6" thickTop="1" thickBot="1" x14ac:dyDescent="0.35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14</v>
      </c>
      <c r="H158" s="269">
        <v>8</v>
      </c>
      <c r="I158" s="269">
        <v>7</v>
      </c>
      <c r="J158" s="269">
        <v>3</v>
      </c>
      <c r="K158" s="268">
        <v>6</v>
      </c>
      <c r="L158" s="269">
        <v>6</v>
      </c>
      <c r="M158" s="269">
        <v>4</v>
      </c>
      <c r="N158" s="269">
        <v>2</v>
      </c>
      <c r="O158" s="269">
        <v>8</v>
      </c>
      <c r="P158" s="269">
        <f t="shared" si="59"/>
        <v>58</v>
      </c>
      <c r="Q158" s="270">
        <f t="shared" si="62"/>
        <v>38</v>
      </c>
      <c r="R158" s="270">
        <f t="shared" si="60"/>
        <v>20</v>
      </c>
      <c r="S158" s="271">
        <f t="shared" si="61"/>
        <v>6.4444444444444446</v>
      </c>
      <c r="T158" s="296">
        <v>0</v>
      </c>
      <c r="U158" s="297">
        <v>0</v>
      </c>
      <c r="V158" s="273">
        <v>2</v>
      </c>
      <c r="W158" s="273">
        <v>0</v>
      </c>
      <c r="X158" s="273">
        <v>2</v>
      </c>
      <c r="Y158" s="273">
        <v>0</v>
      </c>
      <c r="Z158" s="273">
        <v>1</v>
      </c>
      <c r="AA158" s="273">
        <v>0</v>
      </c>
      <c r="AB158" s="273">
        <v>0</v>
      </c>
      <c r="AC158" s="274">
        <f t="shared" si="63"/>
        <v>5</v>
      </c>
      <c r="AD158" s="275">
        <f t="shared" si="64"/>
        <v>0.55555555555555558</v>
      </c>
      <c r="AE158" s="298">
        <v>1</v>
      </c>
      <c r="AF158" s="299">
        <v>0</v>
      </c>
      <c r="AG158" s="273">
        <v>1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1</v>
      </c>
      <c r="AN158" s="274">
        <f t="shared" si="65"/>
        <v>3</v>
      </c>
      <c r="AO158" s="276">
        <f t="shared" si="66"/>
        <v>0.33333333333333331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7"/>
        <v>1</v>
      </c>
      <c r="AZ158" s="276">
        <f t="shared" si="68"/>
        <v>0.1111111111111111</v>
      </c>
      <c r="BA158" s="290">
        <v>5</v>
      </c>
      <c r="BB158" s="299">
        <v>1</v>
      </c>
      <c r="BC158" s="300">
        <v>1</v>
      </c>
      <c r="BD158" s="300">
        <v>0</v>
      </c>
      <c r="BE158" s="300">
        <v>2</v>
      </c>
      <c r="BF158" s="300">
        <v>0</v>
      </c>
      <c r="BG158" s="273">
        <v>1</v>
      </c>
      <c r="BH158" s="273">
        <v>0</v>
      </c>
      <c r="BI158" s="273">
        <v>2</v>
      </c>
      <c r="BJ158" s="274">
        <f t="shared" si="69"/>
        <v>12</v>
      </c>
      <c r="BK158" s="275">
        <f t="shared" si="58"/>
        <v>1.25</v>
      </c>
      <c r="BL158" s="298">
        <v>2</v>
      </c>
      <c r="BM158" s="299">
        <v>1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70"/>
        <v>2</v>
      </c>
      <c r="BV158" s="276">
        <f t="shared" si="71"/>
        <v>0.44444444444444442</v>
      </c>
      <c r="BW158" s="290">
        <v>2</v>
      </c>
      <c r="BX158" s="301">
        <v>4</v>
      </c>
      <c r="BY158" s="278">
        <v>1</v>
      </c>
      <c r="BZ158" s="278">
        <v>0</v>
      </c>
      <c r="CA158" s="278">
        <v>0</v>
      </c>
      <c r="CB158" s="278">
        <v>4</v>
      </c>
      <c r="CC158" s="278">
        <v>1</v>
      </c>
      <c r="CD158" s="278">
        <v>1</v>
      </c>
      <c r="CE158" s="278">
        <v>2</v>
      </c>
      <c r="CF158" s="274">
        <f t="shared" si="72"/>
        <v>15</v>
      </c>
      <c r="CG158" s="276">
        <f t="shared" si="73"/>
        <v>1.6666666666666667</v>
      </c>
      <c r="CH158" s="298">
        <v>1</v>
      </c>
      <c r="CI158" s="299">
        <v>1</v>
      </c>
      <c r="CJ158" s="273">
        <v>0</v>
      </c>
      <c r="CK158" s="273">
        <v>0</v>
      </c>
      <c r="CL158" s="273">
        <v>0</v>
      </c>
      <c r="CM158" s="273">
        <v>0</v>
      </c>
      <c r="CN158" s="273">
        <v>1</v>
      </c>
      <c r="CO158" s="273">
        <v>1</v>
      </c>
      <c r="CP158" s="273">
        <v>1</v>
      </c>
      <c r="CQ158" s="274">
        <f t="shared" si="74"/>
        <v>5</v>
      </c>
      <c r="CR158" s="276">
        <f t="shared" si="75"/>
        <v>0.55555555555555558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6"/>
        <v>0</v>
      </c>
      <c r="DC158" s="275">
        <f t="shared" si="77"/>
        <v>0</v>
      </c>
      <c r="DD158" s="298">
        <v>2</v>
      </c>
      <c r="DE158" s="299">
        <v>1</v>
      </c>
      <c r="DF158" s="273">
        <v>0</v>
      </c>
      <c r="DG158" s="273">
        <v>3</v>
      </c>
      <c r="DH158" s="273">
        <v>1</v>
      </c>
      <c r="DI158" s="273">
        <v>0</v>
      </c>
      <c r="DJ158" s="273">
        <v>0</v>
      </c>
      <c r="DK158" s="273">
        <v>0</v>
      </c>
      <c r="DL158" s="273">
        <v>2</v>
      </c>
      <c r="DM158" s="274">
        <f t="shared" si="78"/>
        <v>9</v>
      </c>
      <c r="DN158" s="276">
        <f t="shared" si="79"/>
        <v>1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80"/>
        <v>0</v>
      </c>
      <c r="DY158" s="276">
        <f t="shared" si="81"/>
        <v>0</v>
      </c>
      <c r="DZ158" s="298">
        <v>1</v>
      </c>
      <c r="EA158" s="299">
        <v>0</v>
      </c>
      <c r="EB158" s="273">
        <v>0</v>
      </c>
      <c r="EC158" s="273">
        <v>0</v>
      </c>
      <c r="ED158" s="273">
        <v>1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2"/>
        <v>2</v>
      </c>
      <c r="EJ158" s="275">
        <f t="shared" si="83"/>
        <v>0.22222222222222221</v>
      </c>
      <c r="EK158" s="298">
        <v>0</v>
      </c>
      <c r="EL158" s="299">
        <v>0</v>
      </c>
      <c r="EM158" s="273">
        <v>2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4"/>
        <v>2</v>
      </c>
      <c r="EU158" s="276">
        <f t="shared" si="85"/>
        <v>0.22222222222222221</v>
      </c>
    </row>
    <row r="159" spans="1:151" ht="15.6" thickTop="1" thickBot="1" x14ac:dyDescent="0.35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3</v>
      </c>
      <c r="H159" s="269">
        <v>6</v>
      </c>
      <c r="I159" s="269">
        <v>0</v>
      </c>
      <c r="J159" s="269">
        <v>0</v>
      </c>
      <c r="K159" s="268">
        <v>1</v>
      </c>
      <c r="L159" s="269">
        <v>0</v>
      </c>
      <c r="M159" s="269">
        <v>0</v>
      </c>
      <c r="N159" s="269">
        <v>1</v>
      </c>
      <c r="O159" s="269">
        <v>2</v>
      </c>
      <c r="P159" s="269">
        <f t="shared" si="59"/>
        <v>13</v>
      </c>
      <c r="Q159" s="270">
        <f t="shared" si="62"/>
        <v>10</v>
      </c>
      <c r="R159" s="270">
        <f t="shared" si="60"/>
        <v>3</v>
      </c>
      <c r="S159" s="271">
        <f t="shared" si="61"/>
        <v>1.4444444444444444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3"/>
        <v>0</v>
      </c>
      <c r="AD159" s="275">
        <f t="shared" si="64"/>
        <v>0</v>
      </c>
      <c r="AE159" s="298">
        <v>0</v>
      </c>
      <c r="AF159" s="299">
        <v>1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5"/>
        <v>1</v>
      </c>
      <c r="AO159" s="276">
        <f t="shared" si="66"/>
        <v>0.1111111111111111</v>
      </c>
      <c r="AP159" s="298">
        <v>1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7"/>
        <v>1</v>
      </c>
      <c r="AZ159" s="276">
        <f t="shared" si="68"/>
        <v>0.1111111111111111</v>
      </c>
      <c r="BA159" s="287">
        <v>1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9"/>
        <v>1</v>
      </c>
      <c r="BK159" s="275">
        <f t="shared" si="58"/>
        <v>0.125</v>
      </c>
      <c r="BL159" s="298">
        <v>0</v>
      </c>
      <c r="BM159" s="299">
        <v>1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70"/>
        <v>1</v>
      </c>
      <c r="BV159" s="276">
        <f t="shared" si="71"/>
        <v>0.1111111111111111</v>
      </c>
      <c r="BW159" s="287">
        <v>0</v>
      </c>
      <c r="BX159" s="301">
        <v>2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1</v>
      </c>
      <c r="CF159" s="274">
        <f t="shared" si="72"/>
        <v>3</v>
      </c>
      <c r="CG159" s="276">
        <f t="shared" si="73"/>
        <v>0.33333333333333331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4"/>
        <v>0</v>
      </c>
      <c r="CR159" s="276">
        <f t="shared" si="75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6"/>
        <v>0</v>
      </c>
      <c r="DC159" s="275">
        <f t="shared" si="77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1</v>
      </c>
      <c r="DL159" s="273">
        <v>1</v>
      </c>
      <c r="DM159" s="274">
        <f t="shared" si="78"/>
        <v>2</v>
      </c>
      <c r="DN159" s="276">
        <f t="shared" si="79"/>
        <v>0.22222222222222221</v>
      </c>
      <c r="DO159" s="298">
        <v>1</v>
      </c>
      <c r="DP159" s="299">
        <v>1</v>
      </c>
      <c r="DQ159" s="273">
        <v>0</v>
      </c>
      <c r="DR159" s="273">
        <v>0</v>
      </c>
      <c r="DS159" s="273">
        <v>1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80"/>
        <v>3</v>
      </c>
      <c r="DY159" s="276">
        <f t="shared" si="81"/>
        <v>0.33333333333333331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2"/>
        <v>0</v>
      </c>
      <c r="EJ159" s="275">
        <f t="shared" si="83"/>
        <v>0</v>
      </c>
      <c r="EK159" s="298">
        <v>0</v>
      </c>
      <c r="EL159" s="299">
        <v>1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4"/>
        <v>1</v>
      </c>
      <c r="EU159" s="276">
        <f t="shared" si="85"/>
        <v>0.1111111111111111</v>
      </c>
    </row>
    <row r="160" spans="1:151" ht="15.6" thickTop="1" thickBot="1" x14ac:dyDescent="0.35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9"/>
        <v>0</v>
      </c>
      <c r="Q160" s="270">
        <f t="shared" si="62"/>
        <v>0</v>
      </c>
      <c r="R160" s="270">
        <f t="shared" si="60"/>
        <v>0</v>
      </c>
      <c r="S160" s="271">
        <f t="shared" si="61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3"/>
        <v>0</v>
      </c>
      <c r="AD160" s="275">
        <f t="shared" si="64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5"/>
        <v>0</v>
      </c>
      <c r="AO160" s="276">
        <f t="shared" si="66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7"/>
        <v>0</v>
      </c>
      <c r="AZ160" s="276">
        <f t="shared" si="68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9"/>
        <v>0</v>
      </c>
      <c r="BK160" s="275">
        <f t="shared" si="58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70"/>
        <v>0</v>
      </c>
      <c r="BV160" s="276">
        <f t="shared" si="71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2"/>
        <v>0</v>
      </c>
      <c r="CG160" s="276">
        <f t="shared" si="73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4"/>
        <v>0</v>
      </c>
      <c r="CR160" s="276">
        <f t="shared" si="75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6"/>
        <v>0</v>
      </c>
      <c r="DC160" s="275">
        <f t="shared" si="77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8"/>
        <v>0</v>
      </c>
      <c r="DN160" s="276">
        <f t="shared" si="79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80"/>
        <v>0</v>
      </c>
      <c r="DY160" s="276">
        <f t="shared" si="81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2"/>
        <v>0</v>
      </c>
      <c r="EJ160" s="275">
        <f t="shared" si="83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4"/>
        <v>0</v>
      </c>
      <c r="EU160" s="276">
        <f t="shared" si="85"/>
        <v>0</v>
      </c>
    </row>
    <row r="161" spans="1:151" ht="15.6" thickTop="1" thickBot="1" x14ac:dyDescent="0.35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1</v>
      </c>
      <c r="H161" s="302">
        <v>1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1</v>
      </c>
      <c r="O161" s="269">
        <v>0</v>
      </c>
      <c r="P161" s="269">
        <f t="shared" si="59"/>
        <v>3</v>
      </c>
      <c r="Q161" s="270">
        <f t="shared" si="62"/>
        <v>2</v>
      </c>
      <c r="R161" s="270">
        <f t="shared" si="60"/>
        <v>1</v>
      </c>
      <c r="S161" s="271">
        <f t="shared" si="61"/>
        <v>0.33333333333333331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3"/>
        <v>0</v>
      </c>
      <c r="AD161" s="275">
        <f t="shared" si="64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5"/>
        <v>0</v>
      </c>
      <c r="AO161" s="276">
        <f t="shared" si="66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7"/>
        <v>0</v>
      </c>
      <c r="AZ161" s="276">
        <f t="shared" si="68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9"/>
        <v>0</v>
      </c>
      <c r="BK161" s="275">
        <f t="shared" si="58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70"/>
        <v>0</v>
      </c>
      <c r="BV161" s="276">
        <f t="shared" si="71"/>
        <v>0</v>
      </c>
      <c r="BW161" s="287">
        <v>1</v>
      </c>
      <c r="BX161" s="301">
        <v>1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2"/>
        <v>2</v>
      </c>
      <c r="CG161" s="276">
        <f t="shared" si="73"/>
        <v>0.22222222222222221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4"/>
        <v>0</v>
      </c>
      <c r="CR161" s="276">
        <f t="shared" si="75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6"/>
        <v>0</v>
      </c>
      <c r="DC161" s="275">
        <f t="shared" si="77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8"/>
        <v>0</v>
      </c>
      <c r="DN161" s="276">
        <f t="shared" si="79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80"/>
        <v>0</v>
      </c>
      <c r="DY161" s="276">
        <f t="shared" si="81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1</v>
      </c>
      <c r="EH161" s="273">
        <v>0</v>
      </c>
      <c r="EI161" s="274">
        <f t="shared" si="82"/>
        <v>1</v>
      </c>
      <c r="EJ161" s="275">
        <f t="shared" si="83"/>
        <v>0.1111111111111111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4"/>
        <v>0</v>
      </c>
      <c r="EU161" s="276">
        <f t="shared" si="85"/>
        <v>0</v>
      </c>
    </row>
    <row r="162" spans="1:151" ht="15.6" thickTop="1" thickBot="1" x14ac:dyDescent="0.35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</v>
      </c>
      <c r="H162" s="302">
        <v>2</v>
      </c>
      <c r="I162" s="269">
        <v>1</v>
      </c>
      <c r="J162" s="269">
        <v>0</v>
      </c>
      <c r="K162" s="268">
        <v>0</v>
      </c>
      <c r="L162" s="269">
        <v>1</v>
      </c>
      <c r="M162" s="269">
        <v>0</v>
      </c>
      <c r="N162" s="269">
        <v>1</v>
      </c>
      <c r="O162" s="269">
        <v>0</v>
      </c>
      <c r="P162" s="269">
        <f t="shared" si="59"/>
        <v>6</v>
      </c>
      <c r="Q162" s="270">
        <f t="shared" si="62"/>
        <v>4</v>
      </c>
      <c r="R162" s="270">
        <f t="shared" si="60"/>
        <v>2</v>
      </c>
      <c r="S162" s="271">
        <f t="shared" si="61"/>
        <v>0.66666666666666663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3"/>
        <v>0</v>
      </c>
      <c r="AD162" s="275">
        <f t="shared" si="64"/>
        <v>0</v>
      </c>
      <c r="AE162" s="298">
        <v>1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5"/>
        <v>2</v>
      </c>
      <c r="AO162" s="276">
        <f t="shared" si="66"/>
        <v>0.22222222222222221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7"/>
        <v>0</v>
      </c>
      <c r="AZ162" s="276">
        <f t="shared" si="68"/>
        <v>0</v>
      </c>
      <c r="BA162" s="287">
        <v>0</v>
      </c>
      <c r="BB162" s="299">
        <v>0</v>
      </c>
      <c r="BC162" s="300">
        <v>1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</v>
      </c>
      <c r="BI162" s="273">
        <v>0</v>
      </c>
      <c r="BJ162" s="274">
        <f t="shared" si="69"/>
        <v>2</v>
      </c>
      <c r="BK162" s="275">
        <f t="shared" si="58"/>
        <v>0.25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70"/>
        <v>0</v>
      </c>
      <c r="BV162" s="276">
        <f t="shared" si="71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2"/>
        <v>0</v>
      </c>
      <c r="CG162" s="276">
        <f t="shared" si="73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4"/>
        <v>0</v>
      </c>
      <c r="CR162" s="276">
        <f t="shared" si="75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6"/>
        <v>0</v>
      </c>
      <c r="DC162" s="275">
        <f t="shared" si="77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8"/>
        <v>0</v>
      </c>
      <c r="DN162" s="276">
        <f t="shared" si="79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80"/>
        <v>0</v>
      </c>
      <c r="DY162" s="276">
        <f t="shared" si="81"/>
        <v>0</v>
      </c>
      <c r="DZ162" s="298">
        <v>0</v>
      </c>
      <c r="EA162" s="299">
        <v>1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2"/>
        <v>1</v>
      </c>
      <c r="EJ162" s="275">
        <f t="shared" si="83"/>
        <v>0.1111111111111111</v>
      </c>
      <c r="EK162" s="298">
        <v>0</v>
      </c>
      <c r="EL162" s="299">
        <v>1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4"/>
        <v>1</v>
      </c>
      <c r="EU162" s="276">
        <f t="shared" si="85"/>
        <v>0.1111111111111111</v>
      </c>
    </row>
    <row r="163" spans="1:151" ht="15.6" thickTop="1" thickBot="1" x14ac:dyDescent="0.35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2</v>
      </c>
      <c r="I163" s="269">
        <v>0</v>
      </c>
      <c r="J163" s="269">
        <v>0</v>
      </c>
      <c r="K163" s="268">
        <v>1</v>
      </c>
      <c r="L163" s="269">
        <v>0</v>
      </c>
      <c r="M163" s="269">
        <v>1</v>
      </c>
      <c r="N163" s="269">
        <v>1</v>
      </c>
      <c r="O163" s="269">
        <v>0</v>
      </c>
      <c r="P163" s="269">
        <f t="shared" si="59"/>
        <v>5</v>
      </c>
      <c r="Q163" s="270">
        <f t="shared" si="62"/>
        <v>3</v>
      </c>
      <c r="R163" s="270">
        <f t="shared" si="60"/>
        <v>2</v>
      </c>
      <c r="S163" s="271">
        <f t="shared" si="61"/>
        <v>0.55555555555555558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3"/>
        <v>0</v>
      </c>
      <c r="AD163" s="275">
        <f t="shared" si="64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5"/>
        <v>0</v>
      </c>
      <c r="AO163" s="276">
        <f t="shared" si="66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7"/>
        <v>0</v>
      </c>
      <c r="AZ163" s="276">
        <f t="shared" si="68"/>
        <v>0</v>
      </c>
      <c r="BA163" s="287">
        <v>0</v>
      </c>
      <c r="BB163" s="299">
        <v>1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</v>
      </c>
      <c r="BH163" s="273">
        <v>0</v>
      </c>
      <c r="BI163" s="273">
        <v>0</v>
      </c>
      <c r="BJ163" s="274">
        <f t="shared" si="69"/>
        <v>2</v>
      </c>
      <c r="BK163" s="275">
        <f t="shared" si="58"/>
        <v>0.25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70"/>
        <v>0</v>
      </c>
      <c r="BV163" s="276">
        <f t="shared" si="71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2"/>
        <v>0</v>
      </c>
      <c r="CG163" s="276">
        <f t="shared" si="73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4"/>
        <v>0</v>
      </c>
      <c r="CR163" s="276">
        <f t="shared" si="75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6"/>
        <v>0</v>
      </c>
      <c r="DC163" s="275">
        <f t="shared" si="77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8"/>
        <v>0</v>
      </c>
      <c r="DN163" s="276">
        <f t="shared" si="79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80"/>
        <v>0</v>
      </c>
      <c r="DY163" s="276">
        <f t="shared" si="81"/>
        <v>0</v>
      </c>
      <c r="DZ163" s="298">
        <v>0</v>
      </c>
      <c r="EA163" s="299">
        <v>1</v>
      </c>
      <c r="EB163" s="273">
        <v>0</v>
      </c>
      <c r="EC163" s="273">
        <v>0</v>
      </c>
      <c r="ED163" s="273">
        <v>1</v>
      </c>
      <c r="EE163" s="273">
        <v>0</v>
      </c>
      <c r="EF163" s="273">
        <v>0</v>
      </c>
      <c r="EG163" s="273">
        <v>1</v>
      </c>
      <c r="EH163" s="273">
        <v>0</v>
      </c>
      <c r="EI163" s="274">
        <f t="shared" si="82"/>
        <v>3</v>
      </c>
      <c r="EJ163" s="275">
        <f t="shared" si="83"/>
        <v>0.33333333333333331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4"/>
        <v>0</v>
      </c>
      <c r="EU163" s="276">
        <f t="shared" si="85"/>
        <v>0</v>
      </c>
    </row>
    <row r="164" spans="1:151" ht="15.6" thickTop="1" thickBot="1" x14ac:dyDescent="0.35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2</v>
      </c>
      <c r="H164" s="302">
        <v>0</v>
      </c>
      <c r="I164" s="269">
        <v>2</v>
      </c>
      <c r="J164" s="269">
        <v>2</v>
      </c>
      <c r="K164" s="268">
        <v>1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9"/>
        <v>7</v>
      </c>
      <c r="Q164" s="270">
        <f t="shared" si="62"/>
        <v>7</v>
      </c>
      <c r="R164" s="270">
        <f t="shared" si="60"/>
        <v>0</v>
      </c>
      <c r="S164" s="271">
        <f t="shared" si="61"/>
        <v>0.77777777777777779</v>
      </c>
      <c r="T164" s="296">
        <v>0</v>
      </c>
      <c r="U164" s="297">
        <v>0</v>
      </c>
      <c r="V164" s="273">
        <v>0</v>
      </c>
      <c r="W164" s="273">
        <v>1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3"/>
        <v>1</v>
      </c>
      <c r="AD164" s="275">
        <f t="shared" si="64"/>
        <v>0.1111111111111111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5"/>
        <v>0</v>
      </c>
      <c r="AO164" s="276">
        <f t="shared" si="66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7"/>
        <v>0</v>
      </c>
      <c r="AZ164" s="276">
        <f t="shared" si="68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9"/>
        <v>0</v>
      </c>
      <c r="BK164" s="275">
        <f t="shared" si="58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70"/>
        <v>0</v>
      </c>
      <c r="BV164" s="276">
        <f t="shared" si="71"/>
        <v>0</v>
      </c>
      <c r="BW164" s="287">
        <v>0</v>
      </c>
      <c r="BX164" s="301">
        <v>0</v>
      </c>
      <c r="BY164" s="278">
        <v>1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2"/>
        <v>1</v>
      </c>
      <c r="CG164" s="276">
        <f t="shared" si="73"/>
        <v>0.1111111111111111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4"/>
        <v>0</v>
      </c>
      <c r="CR164" s="276">
        <f t="shared" si="75"/>
        <v>0</v>
      </c>
      <c r="CS164" s="298">
        <v>1</v>
      </c>
      <c r="CT164" s="299">
        <v>0</v>
      </c>
      <c r="CU164" s="273">
        <v>0</v>
      </c>
      <c r="CV164" s="273">
        <v>1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6"/>
        <v>2</v>
      </c>
      <c r="DC164" s="275">
        <f t="shared" si="77"/>
        <v>0.22222222222222221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8"/>
        <v>0</v>
      </c>
      <c r="DN164" s="276">
        <f t="shared" si="79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80"/>
        <v>0</v>
      </c>
      <c r="DY164" s="276">
        <f t="shared" si="81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2"/>
        <v>0</v>
      </c>
      <c r="EJ164" s="275">
        <f t="shared" si="83"/>
        <v>0</v>
      </c>
      <c r="EK164" s="298">
        <v>1</v>
      </c>
      <c r="EL164" s="299">
        <v>0</v>
      </c>
      <c r="EM164" s="273">
        <v>1</v>
      </c>
      <c r="EN164" s="273">
        <v>0</v>
      </c>
      <c r="EO164" s="273">
        <v>1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4"/>
        <v>3</v>
      </c>
      <c r="EU164" s="276">
        <f t="shared" si="85"/>
        <v>0.33333333333333331</v>
      </c>
    </row>
    <row r="165" spans="1:151" ht="15.6" thickTop="1" thickBot="1" x14ac:dyDescent="0.35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1</v>
      </c>
      <c r="I165" s="269">
        <v>1</v>
      </c>
      <c r="J165" s="269">
        <v>3</v>
      </c>
      <c r="K165" s="268">
        <v>1</v>
      </c>
      <c r="L165" s="269">
        <v>4</v>
      </c>
      <c r="M165" s="269">
        <v>4</v>
      </c>
      <c r="N165" s="269">
        <v>2</v>
      </c>
      <c r="O165" s="269">
        <v>3</v>
      </c>
      <c r="P165" s="269">
        <f t="shared" si="59"/>
        <v>19</v>
      </c>
      <c r="Q165" s="270">
        <f t="shared" si="62"/>
        <v>6</v>
      </c>
      <c r="R165" s="270">
        <f t="shared" si="60"/>
        <v>13</v>
      </c>
      <c r="S165" s="271">
        <f t="shared" si="61"/>
        <v>2.1111111111111112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1</v>
      </c>
      <c r="Z165" s="273">
        <v>0</v>
      </c>
      <c r="AA165" s="273">
        <v>0</v>
      </c>
      <c r="AB165" s="273">
        <v>0</v>
      </c>
      <c r="AC165" s="274">
        <f t="shared" si="63"/>
        <v>1</v>
      </c>
      <c r="AD165" s="275">
        <f t="shared" si="64"/>
        <v>0.1111111111111111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1</v>
      </c>
      <c r="AL165" s="273">
        <v>0</v>
      </c>
      <c r="AM165" s="273">
        <v>0</v>
      </c>
      <c r="AN165" s="274">
        <f t="shared" si="65"/>
        <v>1</v>
      </c>
      <c r="AO165" s="276">
        <f t="shared" si="66"/>
        <v>0.1111111111111111</v>
      </c>
      <c r="AP165" s="298">
        <v>0</v>
      </c>
      <c r="AQ165" s="299">
        <v>0</v>
      </c>
      <c r="AR165" s="273">
        <v>0</v>
      </c>
      <c r="AS165" s="273">
        <v>1</v>
      </c>
      <c r="AT165" s="273">
        <v>0</v>
      </c>
      <c r="AU165" s="273">
        <v>0</v>
      </c>
      <c r="AV165" s="273">
        <v>0</v>
      </c>
      <c r="AW165" s="273">
        <v>0</v>
      </c>
      <c r="AX165" s="273">
        <v>1</v>
      </c>
      <c r="AY165" s="274">
        <f t="shared" si="67"/>
        <v>2</v>
      </c>
      <c r="AZ165" s="276">
        <f t="shared" si="68"/>
        <v>0.22222222222222221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9"/>
        <v>0</v>
      </c>
      <c r="BK165" s="275">
        <f t="shared" si="58"/>
        <v>0</v>
      </c>
      <c r="BL165" s="298">
        <v>0</v>
      </c>
      <c r="BM165" s="299">
        <v>1</v>
      </c>
      <c r="BN165" s="273">
        <v>1</v>
      </c>
      <c r="BO165" s="273">
        <v>0</v>
      </c>
      <c r="BP165" s="273">
        <v>0</v>
      </c>
      <c r="BQ165" s="273">
        <v>0</v>
      </c>
      <c r="BR165" s="273">
        <v>0</v>
      </c>
      <c r="BS165" s="273">
        <v>1</v>
      </c>
      <c r="BT165" s="273">
        <v>1</v>
      </c>
      <c r="BU165" s="274">
        <f t="shared" si="70"/>
        <v>4</v>
      </c>
      <c r="BV165" s="276">
        <f t="shared" si="71"/>
        <v>0.44444444444444442</v>
      </c>
      <c r="BW165" s="287">
        <v>0</v>
      </c>
      <c r="BX165" s="301">
        <v>0</v>
      </c>
      <c r="BY165" s="278">
        <v>0</v>
      </c>
      <c r="BZ165" s="278">
        <v>1</v>
      </c>
      <c r="CA165" s="278">
        <v>0</v>
      </c>
      <c r="CB165" s="278">
        <v>1</v>
      </c>
      <c r="CC165" s="278">
        <v>0</v>
      </c>
      <c r="CD165" s="278">
        <v>0</v>
      </c>
      <c r="CE165" s="278">
        <v>1</v>
      </c>
      <c r="CF165" s="274">
        <f t="shared" si="72"/>
        <v>3</v>
      </c>
      <c r="CG165" s="276">
        <f t="shared" si="73"/>
        <v>0.33333333333333331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1</v>
      </c>
      <c r="CO165" s="273">
        <v>0</v>
      </c>
      <c r="CP165" s="273">
        <v>0</v>
      </c>
      <c r="CQ165" s="274">
        <f t="shared" si="74"/>
        <v>1</v>
      </c>
      <c r="CR165" s="276">
        <f t="shared" si="75"/>
        <v>0.1111111111111111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6"/>
        <v>0</v>
      </c>
      <c r="DC165" s="275">
        <f t="shared" si="77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1</v>
      </c>
      <c r="DI165" s="273">
        <v>1</v>
      </c>
      <c r="DJ165" s="273">
        <v>2</v>
      </c>
      <c r="DK165" s="273">
        <v>1</v>
      </c>
      <c r="DL165" s="273">
        <v>0</v>
      </c>
      <c r="DM165" s="274">
        <f t="shared" si="78"/>
        <v>5</v>
      </c>
      <c r="DN165" s="276">
        <f t="shared" si="79"/>
        <v>0.55555555555555558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80"/>
        <v>0</v>
      </c>
      <c r="DY165" s="276">
        <f t="shared" si="81"/>
        <v>0</v>
      </c>
      <c r="DZ165" s="298">
        <v>0</v>
      </c>
      <c r="EA165" s="299">
        <v>0</v>
      </c>
      <c r="EB165" s="273">
        <v>0</v>
      </c>
      <c r="EC165" s="273">
        <v>1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2"/>
        <v>2</v>
      </c>
      <c r="EJ165" s="275">
        <f t="shared" si="83"/>
        <v>0.22222222222222221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4"/>
        <v>0</v>
      </c>
      <c r="EU165" s="276">
        <f t="shared" si="85"/>
        <v>0</v>
      </c>
    </row>
    <row r="166" spans="1:151" ht="15.6" thickTop="1" thickBot="1" x14ac:dyDescent="0.35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5</v>
      </c>
      <c r="I166" s="269">
        <v>3</v>
      </c>
      <c r="J166" s="269">
        <v>1</v>
      </c>
      <c r="K166" s="268">
        <v>3</v>
      </c>
      <c r="L166" s="269">
        <v>0</v>
      </c>
      <c r="M166" s="269">
        <v>6</v>
      </c>
      <c r="N166" s="269">
        <v>6</v>
      </c>
      <c r="O166" s="269">
        <v>6</v>
      </c>
      <c r="P166" s="269">
        <f t="shared" si="59"/>
        <v>30</v>
      </c>
      <c r="Q166" s="270">
        <f t="shared" si="62"/>
        <v>12</v>
      </c>
      <c r="R166" s="270">
        <f t="shared" si="60"/>
        <v>18</v>
      </c>
      <c r="S166" s="271">
        <f t="shared" si="61"/>
        <v>3.3333333333333335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2</v>
      </c>
      <c r="AB166" s="273">
        <v>1</v>
      </c>
      <c r="AC166" s="274">
        <f t="shared" si="63"/>
        <v>3</v>
      </c>
      <c r="AD166" s="275">
        <f t="shared" si="64"/>
        <v>0.33333333333333331</v>
      </c>
      <c r="AE166" s="298">
        <v>0</v>
      </c>
      <c r="AF166" s="299">
        <v>0</v>
      </c>
      <c r="AG166" s="273">
        <v>1</v>
      </c>
      <c r="AH166" s="273">
        <v>0</v>
      </c>
      <c r="AI166" s="273">
        <v>0</v>
      </c>
      <c r="AJ166" s="273">
        <v>0</v>
      </c>
      <c r="AK166" s="273">
        <v>0</v>
      </c>
      <c r="AL166" s="273">
        <v>1</v>
      </c>
      <c r="AM166" s="273">
        <v>0</v>
      </c>
      <c r="AN166" s="274">
        <f t="shared" si="65"/>
        <v>2</v>
      </c>
      <c r="AO166" s="276">
        <f t="shared" si="66"/>
        <v>0.22222222222222221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1</v>
      </c>
      <c r="AW166" s="273">
        <v>0</v>
      </c>
      <c r="AX166" s="273">
        <v>0</v>
      </c>
      <c r="AY166" s="274">
        <f t="shared" si="67"/>
        <v>1</v>
      </c>
      <c r="AZ166" s="276">
        <f t="shared" si="68"/>
        <v>0.1111111111111111</v>
      </c>
      <c r="BA166" s="287">
        <v>0</v>
      </c>
      <c r="BB166" s="299">
        <v>2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9"/>
        <v>2</v>
      </c>
      <c r="BK166" s="275">
        <f t="shared" si="58"/>
        <v>0.25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1</v>
      </c>
      <c r="BQ166" s="273">
        <v>0</v>
      </c>
      <c r="BR166" s="273">
        <v>3</v>
      </c>
      <c r="BS166" s="273">
        <v>0</v>
      </c>
      <c r="BT166" s="273">
        <v>0</v>
      </c>
      <c r="BU166" s="274">
        <f t="shared" si="70"/>
        <v>4</v>
      </c>
      <c r="BV166" s="276">
        <f t="shared" si="71"/>
        <v>0.44444444444444442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1</v>
      </c>
      <c r="CE166" s="278">
        <v>4</v>
      </c>
      <c r="CF166" s="274">
        <f t="shared" si="72"/>
        <v>6</v>
      </c>
      <c r="CG166" s="276">
        <f t="shared" si="73"/>
        <v>0.66666666666666663</v>
      </c>
      <c r="CH166" s="298">
        <v>0</v>
      </c>
      <c r="CI166" s="299">
        <v>1</v>
      </c>
      <c r="CJ166" s="273">
        <v>0</v>
      </c>
      <c r="CK166" s="273">
        <v>0</v>
      </c>
      <c r="CL166" s="273">
        <v>1</v>
      </c>
      <c r="CM166" s="273">
        <v>-1</v>
      </c>
      <c r="CN166" s="273">
        <v>0</v>
      </c>
      <c r="CO166" s="273">
        <v>0</v>
      </c>
      <c r="CP166" s="273">
        <v>1</v>
      </c>
      <c r="CQ166" s="274">
        <f t="shared" si="74"/>
        <v>2</v>
      </c>
      <c r="CR166" s="276">
        <f t="shared" si="75"/>
        <v>0.22222222222222221</v>
      </c>
      <c r="CS166" s="298">
        <v>0</v>
      </c>
      <c r="CT166" s="299">
        <v>0</v>
      </c>
      <c r="CU166" s="273">
        <v>1</v>
      </c>
      <c r="CV166" s="273">
        <v>0</v>
      </c>
      <c r="CW166" s="273">
        <v>0</v>
      </c>
      <c r="CX166" s="273">
        <v>0</v>
      </c>
      <c r="CY166" s="273">
        <v>1</v>
      </c>
      <c r="CZ166" s="273">
        <v>0</v>
      </c>
      <c r="DA166" s="273">
        <v>0</v>
      </c>
      <c r="DB166" s="274">
        <f t="shared" si="76"/>
        <v>2</v>
      </c>
      <c r="DC166" s="275">
        <f t="shared" si="77"/>
        <v>0.22222222222222221</v>
      </c>
      <c r="DD166" s="298">
        <v>0</v>
      </c>
      <c r="DE166" s="299">
        <v>1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1</v>
      </c>
      <c r="DL166" s="273">
        <v>0</v>
      </c>
      <c r="DM166" s="274">
        <f t="shared" si="78"/>
        <v>2</v>
      </c>
      <c r="DN166" s="276">
        <f t="shared" si="79"/>
        <v>0.22222222222222221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80"/>
        <v>0</v>
      </c>
      <c r="DY166" s="276">
        <f t="shared" si="81"/>
        <v>0</v>
      </c>
      <c r="DZ166" s="298">
        <v>0</v>
      </c>
      <c r="EA166" s="299">
        <v>0</v>
      </c>
      <c r="EB166" s="273">
        <v>1</v>
      </c>
      <c r="EC166" s="273">
        <v>1</v>
      </c>
      <c r="ED166" s="273">
        <v>1</v>
      </c>
      <c r="EE166" s="273">
        <v>0</v>
      </c>
      <c r="EF166" s="273">
        <v>1</v>
      </c>
      <c r="EG166" s="273">
        <v>0</v>
      </c>
      <c r="EH166" s="273">
        <v>0</v>
      </c>
      <c r="EI166" s="274">
        <f t="shared" si="82"/>
        <v>4</v>
      </c>
      <c r="EJ166" s="275">
        <f t="shared" si="83"/>
        <v>0.44444444444444442</v>
      </c>
      <c r="EK166" s="298">
        <v>0</v>
      </c>
      <c r="EL166" s="299">
        <v>1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1</v>
      </c>
      <c r="ES166" s="273">
        <v>0</v>
      </c>
      <c r="ET166" s="274">
        <f t="shared" si="84"/>
        <v>2</v>
      </c>
      <c r="EU166" s="276">
        <f t="shared" si="85"/>
        <v>0.22222222222222221</v>
      </c>
    </row>
    <row r="167" spans="1:151" ht="15.6" thickTop="1" thickBot="1" x14ac:dyDescent="0.35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1</v>
      </c>
      <c r="K167" s="268">
        <v>0</v>
      </c>
      <c r="L167" s="269">
        <v>2</v>
      </c>
      <c r="M167" s="269">
        <v>1</v>
      </c>
      <c r="N167" s="269">
        <v>0</v>
      </c>
      <c r="O167" s="269">
        <v>0</v>
      </c>
      <c r="P167" s="269">
        <f t="shared" si="59"/>
        <v>4</v>
      </c>
      <c r="Q167" s="270">
        <f t="shared" si="62"/>
        <v>1</v>
      </c>
      <c r="R167" s="270">
        <f t="shared" si="60"/>
        <v>3</v>
      </c>
      <c r="S167" s="271">
        <f t="shared" si="61"/>
        <v>0.5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3"/>
        <v>0</v>
      </c>
      <c r="AD167" s="275">
        <f t="shared" si="64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5"/>
        <v>0</v>
      </c>
      <c r="AO167" s="276">
        <f t="shared" si="66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7"/>
        <v>0</v>
      </c>
      <c r="AZ167" s="276">
        <f t="shared" si="68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-1</v>
      </c>
      <c r="BI167" s="273">
        <v>0</v>
      </c>
      <c r="BJ167" s="274">
        <f t="shared" si="69"/>
        <v>1</v>
      </c>
      <c r="BK167" s="275">
        <f t="shared" ref="BK167:BK176" si="86">AVERAGE(BA167:BH167)</f>
        <v>0.14285714285714285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70"/>
        <v>0</v>
      </c>
      <c r="BV167" s="276">
        <f t="shared" si="71"/>
        <v>0</v>
      </c>
      <c r="BW167" s="287"/>
      <c r="BX167" s="301">
        <v>0</v>
      </c>
      <c r="BY167" s="278">
        <v>0</v>
      </c>
      <c r="BZ167" s="278">
        <v>1</v>
      </c>
      <c r="CA167" s="278">
        <v>0</v>
      </c>
      <c r="CB167" s="278">
        <v>0</v>
      </c>
      <c r="CC167" s="278">
        <v>1</v>
      </c>
      <c r="CD167" s="278">
        <v>1</v>
      </c>
      <c r="CE167" s="278">
        <v>0</v>
      </c>
      <c r="CF167" s="274">
        <f t="shared" si="72"/>
        <v>3</v>
      </c>
      <c r="CG167" s="276">
        <f t="shared" si="73"/>
        <v>0.375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4"/>
        <v>0</v>
      </c>
      <c r="CR167" s="276">
        <f t="shared" si="75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6"/>
        <v>0</v>
      </c>
      <c r="DC167" s="275">
        <f t="shared" si="77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8"/>
        <v>0</v>
      </c>
      <c r="DN167" s="276">
        <f t="shared" si="79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80"/>
        <v>0</v>
      </c>
      <c r="DY167" s="276">
        <f t="shared" si="81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2"/>
        <v>0</v>
      </c>
      <c r="EJ167" s="275">
        <f t="shared" si="83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4"/>
        <v>0</v>
      </c>
      <c r="EU167" s="276">
        <f t="shared" si="85"/>
        <v>0</v>
      </c>
    </row>
    <row r="168" spans="1:151" ht="15.6" thickTop="1" thickBot="1" x14ac:dyDescent="0.35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1</v>
      </c>
      <c r="L168" s="269">
        <v>1</v>
      </c>
      <c r="M168" s="269">
        <v>2</v>
      </c>
      <c r="N168" s="269">
        <v>2</v>
      </c>
      <c r="O168" s="269">
        <v>0</v>
      </c>
      <c r="P168" s="269">
        <f t="shared" si="59"/>
        <v>6</v>
      </c>
      <c r="Q168" s="270">
        <f t="shared" si="62"/>
        <v>1</v>
      </c>
      <c r="R168" s="270">
        <f t="shared" si="60"/>
        <v>5</v>
      </c>
      <c r="S168" s="271">
        <f t="shared" si="61"/>
        <v>0.75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3"/>
        <v>0</v>
      </c>
      <c r="AD168" s="275">
        <f t="shared" si="64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5"/>
        <v>0</v>
      </c>
      <c r="AO168" s="276">
        <f t="shared" si="66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7"/>
        <v>0</v>
      </c>
      <c r="AZ168" s="276">
        <f t="shared" si="68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1</v>
      </c>
      <c r="BH168" s="273">
        <v>0</v>
      </c>
      <c r="BI168" s="273">
        <v>0</v>
      </c>
      <c r="BJ168" s="274">
        <f t="shared" si="69"/>
        <v>1</v>
      </c>
      <c r="BK168" s="275">
        <f t="shared" si="86"/>
        <v>0.14285714285714285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70"/>
        <v>0</v>
      </c>
      <c r="BV168" s="276">
        <f t="shared" si="71"/>
        <v>0</v>
      </c>
      <c r="BW168" s="287"/>
      <c r="BX168" s="301">
        <v>0</v>
      </c>
      <c r="BY168" s="278">
        <v>0</v>
      </c>
      <c r="BZ168" s="278">
        <v>0</v>
      </c>
      <c r="CA168" s="278">
        <v>1</v>
      </c>
      <c r="CB168" s="278">
        <v>1</v>
      </c>
      <c r="CC168" s="278">
        <v>1</v>
      </c>
      <c r="CD168" s="278">
        <v>2</v>
      </c>
      <c r="CE168" s="278">
        <v>0</v>
      </c>
      <c r="CF168" s="274">
        <f t="shared" si="72"/>
        <v>5</v>
      </c>
      <c r="CG168" s="276">
        <f t="shared" si="73"/>
        <v>0.625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4"/>
        <v>0</v>
      </c>
      <c r="CR168" s="276">
        <f t="shared" si="75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6"/>
        <v>0</v>
      </c>
      <c r="DC168" s="275">
        <f t="shared" si="77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8"/>
        <v>0</v>
      </c>
      <c r="DN168" s="276">
        <f t="shared" si="79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80"/>
        <v>0</v>
      </c>
      <c r="DY168" s="276">
        <f t="shared" si="81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2"/>
        <v>0</v>
      </c>
      <c r="EJ168" s="275">
        <f t="shared" si="83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4"/>
        <v>0</v>
      </c>
      <c r="EU168" s="276">
        <f t="shared" si="85"/>
        <v>0</v>
      </c>
    </row>
    <row r="169" spans="1:151" ht="15.6" thickTop="1" thickBot="1" x14ac:dyDescent="0.35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9"/>
        <v>0</v>
      </c>
      <c r="Q169" s="270">
        <f t="shared" si="62"/>
        <v>0</v>
      </c>
      <c r="R169" s="270">
        <f t="shared" si="60"/>
        <v>0</v>
      </c>
      <c r="S169" s="271">
        <f t="shared" si="61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3"/>
        <v>0</v>
      </c>
      <c r="AD169" s="275">
        <f t="shared" si="64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5"/>
        <v>0</v>
      </c>
      <c r="AO169" s="276">
        <f t="shared" si="66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7"/>
        <v>0</v>
      </c>
      <c r="AZ169" s="276">
        <f t="shared" si="68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9"/>
        <v>0</v>
      </c>
      <c r="BK169" s="275">
        <f t="shared" si="86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70"/>
        <v>0</v>
      </c>
      <c r="BV169" s="276">
        <f t="shared" si="71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2"/>
        <v>0</v>
      </c>
      <c r="CG169" s="276">
        <f t="shared" si="73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4"/>
        <v>0</v>
      </c>
      <c r="CR169" s="276">
        <f t="shared" si="75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6"/>
        <v>0</v>
      </c>
      <c r="DC169" s="275">
        <f t="shared" si="77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8"/>
        <v>0</v>
      </c>
      <c r="DN169" s="276">
        <f t="shared" si="79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80"/>
        <v>0</v>
      </c>
      <c r="DY169" s="276">
        <f t="shared" si="81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2"/>
        <v>0</v>
      </c>
      <c r="EJ169" s="275">
        <f t="shared" si="83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4"/>
        <v>0</v>
      </c>
      <c r="EU169" s="276">
        <f t="shared" si="85"/>
        <v>0</v>
      </c>
    </row>
    <row r="170" spans="1:151" ht="15.6" thickTop="1" thickBot="1" x14ac:dyDescent="0.35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1</v>
      </c>
      <c r="L170" s="269">
        <v>1</v>
      </c>
      <c r="M170" s="269">
        <v>1</v>
      </c>
      <c r="N170" s="269">
        <v>0</v>
      </c>
      <c r="O170" s="269">
        <v>0</v>
      </c>
      <c r="P170" s="269">
        <f t="shared" si="59"/>
        <v>3</v>
      </c>
      <c r="Q170" s="270">
        <f t="shared" si="62"/>
        <v>1</v>
      </c>
      <c r="R170" s="270">
        <f t="shared" si="60"/>
        <v>2</v>
      </c>
      <c r="S170" s="271">
        <f t="shared" si="61"/>
        <v>0.375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3"/>
        <v>0</v>
      </c>
      <c r="AD170" s="275">
        <f t="shared" si="64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5"/>
        <v>0</v>
      </c>
      <c r="AO170" s="276">
        <f t="shared" si="66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7"/>
        <v>0</v>
      </c>
      <c r="AZ170" s="276">
        <f t="shared" si="68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9"/>
        <v>1</v>
      </c>
      <c r="BK170" s="275">
        <f t="shared" si="86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70"/>
        <v>0</v>
      </c>
      <c r="BV170" s="276">
        <f t="shared" si="71"/>
        <v>0</v>
      </c>
      <c r="BW170" s="287"/>
      <c r="BX170" s="301">
        <v>0</v>
      </c>
      <c r="BY170" s="278">
        <v>0</v>
      </c>
      <c r="BZ170" s="278">
        <v>0</v>
      </c>
      <c r="CA170" s="278">
        <v>1</v>
      </c>
      <c r="CB170" s="278">
        <v>0</v>
      </c>
      <c r="CC170" s="278">
        <v>1</v>
      </c>
      <c r="CD170" s="278">
        <v>0</v>
      </c>
      <c r="CE170" s="278">
        <v>0</v>
      </c>
      <c r="CF170" s="274">
        <f t="shared" si="72"/>
        <v>2</v>
      </c>
      <c r="CG170" s="276">
        <f t="shared" si="73"/>
        <v>0.25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4"/>
        <v>0</v>
      </c>
      <c r="CR170" s="276">
        <f t="shared" si="75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6"/>
        <v>0</v>
      </c>
      <c r="DC170" s="275">
        <f t="shared" si="77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8"/>
        <v>0</v>
      </c>
      <c r="DN170" s="276">
        <f t="shared" si="79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80"/>
        <v>0</v>
      </c>
      <c r="DY170" s="276">
        <f t="shared" si="81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2"/>
        <v>0</v>
      </c>
      <c r="EJ170" s="275">
        <f t="shared" si="83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4"/>
        <v>0</v>
      </c>
      <c r="EU170" s="276">
        <f t="shared" si="85"/>
        <v>0</v>
      </c>
    </row>
    <row r="171" spans="1:151" ht="15.6" thickTop="1" thickBot="1" x14ac:dyDescent="0.35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1</v>
      </c>
      <c r="N171" s="269">
        <v>0</v>
      </c>
      <c r="O171" s="269">
        <v>0</v>
      </c>
      <c r="P171" s="269">
        <f t="shared" si="59"/>
        <v>1</v>
      </c>
      <c r="Q171" s="270">
        <f t="shared" si="62"/>
        <v>0</v>
      </c>
      <c r="R171" s="270">
        <f t="shared" si="60"/>
        <v>1</v>
      </c>
      <c r="S171" s="271">
        <f t="shared" si="61"/>
        <v>0.125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3"/>
        <v>0</v>
      </c>
      <c r="AD171" s="275">
        <f t="shared" si="64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5"/>
        <v>0</v>
      </c>
      <c r="AO171" s="276">
        <f t="shared" si="66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7"/>
        <v>0</v>
      </c>
      <c r="AZ171" s="276">
        <f t="shared" si="68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9"/>
        <v>0</v>
      </c>
      <c r="BK171" s="275">
        <f t="shared" si="86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70"/>
        <v>0</v>
      </c>
      <c r="BV171" s="276">
        <f t="shared" si="71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1</v>
      </c>
      <c r="CD171" s="278">
        <v>0</v>
      </c>
      <c r="CE171" s="278">
        <v>0</v>
      </c>
      <c r="CF171" s="274">
        <f t="shared" si="72"/>
        <v>1</v>
      </c>
      <c r="CG171" s="276">
        <f t="shared" si="73"/>
        <v>0.125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4"/>
        <v>0</v>
      </c>
      <c r="CR171" s="276">
        <f t="shared" si="75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6"/>
        <v>0</v>
      </c>
      <c r="DC171" s="275">
        <f t="shared" si="77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8"/>
        <v>0</v>
      </c>
      <c r="DN171" s="276">
        <f t="shared" si="79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80"/>
        <v>0</v>
      </c>
      <c r="DY171" s="276">
        <f t="shared" si="81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2"/>
        <v>0</v>
      </c>
      <c r="EJ171" s="275">
        <f t="shared" si="83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4"/>
        <v>0</v>
      </c>
      <c r="EU171" s="276">
        <f t="shared" si="85"/>
        <v>0</v>
      </c>
    </row>
    <row r="172" spans="1:151" ht="15.6" thickTop="1" thickBot="1" x14ac:dyDescent="0.35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</v>
      </c>
      <c r="J172" s="269">
        <v>5</v>
      </c>
      <c r="K172" s="268">
        <v>5</v>
      </c>
      <c r="L172" s="269">
        <v>1</v>
      </c>
      <c r="M172" s="269">
        <v>-1</v>
      </c>
      <c r="N172" s="269">
        <v>2</v>
      </c>
      <c r="O172" s="269">
        <v>0</v>
      </c>
      <c r="P172" s="269">
        <f t="shared" si="59"/>
        <v>13</v>
      </c>
      <c r="Q172" s="270">
        <f t="shared" si="62"/>
        <v>11</v>
      </c>
      <c r="R172" s="270">
        <f t="shared" si="60"/>
        <v>2</v>
      </c>
      <c r="S172" s="271">
        <f t="shared" si="61"/>
        <v>1.625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3"/>
        <v>0</v>
      </c>
      <c r="AD172" s="275">
        <f t="shared" si="64"/>
        <v>0</v>
      </c>
      <c r="AE172" s="298"/>
      <c r="AF172" s="299">
        <v>0</v>
      </c>
      <c r="AG172" s="273">
        <v>1</v>
      </c>
      <c r="AH172" s="273">
        <v>1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5"/>
        <v>2</v>
      </c>
      <c r="AO172" s="276">
        <f t="shared" si="66"/>
        <v>0.25</v>
      </c>
      <c r="AP172" s="298"/>
      <c r="AQ172" s="299">
        <v>0</v>
      </c>
      <c r="AR172" s="273">
        <v>0</v>
      </c>
      <c r="AS172" s="273">
        <v>0</v>
      </c>
      <c r="AT172" s="273">
        <v>1</v>
      </c>
      <c r="AU172" s="273">
        <v>0</v>
      </c>
      <c r="AV172" s="273">
        <v>0</v>
      </c>
      <c r="AW172" s="273">
        <v>1</v>
      </c>
      <c r="AX172" s="273">
        <v>0</v>
      </c>
      <c r="AY172" s="274">
        <f t="shared" si="67"/>
        <v>2</v>
      </c>
      <c r="AZ172" s="276">
        <f t="shared" si="68"/>
        <v>0.25</v>
      </c>
      <c r="BA172" s="287"/>
      <c r="BB172" s="299">
        <v>0</v>
      </c>
      <c r="BC172" s="300">
        <v>0</v>
      </c>
      <c r="BD172" s="300">
        <v>0</v>
      </c>
      <c r="BE172" s="300">
        <v>2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9"/>
        <v>2</v>
      </c>
      <c r="BK172" s="275">
        <f t="shared" si="86"/>
        <v>0.2857142857142857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70"/>
        <v>0</v>
      </c>
      <c r="BV172" s="276">
        <f t="shared" si="71"/>
        <v>0</v>
      </c>
      <c r="BW172" s="287"/>
      <c r="BX172" s="301">
        <v>0</v>
      </c>
      <c r="BY172" s="278">
        <v>0</v>
      </c>
      <c r="BZ172" s="278">
        <v>0</v>
      </c>
      <c r="CA172" s="278">
        <v>1</v>
      </c>
      <c r="CB172" s="278">
        <v>0</v>
      </c>
      <c r="CC172" s="278">
        <v>0</v>
      </c>
      <c r="CD172" s="278">
        <v>1</v>
      </c>
      <c r="CE172" s="278">
        <v>0</v>
      </c>
      <c r="CF172" s="274">
        <f t="shared" si="72"/>
        <v>2</v>
      </c>
      <c r="CG172" s="276">
        <f t="shared" si="73"/>
        <v>0.25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4"/>
        <v>0</v>
      </c>
      <c r="CR172" s="276">
        <f t="shared" si="75"/>
        <v>0</v>
      </c>
      <c r="CS172" s="298"/>
      <c r="CT172" s="299">
        <v>0</v>
      </c>
      <c r="CU172" s="273">
        <v>0</v>
      </c>
      <c r="CV172" s="273">
        <v>2</v>
      </c>
      <c r="CW172" s="273">
        <v>1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6"/>
        <v>3</v>
      </c>
      <c r="DC172" s="275">
        <f t="shared" si="77"/>
        <v>0.375</v>
      </c>
      <c r="DD172" s="298"/>
      <c r="DE172" s="299">
        <v>0</v>
      </c>
      <c r="DF172" s="273">
        <v>0</v>
      </c>
      <c r="DG172" s="273">
        <v>1</v>
      </c>
      <c r="DH172" s="273">
        <v>0</v>
      </c>
      <c r="DI172" s="273">
        <v>1</v>
      </c>
      <c r="DJ172" s="273">
        <v>-1</v>
      </c>
      <c r="DK172" s="273">
        <v>0</v>
      </c>
      <c r="DL172" s="273">
        <v>0</v>
      </c>
      <c r="DM172" s="274">
        <f t="shared" si="78"/>
        <v>1</v>
      </c>
      <c r="DN172" s="276">
        <f t="shared" si="79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80"/>
        <v>0</v>
      </c>
      <c r="DY172" s="276">
        <f t="shared" si="81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2"/>
        <v>0</v>
      </c>
      <c r="EJ172" s="275">
        <f t="shared" si="83"/>
        <v>0</v>
      </c>
      <c r="EK172" s="298"/>
      <c r="EL172" s="299">
        <v>0</v>
      </c>
      <c r="EM172" s="273">
        <v>0</v>
      </c>
      <c r="EN172" s="273">
        <v>1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4"/>
        <v>1</v>
      </c>
      <c r="EU172" s="276">
        <f t="shared" si="85"/>
        <v>0.125</v>
      </c>
    </row>
    <row r="173" spans="1:151" ht="15.6" thickTop="1" thickBot="1" x14ac:dyDescent="0.35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</v>
      </c>
      <c r="J173" s="269">
        <v>3</v>
      </c>
      <c r="K173" s="268">
        <v>3</v>
      </c>
      <c r="L173" s="269">
        <v>0</v>
      </c>
      <c r="M173" s="269">
        <v>2</v>
      </c>
      <c r="N173" s="269">
        <v>1</v>
      </c>
      <c r="O173" s="269">
        <v>3</v>
      </c>
      <c r="P173" s="269">
        <f t="shared" si="59"/>
        <v>13</v>
      </c>
      <c r="Q173" s="270">
        <f t="shared" si="62"/>
        <v>7</v>
      </c>
      <c r="R173" s="270">
        <f t="shared" si="60"/>
        <v>6</v>
      </c>
      <c r="S173" s="271">
        <f t="shared" si="61"/>
        <v>1.625</v>
      </c>
      <c r="T173" s="296"/>
      <c r="U173" s="297">
        <v>0</v>
      </c>
      <c r="V173" s="273">
        <v>0</v>
      </c>
      <c r="W173" s="273">
        <v>1</v>
      </c>
      <c r="X173" s="273">
        <v>0</v>
      </c>
      <c r="Y173" s="273">
        <v>0</v>
      </c>
      <c r="Z173" s="273">
        <v>0</v>
      </c>
      <c r="AA173" s="273">
        <v>1</v>
      </c>
      <c r="AB173" s="273">
        <v>0</v>
      </c>
      <c r="AC173" s="274">
        <f t="shared" si="63"/>
        <v>2</v>
      </c>
      <c r="AD173" s="275">
        <f t="shared" si="64"/>
        <v>0.25</v>
      </c>
      <c r="AE173" s="298"/>
      <c r="AF173" s="299">
        <v>0</v>
      </c>
      <c r="AG173" s="273">
        <v>0</v>
      </c>
      <c r="AH173" s="273">
        <v>0</v>
      </c>
      <c r="AI173" s="273">
        <v>1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5"/>
        <v>1</v>
      </c>
      <c r="AO173" s="276">
        <f t="shared" si="66"/>
        <v>0.125</v>
      </c>
      <c r="AP173" s="298"/>
      <c r="AQ173" s="299">
        <v>0</v>
      </c>
      <c r="AR173" s="273">
        <v>1</v>
      </c>
      <c r="AS173" s="273">
        <v>0</v>
      </c>
      <c r="AT173" s="273">
        <v>0</v>
      </c>
      <c r="AU173" s="273">
        <v>0</v>
      </c>
      <c r="AV173" s="273">
        <v>1</v>
      </c>
      <c r="AW173" s="273">
        <v>0</v>
      </c>
      <c r="AX173" s="273">
        <v>1</v>
      </c>
      <c r="AY173" s="274">
        <f t="shared" si="67"/>
        <v>3</v>
      </c>
      <c r="AZ173" s="276">
        <f t="shared" si="68"/>
        <v>0.375</v>
      </c>
      <c r="BA173" s="287"/>
      <c r="BB173" s="299">
        <v>0</v>
      </c>
      <c r="BC173" s="300">
        <v>0</v>
      </c>
      <c r="BD173" s="300">
        <v>0</v>
      </c>
      <c r="BE173" s="300">
        <v>2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9"/>
        <v>2</v>
      </c>
      <c r="BK173" s="275">
        <f t="shared" si="86"/>
        <v>0.2857142857142857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</v>
      </c>
      <c r="BU173" s="274">
        <f t="shared" si="70"/>
        <v>1</v>
      </c>
      <c r="BV173" s="276">
        <f t="shared" si="71"/>
        <v>0.125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</v>
      </c>
      <c r="CD173" s="278">
        <v>0</v>
      </c>
      <c r="CE173" s="278">
        <v>1</v>
      </c>
      <c r="CF173" s="274">
        <f t="shared" si="72"/>
        <v>2</v>
      </c>
      <c r="CG173" s="276">
        <f t="shared" si="73"/>
        <v>0.25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4"/>
        <v>0</v>
      </c>
      <c r="CR173" s="276">
        <f t="shared" si="75"/>
        <v>0</v>
      </c>
      <c r="CS173" s="298"/>
      <c r="CT173" s="299">
        <v>0</v>
      </c>
      <c r="CU173" s="273">
        <v>0</v>
      </c>
      <c r="CV173" s="273">
        <v>2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6"/>
        <v>2</v>
      </c>
      <c r="DC173" s="275">
        <f t="shared" si="77"/>
        <v>0.25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8"/>
        <v>0</v>
      </c>
      <c r="DN173" s="276">
        <f t="shared" si="79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80"/>
        <v>0</v>
      </c>
      <c r="DY173" s="276">
        <f t="shared" si="81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2"/>
        <v>0</v>
      </c>
      <c r="EJ173" s="275">
        <f t="shared" si="83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4"/>
        <v>0</v>
      </c>
      <c r="EU173" s="276">
        <f t="shared" si="85"/>
        <v>0</v>
      </c>
    </row>
    <row r="174" spans="1:151" ht="15.6" thickTop="1" thickBot="1" x14ac:dyDescent="0.35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</v>
      </c>
      <c r="K174" s="268">
        <v>2</v>
      </c>
      <c r="L174" s="269">
        <v>1</v>
      </c>
      <c r="M174" s="269">
        <v>0</v>
      </c>
      <c r="N174" s="269">
        <v>1</v>
      </c>
      <c r="O174" s="269">
        <v>0</v>
      </c>
      <c r="P174" s="269">
        <f t="shared" si="59"/>
        <v>5</v>
      </c>
      <c r="Q174" s="270">
        <f t="shared" si="62"/>
        <v>3</v>
      </c>
      <c r="R174" s="270">
        <f t="shared" si="60"/>
        <v>2</v>
      </c>
      <c r="S174" s="271">
        <f t="shared" si="61"/>
        <v>0.625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3"/>
        <v>0</v>
      </c>
      <c r="AD174" s="275">
        <f t="shared" si="64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5"/>
        <v>0</v>
      </c>
      <c r="AO174" s="276">
        <f t="shared" si="66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7"/>
        <v>0</v>
      </c>
      <c r="AZ174" s="276">
        <f t="shared" si="68"/>
        <v>0</v>
      </c>
      <c r="BA174" s="287"/>
      <c r="BB174" s="299">
        <v>0</v>
      </c>
      <c r="BC174" s="300">
        <v>0</v>
      </c>
      <c r="BD174" s="300">
        <v>0</v>
      </c>
      <c r="BE174" s="300">
        <v>1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9"/>
        <v>1</v>
      </c>
      <c r="BK174" s="275">
        <f t="shared" si="86"/>
        <v>0.14285714285714285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70"/>
        <v>0</v>
      </c>
      <c r="BV174" s="276">
        <f t="shared" si="71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2"/>
        <v>0</v>
      </c>
      <c r="CG174" s="276">
        <f t="shared" si="73"/>
        <v>0</v>
      </c>
      <c r="CH174" s="298"/>
      <c r="CI174" s="299">
        <v>0</v>
      </c>
      <c r="CJ174" s="273">
        <v>0</v>
      </c>
      <c r="CK174" s="273">
        <v>0</v>
      </c>
      <c r="CL174" s="273">
        <v>1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4"/>
        <v>1</v>
      </c>
      <c r="CR174" s="276">
        <f t="shared" si="75"/>
        <v>0.125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6"/>
        <v>0</v>
      </c>
      <c r="DC174" s="275">
        <f t="shared" si="77"/>
        <v>0</v>
      </c>
      <c r="DD174" s="298"/>
      <c r="DE174" s="299">
        <v>0</v>
      </c>
      <c r="DF174" s="273">
        <v>0</v>
      </c>
      <c r="DG174" s="273">
        <v>1</v>
      </c>
      <c r="DH174" s="273">
        <v>0</v>
      </c>
      <c r="DI174" s="273">
        <v>1</v>
      </c>
      <c r="DJ174" s="273">
        <v>0</v>
      </c>
      <c r="DK174" s="273">
        <v>1</v>
      </c>
      <c r="DL174" s="273">
        <v>0</v>
      </c>
      <c r="DM174" s="274">
        <f t="shared" si="78"/>
        <v>3</v>
      </c>
      <c r="DN174" s="276">
        <f t="shared" si="79"/>
        <v>0.375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80"/>
        <v>0</v>
      </c>
      <c r="DY174" s="276">
        <f t="shared" si="81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2"/>
        <v>0</v>
      </c>
      <c r="EJ174" s="275">
        <f t="shared" si="83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4"/>
        <v>0</v>
      </c>
      <c r="EU174" s="276">
        <f t="shared" si="85"/>
        <v>0</v>
      </c>
    </row>
    <row r="175" spans="1:151" ht="15.6" thickTop="1" thickBot="1" x14ac:dyDescent="0.35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</v>
      </c>
      <c r="K175" s="268">
        <v>0</v>
      </c>
      <c r="L175" s="269">
        <v>0</v>
      </c>
      <c r="M175" s="269">
        <v>0</v>
      </c>
      <c r="N175" s="269">
        <v>1</v>
      </c>
      <c r="O175" s="269">
        <v>0</v>
      </c>
      <c r="P175" s="269">
        <f t="shared" si="59"/>
        <v>2</v>
      </c>
      <c r="Q175" s="270">
        <f t="shared" si="62"/>
        <v>1</v>
      </c>
      <c r="R175" s="270">
        <f t="shared" si="60"/>
        <v>1</v>
      </c>
      <c r="S175" s="271">
        <f t="shared" si="61"/>
        <v>0.25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3"/>
        <v>0</v>
      </c>
      <c r="AD175" s="275">
        <f t="shared" si="64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5"/>
        <v>0</v>
      </c>
      <c r="AO175" s="276">
        <f t="shared" si="66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7"/>
        <v>0</v>
      </c>
      <c r="AZ175" s="276">
        <f t="shared" si="68"/>
        <v>0</v>
      </c>
      <c r="BA175" s="287"/>
      <c r="BB175" s="299">
        <v>0</v>
      </c>
      <c r="BC175" s="300">
        <v>0</v>
      </c>
      <c r="BD175" s="300">
        <v>1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9"/>
        <v>1</v>
      </c>
      <c r="BK175" s="275">
        <f t="shared" si="86"/>
        <v>0.14285714285714285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70"/>
        <v>0</v>
      </c>
      <c r="BV175" s="276">
        <f t="shared" si="71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2"/>
        <v>0</v>
      </c>
      <c r="CG175" s="276">
        <f t="shared" si="73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4"/>
        <v>0</v>
      </c>
      <c r="CR175" s="276">
        <f t="shared" si="75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6"/>
        <v>0</v>
      </c>
      <c r="DC175" s="275">
        <f t="shared" si="77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</v>
      </c>
      <c r="DL175" s="273">
        <v>0</v>
      </c>
      <c r="DM175" s="274">
        <f t="shared" si="78"/>
        <v>1</v>
      </c>
      <c r="DN175" s="276">
        <f t="shared" si="79"/>
        <v>0.125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80"/>
        <v>0</v>
      </c>
      <c r="DY175" s="276">
        <f t="shared" si="81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2"/>
        <v>0</v>
      </c>
      <c r="EJ175" s="275">
        <f t="shared" si="83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4"/>
        <v>0</v>
      </c>
      <c r="EU175" s="276">
        <f t="shared" si="85"/>
        <v>0</v>
      </c>
    </row>
    <row r="176" spans="1:151" ht="15.6" thickTop="1" thickBot="1" x14ac:dyDescent="0.35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</v>
      </c>
      <c r="L176" s="269">
        <v>1</v>
      </c>
      <c r="M176" s="269">
        <v>1</v>
      </c>
      <c r="N176" s="269">
        <v>0</v>
      </c>
      <c r="O176" s="269">
        <v>5</v>
      </c>
      <c r="P176" s="269">
        <f t="shared" si="59"/>
        <v>8</v>
      </c>
      <c r="Q176" s="270">
        <f t="shared" si="62"/>
        <v>1</v>
      </c>
      <c r="R176" s="270">
        <f t="shared" si="60"/>
        <v>7</v>
      </c>
      <c r="S176" s="271">
        <f t="shared" si="61"/>
        <v>1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3"/>
        <v>0</v>
      </c>
      <c r="AD176" s="275">
        <f t="shared" si="64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5"/>
        <v>0</v>
      </c>
      <c r="AO176" s="276">
        <f t="shared" si="66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</v>
      </c>
      <c r="AY176" s="274">
        <f t="shared" si="67"/>
        <v>1</v>
      </c>
      <c r="AZ176" s="276">
        <f t="shared" si="68"/>
        <v>0.125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9"/>
        <v>1</v>
      </c>
      <c r="BK176" s="275">
        <f t="shared" si="86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70"/>
        <v>0</v>
      </c>
      <c r="BV176" s="276">
        <f t="shared" si="71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4</v>
      </c>
      <c r="CF176" s="274">
        <f t="shared" si="72"/>
        <v>4</v>
      </c>
      <c r="CG176" s="276">
        <f t="shared" si="73"/>
        <v>0.5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4"/>
        <v>0</v>
      </c>
      <c r="CR176" s="276">
        <f t="shared" si="75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6"/>
        <v>0</v>
      </c>
      <c r="DC176" s="275">
        <f t="shared" si="77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</v>
      </c>
      <c r="DK176" s="273">
        <v>0</v>
      </c>
      <c r="DL176" s="273">
        <v>0</v>
      </c>
      <c r="DM176" s="274">
        <f t="shared" si="78"/>
        <v>1</v>
      </c>
      <c r="DN176" s="276">
        <f t="shared" si="79"/>
        <v>0.125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80"/>
        <v>0</v>
      </c>
      <c r="DY176" s="276">
        <f t="shared" si="81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2"/>
        <v>0</v>
      </c>
      <c r="EJ176" s="275">
        <f t="shared" si="83"/>
        <v>0</v>
      </c>
      <c r="EK176" s="298"/>
      <c r="EL176" s="299">
        <v>0</v>
      </c>
      <c r="EM176" s="273">
        <v>0</v>
      </c>
      <c r="EN176" s="273">
        <v>0</v>
      </c>
      <c r="EO176" s="273">
        <v>1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4"/>
        <v>1</v>
      </c>
      <c r="EU176" s="276">
        <f t="shared" si="85"/>
        <v>0.125</v>
      </c>
    </row>
    <row r="177" spans="1:153" ht="15.6" thickTop="1" thickBot="1" x14ac:dyDescent="0.35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3</v>
      </c>
      <c r="N177" s="269">
        <v>6</v>
      </c>
      <c r="O177" s="269">
        <v>3</v>
      </c>
      <c r="P177" s="269">
        <f t="shared" si="59"/>
        <v>12</v>
      </c>
      <c r="Q177" s="270">
        <f t="shared" si="62"/>
        <v>0</v>
      </c>
      <c r="R177" s="270">
        <f t="shared" si="60"/>
        <v>12</v>
      </c>
      <c r="S177" s="271">
        <f t="shared" si="61"/>
        <v>3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2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1</v>
      </c>
      <c r="CE177" s="273">
        <v>2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3</v>
      </c>
      <c r="CO177" s="273">
        <v>1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1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1</v>
      </c>
      <c r="DL177" s="273">
        <v>1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5.6" thickTop="1" thickBot="1" x14ac:dyDescent="0.35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5</v>
      </c>
      <c r="O178" s="269">
        <v>5</v>
      </c>
      <c r="P178" s="269">
        <f t="shared" si="59"/>
        <v>10</v>
      </c>
      <c r="Q178" s="270">
        <f t="shared" si="62"/>
        <v>0</v>
      </c>
      <c r="R178" s="270">
        <f t="shared" si="60"/>
        <v>10</v>
      </c>
      <c r="S178" s="271">
        <f t="shared" si="61"/>
        <v>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1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2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1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1</v>
      </c>
      <c r="BT178" s="273">
        <v>1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1</v>
      </c>
      <c r="CE178" s="273">
        <v>1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2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5.6" thickTop="1" thickBot="1" x14ac:dyDescent="0.35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5</v>
      </c>
      <c r="N179" s="269">
        <v>4</v>
      </c>
      <c r="O179" s="269">
        <v>12</v>
      </c>
      <c r="P179" s="269">
        <f t="shared" si="59"/>
        <v>21</v>
      </c>
      <c r="Q179" s="270">
        <f t="shared" si="62"/>
        <v>0</v>
      </c>
      <c r="R179" s="270">
        <f t="shared" si="60"/>
        <v>21</v>
      </c>
      <c r="S179" s="271">
        <f t="shared" si="61"/>
        <v>5.25</v>
      </c>
      <c r="T179" s="296"/>
      <c r="U179" s="297"/>
      <c r="V179" s="273"/>
      <c r="W179" s="273"/>
      <c r="X179" s="273"/>
      <c r="Y179" s="273">
        <v>0</v>
      </c>
      <c r="Z179" s="273">
        <v>1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1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1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1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8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1</v>
      </c>
      <c r="CO179" s="273">
        <v>0</v>
      </c>
      <c r="CP179" s="273">
        <v>2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2</v>
      </c>
      <c r="DK179" s="273">
        <v>2</v>
      </c>
      <c r="DL179" s="273">
        <v>1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1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5.6" thickTop="1" thickBot="1" x14ac:dyDescent="0.35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10</v>
      </c>
      <c r="N180" s="269">
        <v>13</v>
      </c>
      <c r="O180" s="269">
        <v>14</v>
      </c>
      <c r="P180" s="269">
        <f t="shared" si="59"/>
        <v>37</v>
      </c>
      <c r="Q180" s="270">
        <f>SUM(G180:K180)</f>
        <v>0</v>
      </c>
      <c r="R180" s="270">
        <f t="shared" si="60"/>
        <v>37</v>
      </c>
      <c r="S180" s="271">
        <f t="shared" si="61"/>
        <v>9.25</v>
      </c>
      <c r="T180" s="296"/>
      <c r="U180" s="297"/>
      <c r="V180" s="273"/>
      <c r="W180" s="273"/>
      <c r="X180" s="273"/>
      <c r="Y180" s="273">
        <v>0</v>
      </c>
      <c r="Z180" s="273">
        <v>4</v>
      </c>
      <c r="AA180" s="273">
        <v>3</v>
      </c>
      <c r="AB180" s="273">
        <v>2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1</v>
      </c>
      <c r="AL180" s="273">
        <v>2</v>
      </c>
      <c r="AM180" s="273">
        <v>2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1</v>
      </c>
      <c r="AX180" s="273">
        <v>1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1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2</v>
      </c>
      <c r="BT180" s="273">
        <v>1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1</v>
      </c>
      <c r="CD180" s="273">
        <v>2</v>
      </c>
      <c r="CE180" s="273">
        <v>3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1</v>
      </c>
      <c r="CO180" s="273">
        <v>1</v>
      </c>
      <c r="CP180" s="273">
        <v>2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2</v>
      </c>
      <c r="DK180" s="273">
        <v>0</v>
      </c>
      <c r="DL180" s="273">
        <v>2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1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1</v>
      </c>
      <c r="EG180" s="273">
        <v>1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5.6" thickTop="1" thickBot="1" x14ac:dyDescent="0.35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5.6" thickTop="1" thickBot="1" x14ac:dyDescent="0.35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" thickBot="1" x14ac:dyDescent="0.35">
      <c r="A183" s="327"/>
      <c r="B183" s="328"/>
      <c r="C183" s="329"/>
      <c r="D183" s="698" t="s">
        <v>265</v>
      </c>
      <c r="E183" s="699"/>
      <c r="F183" s="700"/>
      <c r="G183" s="330">
        <f>SUM(G12:G182)</f>
        <v>271</v>
      </c>
      <c r="H183" s="330">
        <f t="shared" ref="H183:N183" si="87">SUM(H12:H182)</f>
        <v>176</v>
      </c>
      <c r="I183" s="330">
        <f t="shared" si="87"/>
        <v>173</v>
      </c>
      <c r="J183" s="330">
        <f t="shared" si="87"/>
        <v>168</v>
      </c>
      <c r="K183" s="330">
        <f t="shared" si="87"/>
        <v>173</v>
      </c>
      <c r="L183" s="330">
        <f t="shared" si="87"/>
        <v>155</v>
      </c>
      <c r="M183" s="330">
        <f t="shared" si="87"/>
        <v>123</v>
      </c>
      <c r="N183" s="330">
        <f t="shared" si="87"/>
        <v>134</v>
      </c>
      <c r="O183" s="330">
        <f>SUM(O12:O182)</f>
        <v>217</v>
      </c>
      <c r="P183" s="330">
        <f>SUM(P12:P182)</f>
        <v>1590</v>
      </c>
      <c r="Q183" s="331">
        <f>SUM(Q12:Q182)</f>
        <v>961</v>
      </c>
      <c r="R183" s="331">
        <f>SUM(R12:R182)</f>
        <v>629</v>
      </c>
      <c r="S183" s="332">
        <f>SUM(S12:S182)</f>
        <v>188.54166666666671</v>
      </c>
      <c r="T183" s="333">
        <f t="shared" ref="T183:AZ183" si="88">SUM(T12:T182)</f>
        <v>15</v>
      </c>
      <c r="U183" s="333">
        <f t="shared" si="88"/>
        <v>10</v>
      </c>
      <c r="V183" s="333">
        <f t="shared" si="88"/>
        <v>16</v>
      </c>
      <c r="W183" s="333">
        <f t="shared" si="88"/>
        <v>6</v>
      </c>
      <c r="X183" s="333">
        <f t="shared" si="88"/>
        <v>11</v>
      </c>
      <c r="Y183" s="333">
        <f t="shared" si="88"/>
        <v>17</v>
      </c>
      <c r="Z183" s="333">
        <f t="shared" si="88"/>
        <v>12</v>
      </c>
      <c r="AA183" s="333">
        <f t="shared" si="88"/>
        <v>13</v>
      </c>
      <c r="AB183" s="425"/>
      <c r="AC183" s="334">
        <f t="shared" si="88"/>
        <v>100</v>
      </c>
      <c r="AD183" s="335">
        <f t="shared" si="88"/>
        <v>11.138888888888889</v>
      </c>
      <c r="AE183" s="333">
        <f t="shared" si="88"/>
        <v>17</v>
      </c>
      <c r="AF183" s="333">
        <f t="shared" si="88"/>
        <v>6</v>
      </c>
      <c r="AG183" s="333">
        <f t="shared" si="88"/>
        <v>15</v>
      </c>
      <c r="AH183" s="333">
        <f t="shared" si="88"/>
        <v>8</v>
      </c>
      <c r="AI183" s="333">
        <f t="shared" si="88"/>
        <v>10</v>
      </c>
      <c r="AJ183" s="333">
        <f t="shared" si="88"/>
        <v>9</v>
      </c>
      <c r="AK183" s="333">
        <f t="shared" si="88"/>
        <v>10</v>
      </c>
      <c r="AL183" s="333">
        <f t="shared" si="88"/>
        <v>15</v>
      </c>
      <c r="AM183" s="425"/>
      <c r="AN183" s="336">
        <f t="shared" si="88"/>
        <v>89</v>
      </c>
      <c r="AO183" s="337">
        <f t="shared" si="88"/>
        <v>9.9305555555555518</v>
      </c>
      <c r="AP183" s="333">
        <f t="shared" si="88"/>
        <v>12</v>
      </c>
      <c r="AQ183" s="333">
        <f t="shared" si="88"/>
        <v>5</v>
      </c>
      <c r="AR183" s="333">
        <f t="shared" si="88"/>
        <v>14</v>
      </c>
      <c r="AS183" s="333">
        <f t="shared" si="88"/>
        <v>9</v>
      </c>
      <c r="AT183" s="333">
        <f t="shared" si="88"/>
        <v>5</v>
      </c>
      <c r="AU183" s="333">
        <f t="shared" si="88"/>
        <v>5</v>
      </c>
      <c r="AV183" s="333">
        <f t="shared" si="88"/>
        <v>3</v>
      </c>
      <c r="AW183" s="333">
        <f t="shared" si="88"/>
        <v>15</v>
      </c>
      <c r="AX183" s="425"/>
      <c r="AY183" s="334">
        <f t="shared" si="88"/>
        <v>71</v>
      </c>
      <c r="AZ183" s="335">
        <f t="shared" si="88"/>
        <v>7.9722222222222205</v>
      </c>
      <c r="BA183" s="338">
        <f>SUM(BA13:BA182,BA12)</f>
        <v>69</v>
      </c>
      <c r="BB183" s="339">
        <f>SUM(BB12:BB182)</f>
        <v>17</v>
      </c>
      <c r="BC183" s="333">
        <f>SUM(BC12:BC182)</f>
        <v>42</v>
      </c>
      <c r="BD183" s="333">
        <f>SUM(BD12:BD182)</f>
        <v>39</v>
      </c>
      <c r="BE183" s="333">
        <f>SUM(BE12:BE182)</f>
        <v>23</v>
      </c>
      <c r="BF183" s="333">
        <f>SUM(BF12:BF182)</f>
        <v>32</v>
      </c>
      <c r="BG183" s="338">
        <f>SUM(BG13:BG182,BG12)</f>
        <v>10</v>
      </c>
      <c r="BH183" s="338">
        <f>SUM(BH13:BH182,BH12)</f>
        <v>11</v>
      </c>
      <c r="BI183" s="338">
        <f>SUM(BI13:BI182,BI12)</f>
        <v>18</v>
      </c>
      <c r="BJ183" s="340">
        <f>SUM(BJ12:BJ182)</f>
        <v>258</v>
      </c>
      <c r="BK183" s="335">
        <f>SUM(BK12:BK182)</f>
        <v>30.136904761904756</v>
      </c>
      <c r="BL183" s="333">
        <f t="shared" ref="BL183:BV183" si="89">SUM(BL12:BL182)</f>
        <v>25</v>
      </c>
      <c r="BM183" s="333">
        <f t="shared" si="89"/>
        <v>14</v>
      </c>
      <c r="BN183" s="333">
        <f t="shared" si="89"/>
        <v>9</v>
      </c>
      <c r="BO183" s="333">
        <f t="shared" si="89"/>
        <v>5</v>
      </c>
      <c r="BP183" s="333">
        <f t="shared" si="89"/>
        <v>17</v>
      </c>
      <c r="BQ183" s="333">
        <f t="shared" si="89"/>
        <v>17</v>
      </c>
      <c r="BR183" s="333">
        <f t="shared" si="89"/>
        <v>4</v>
      </c>
      <c r="BS183" s="333">
        <f t="shared" si="89"/>
        <v>13</v>
      </c>
      <c r="BT183" s="425"/>
      <c r="BU183" s="334">
        <f t="shared" si="89"/>
        <v>82</v>
      </c>
      <c r="BV183" s="335">
        <f t="shared" si="89"/>
        <v>11.902777777777777</v>
      </c>
      <c r="BW183" s="333">
        <f>SUM(BW12:BW182)</f>
        <v>53</v>
      </c>
      <c r="BX183" s="333">
        <f>SUM(BX12:BX182)</f>
        <v>53</v>
      </c>
      <c r="BY183" s="333">
        <f>SUM(BY12:BY182)</f>
        <v>40</v>
      </c>
      <c r="BZ183" s="333">
        <f>SUM(BZ12:BZ182)</f>
        <v>50</v>
      </c>
      <c r="CA183" s="333">
        <f>SUM(CA12:CA182)</f>
        <v>46</v>
      </c>
      <c r="CB183" s="333">
        <f t="shared" ref="CB183:CO183" si="90">SUM(CB12:CB182)</f>
        <v>21</v>
      </c>
      <c r="CC183" s="333">
        <f t="shared" si="90"/>
        <v>32</v>
      </c>
      <c r="CD183" s="333">
        <f t="shared" si="90"/>
        <v>18</v>
      </c>
      <c r="CE183" s="425"/>
      <c r="CF183" s="334">
        <f t="shared" si="90"/>
        <v>406</v>
      </c>
      <c r="CG183" s="335">
        <f t="shared" si="90"/>
        <v>45.375</v>
      </c>
      <c r="CH183" s="333">
        <f t="shared" si="90"/>
        <v>20</v>
      </c>
      <c r="CI183" s="333">
        <f t="shared" si="90"/>
        <v>15</v>
      </c>
      <c r="CJ183" s="333">
        <f t="shared" si="90"/>
        <v>8</v>
      </c>
      <c r="CK183" s="333">
        <f t="shared" si="90"/>
        <v>9</v>
      </c>
      <c r="CL183" s="333">
        <f t="shared" si="90"/>
        <v>8</v>
      </c>
      <c r="CM183" s="333">
        <f t="shared" si="90"/>
        <v>8</v>
      </c>
      <c r="CN183" s="333">
        <f t="shared" si="90"/>
        <v>15</v>
      </c>
      <c r="CO183" s="333">
        <f t="shared" si="90"/>
        <v>10</v>
      </c>
      <c r="CP183" s="425"/>
      <c r="CQ183" s="334">
        <f>SUM(CQ12:CQ182)</f>
        <v>94</v>
      </c>
      <c r="CR183" s="335">
        <f t="shared" ref="CR183:DC183" si="91">SUM(CR12:CR182)</f>
        <v>10.45833333333333</v>
      </c>
      <c r="CS183" s="333">
        <f t="shared" si="91"/>
        <v>7</v>
      </c>
      <c r="CT183" s="333">
        <f t="shared" si="91"/>
        <v>5</v>
      </c>
      <c r="CU183" s="333">
        <f t="shared" si="91"/>
        <v>5</v>
      </c>
      <c r="CV183" s="333">
        <f t="shared" si="91"/>
        <v>6</v>
      </c>
      <c r="CW183" s="333">
        <f t="shared" si="91"/>
        <v>7</v>
      </c>
      <c r="CX183" s="333">
        <f t="shared" si="91"/>
        <v>8</v>
      </c>
      <c r="CY183" s="333">
        <f t="shared" si="91"/>
        <v>11</v>
      </c>
      <c r="CZ183" s="333">
        <f t="shared" si="91"/>
        <v>3</v>
      </c>
      <c r="DA183" s="425"/>
      <c r="DB183" s="334">
        <f t="shared" si="91"/>
        <v>57</v>
      </c>
      <c r="DC183" s="335">
        <f t="shared" si="91"/>
        <v>6.4027777777777768</v>
      </c>
      <c r="DD183" s="333">
        <f t="shared" ref="DD183:DS183" si="92">SUM(DD12:DD182)</f>
        <v>30</v>
      </c>
      <c r="DE183" s="333">
        <f t="shared" si="92"/>
        <v>20</v>
      </c>
      <c r="DF183" s="333">
        <f t="shared" si="92"/>
        <v>13</v>
      </c>
      <c r="DG183" s="333">
        <f t="shared" si="92"/>
        <v>21</v>
      </c>
      <c r="DH183" s="333">
        <f t="shared" si="92"/>
        <v>25</v>
      </c>
      <c r="DI183" s="333">
        <f t="shared" si="92"/>
        <v>24</v>
      </c>
      <c r="DJ183" s="333">
        <f t="shared" si="92"/>
        <v>16</v>
      </c>
      <c r="DK183" s="333">
        <f t="shared" si="92"/>
        <v>27</v>
      </c>
      <c r="DL183" s="425"/>
      <c r="DM183" s="334">
        <f t="shared" si="92"/>
        <v>191</v>
      </c>
      <c r="DN183" s="335">
        <f t="shared" si="92"/>
        <v>21.305555555555546</v>
      </c>
      <c r="DO183" s="333">
        <f t="shared" si="92"/>
        <v>4</v>
      </c>
      <c r="DP183" s="333">
        <f t="shared" si="92"/>
        <v>5</v>
      </c>
      <c r="DQ183" s="333">
        <f t="shared" si="92"/>
        <v>1</v>
      </c>
      <c r="DR183" s="333">
        <f t="shared" si="92"/>
        <v>3</v>
      </c>
      <c r="DS183" s="333">
        <f t="shared" si="92"/>
        <v>2</v>
      </c>
      <c r="DT183" s="333">
        <f t="shared" ref="DT183:EJ183" si="93">SUM(DT12:DT182)</f>
        <v>2</v>
      </c>
      <c r="DU183" s="333">
        <f t="shared" si="93"/>
        <v>1</v>
      </c>
      <c r="DV183" s="333">
        <f t="shared" si="93"/>
        <v>0</v>
      </c>
      <c r="DW183" s="425"/>
      <c r="DX183" s="336">
        <f t="shared" si="93"/>
        <v>19</v>
      </c>
      <c r="DY183" s="337">
        <f t="shared" si="93"/>
        <v>2.1111111111111116</v>
      </c>
      <c r="DZ183" s="333">
        <f t="shared" si="93"/>
        <v>10</v>
      </c>
      <c r="EA183" s="333">
        <f t="shared" si="93"/>
        <v>13</v>
      </c>
      <c r="EB183" s="333">
        <f t="shared" si="93"/>
        <v>4</v>
      </c>
      <c r="EC183" s="333">
        <f t="shared" si="93"/>
        <v>6</v>
      </c>
      <c r="ED183" s="333">
        <f t="shared" si="93"/>
        <v>14</v>
      </c>
      <c r="EE183" s="333">
        <f t="shared" si="93"/>
        <v>8</v>
      </c>
      <c r="EF183" s="333">
        <f t="shared" si="93"/>
        <v>5</v>
      </c>
      <c r="EG183" s="333">
        <f t="shared" si="93"/>
        <v>4</v>
      </c>
      <c r="EH183" s="425"/>
      <c r="EI183" s="334">
        <f t="shared" si="93"/>
        <v>63</v>
      </c>
      <c r="EJ183" s="341">
        <f t="shared" si="93"/>
        <v>7</v>
      </c>
      <c r="EK183" s="333">
        <f t="shared" ref="EK183:EU183" si="94">SUM(EK12:EK182)</f>
        <v>9</v>
      </c>
      <c r="EL183" s="333">
        <f t="shared" si="94"/>
        <v>13</v>
      </c>
      <c r="EM183" s="333">
        <f t="shared" si="94"/>
        <v>6</v>
      </c>
      <c r="EN183" s="333">
        <f t="shared" si="94"/>
        <v>6</v>
      </c>
      <c r="EO183" s="333">
        <f t="shared" si="94"/>
        <v>5</v>
      </c>
      <c r="EP183" s="333">
        <f t="shared" si="94"/>
        <v>4</v>
      </c>
      <c r="EQ183" s="333">
        <f t="shared" si="94"/>
        <v>4</v>
      </c>
      <c r="ER183" s="333">
        <f t="shared" si="94"/>
        <v>5</v>
      </c>
      <c r="ES183" s="425"/>
      <c r="ET183" s="334">
        <f t="shared" si="94"/>
        <v>55</v>
      </c>
      <c r="EU183" s="342">
        <f t="shared" si="94"/>
        <v>6.1388888888888875</v>
      </c>
      <c r="EV183" s="343"/>
      <c r="EW183" s="343"/>
    </row>
    <row r="184" spans="1:153" x14ac:dyDescent="0.3">
      <c r="G184" s="137"/>
      <c r="H184" s="137">
        <f>U183+AF183+AQ183+BB183+BM183+BX183+CI183+CT183+DE183+DP183+EA183+EL183</f>
        <v>176</v>
      </c>
      <c r="I184" s="137">
        <f>V183+AG183+AR183+BC183+BN183+BY183+CJ183+CU183+DF183+DQ183+EB183+EM183</f>
        <v>173</v>
      </c>
      <c r="J184" s="258">
        <f>W183+AH183+AS183+BD183+BO183+BZ183+CK183+CV183+DG183+DR183+EC183+EN183</f>
        <v>168</v>
      </c>
    </row>
  </sheetData>
  <mergeCells count="15">
    <mergeCell ref="D183:F183"/>
    <mergeCell ref="A8:EZ8"/>
    <mergeCell ref="BA11:BK11"/>
    <mergeCell ref="BW11:CG11"/>
    <mergeCell ref="DD11:DN11"/>
    <mergeCell ref="DO11:DY11"/>
    <mergeCell ref="CH11:CR11"/>
    <mergeCell ref="EK11:EU11"/>
    <mergeCell ref="G11:S11"/>
    <mergeCell ref="T11:AD11"/>
    <mergeCell ref="AE11:AO11"/>
    <mergeCell ref="AP11:AZ11"/>
    <mergeCell ref="BL11:BV11"/>
    <mergeCell ref="CS11:DC11"/>
    <mergeCell ref="DZ11:EJ11"/>
  </mergeCells>
  <hyperlinks>
    <hyperlink ref="EZ6" r:id="rId1" xr:uid="{00000000-0004-0000-0700-000000000000}"/>
    <hyperlink ref="EZ7" r:id="rId2" xr:uid="{00000000-0004-0000-0700-000001000000}"/>
  </hyperlinks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tabColor rgb="FFFFCCCC"/>
  </sheetPr>
  <dimension ref="A1:FD184"/>
  <sheetViews>
    <sheetView workbookViewId="0">
      <pane xSplit="6" topLeftCell="Z1" activePane="topRight" state="frozen"/>
      <selection activeCell="I4" sqref="I4:AF4"/>
      <selection pane="topRight" activeCell="I4" sqref="I4:AF4"/>
    </sheetView>
  </sheetViews>
  <sheetFormatPr defaultColWidth="9.109375" defaultRowHeight="14.4" x14ac:dyDescent="0.3"/>
  <cols>
    <col min="1" max="6" width="9.109375" style="112"/>
    <col min="7" max="151" width="10.6640625" style="112" customWidth="1"/>
    <col min="152" max="16384" width="9.109375" style="112"/>
  </cols>
  <sheetData>
    <row r="1" spans="1:160" x14ac:dyDescent="0.3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3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3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3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3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3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3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2.8" x14ac:dyDescent="0.3">
      <c r="A8" s="701" t="s">
        <v>27</v>
      </c>
      <c r="B8" s="701"/>
      <c r="C8" s="701"/>
      <c r="D8" s="701"/>
      <c r="E8" s="701"/>
      <c r="F8" s="701"/>
      <c r="G8" s="701"/>
      <c r="H8" s="701"/>
      <c r="I8" s="701"/>
      <c r="J8" s="701"/>
      <c r="K8" s="701"/>
      <c r="L8" s="701"/>
      <c r="M8" s="701"/>
      <c r="N8" s="701"/>
      <c r="O8" s="701"/>
      <c r="P8" s="701"/>
      <c r="Q8" s="701"/>
      <c r="R8" s="701"/>
      <c r="S8" s="701"/>
      <c r="T8" s="701"/>
      <c r="U8" s="701"/>
      <c r="V8" s="701"/>
      <c r="W8" s="701"/>
      <c r="X8" s="701"/>
      <c r="Y8" s="701"/>
      <c r="Z8" s="701"/>
      <c r="AA8" s="701"/>
      <c r="AB8" s="701"/>
      <c r="AC8" s="701"/>
      <c r="AD8" s="701"/>
      <c r="AE8" s="701"/>
      <c r="AF8" s="701"/>
      <c r="AG8" s="701"/>
      <c r="AH8" s="701"/>
      <c r="AI8" s="701"/>
      <c r="AJ8" s="701"/>
      <c r="AK8" s="701"/>
      <c r="AL8" s="701"/>
      <c r="AM8" s="701"/>
      <c r="AN8" s="701"/>
      <c r="AO8" s="701"/>
      <c r="AP8" s="701"/>
      <c r="AQ8" s="701"/>
      <c r="AR8" s="701"/>
      <c r="AS8" s="701"/>
      <c r="AT8" s="701"/>
      <c r="AU8" s="701"/>
      <c r="AV8" s="701"/>
      <c r="AW8" s="701"/>
      <c r="AX8" s="701"/>
      <c r="AY8" s="701"/>
      <c r="AZ8" s="701"/>
      <c r="BA8" s="701"/>
      <c r="BB8" s="701"/>
      <c r="BC8" s="701"/>
      <c r="BD8" s="701"/>
      <c r="BE8" s="701"/>
      <c r="BF8" s="701"/>
      <c r="BG8" s="701"/>
      <c r="BH8" s="701"/>
      <c r="BI8" s="701"/>
      <c r="BJ8" s="701"/>
      <c r="BK8" s="701"/>
      <c r="BL8" s="701"/>
      <c r="BM8" s="701"/>
      <c r="BN8" s="701"/>
      <c r="BO8" s="701"/>
      <c r="BP8" s="701"/>
      <c r="BQ8" s="701"/>
      <c r="BR8" s="701"/>
      <c r="BS8" s="701"/>
      <c r="BT8" s="701"/>
      <c r="BU8" s="701"/>
      <c r="BV8" s="701"/>
      <c r="BW8" s="701"/>
      <c r="BX8" s="701"/>
      <c r="BY8" s="701"/>
      <c r="BZ8" s="701"/>
      <c r="CA8" s="701"/>
      <c r="CB8" s="701"/>
      <c r="CC8" s="701"/>
      <c r="CD8" s="701"/>
      <c r="CE8" s="701"/>
      <c r="CF8" s="701"/>
      <c r="CG8" s="701"/>
      <c r="CH8" s="701"/>
      <c r="CI8" s="701"/>
      <c r="CJ8" s="701"/>
      <c r="CK8" s="701"/>
      <c r="CL8" s="701"/>
      <c r="CM8" s="701"/>
      <c r="CN8" s="701"/>
      <c r="CO8" s="701"/>
      <c r="CP8" s="701"/>
      <c r="CQ8" s="701"/>
      <c r="CR8" s="701"/>
      <c r="CS8" s="701"/>
      <c r="CT8" s="701"/>
      <c r="CU8" s="701"/>
      <c r="CV8" s="701"/>
      <c r="CW8" s="701"/>
      <c r="CX8" s="701"/>
      <c r="CY8" s="701"/>
      <c r="CZ8" s="701"/>
      <c r="DA8" s="701"/>
      <c r="DB8" s="701"/>
      <c r="DC8" s="701"/>
      <c r="DD8" s="701"/>
      <c r="DE8" s="701"/>
      <c r="DF8" s="701"/>
      <c r="DG8" s="701"/>
      <c r="DH8" s="701"/>
      <c r="DI8" s="701"/>
      <c r="DJ8" s="701"/>
      <c r="DK8" s="701"/>
      <c r="DL8" s="701"/>
      <c r="DM8" s="701"/>
      <c r="DN8" s="701"/>
      <c r="DO8" s="701"/>
      <c r="DP8" s="701"/>
      <c r="DQ8" s="701"/>
      <c r="DR8" s="701"/>
      <c r="DS8" s="701"/>
      <c r="DT8" s="701"/>
      <c r="DU8" s="701"/>
      <c r="DV8" s="701"/>
      <c r="DW8" s="701"/>
      <c r="DX8" s="701"/>
      <c r="DY8" s="701"/>
      <c r="DZ8" s="701"/>
      <c r="EA8" s="701"/>
      <c r="EB8" s="701"/>
      <c r="EC8" s="701"/>
      <c r="ED8" s="701"/>
      <c r="EE8" s="701"/>
      <c r="EF8" s="701"/>
      <c r="EG8" s="701"/>
      <c r="EH8" s="701"/>
      <c r="EI8" s="701"/>
      <c r="EJ8" s="701"/>
      <c r="EK8" s="701"/>
      <c r="EL8" s="701"/>
      <c r="EM8" s="701"/>
      <c r="EN8" s="701"/>
      <c r="EO8" s="701"/>
      <c r="EP8" s="701"/>
      <c r="EQ8" s="701"/>
      <c r="ER8" s="701"/>
      <c r="ES8" s="701"/>
      <c r="ET8" s="701"/>
      <c r="EU8" s="701"/>
      <c r="EV8" s="701"/>
      <c r="EW8" s="701"/>
      <c r="EX8" s="701"/>
      <c r="EY8" s="701"/>
      <c r="EZ8" s="701"/>
      <c r="FA8" s="116">
        <v>43009</v>
      </c>
      <c r="FB8" s="117"/>
      <c r="FC8" s="116">
        <v>43040</v>
      </c>
      <c r="FD8" s="117"/>
    </row>
    <row r="9" spans="1:160" ht="15" thickBot="1" x14ac:dyDescent="0.35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3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5">
      <c r="A11" s="126"/>
      <c r="B11" s="126"/>
      <c r="C11" s="126"/>
      <c r="D11" s="126"/>
      <c r="E11" s="127"/>
      <c r="F11" s="127"/>
      <c r="G11" s="705" t="s">
        <v>272</v>
      </c>
      <c r="H11" s="706"/>
      <c r="I11" s="706"/>
      <c r="J11" s="706"/>
      <c r="K11" s="706"/>
      <c r="L11" s="706"/>
      <c r="M11" s="706"/>
      <c r="N11" s="706"/>
      <c r="O11" s="706"/>
      <c r="P11" s="706"/>
      <c r="Q11" s="707"/>
      <c r="R11" s="707"/>
      <c r="S11" s="708"/>
      <c r="T11" s="709" t="s">
        <v>501</v>
      </c>
      <c r="U11" s="703"/>
      <c r="V11" s="703"/>
      <c r="W11" s="703"/>
      <c r="X11" s="703"/>
      <c r="Y11" s="703"/>
      <c r="Z11" s="703"/>
      <c r="AA11" s="703"/>
      <c r="AB11" s="703"/>
      <c r="AC11" s="703"/>
      <c r="AD11" s="710"/>
      <c r="AE11" s="702" t="s">
        <v>502</v>
      </c>
      <c r="AF11" s="703"/>
      <c r="AG11" s="703"/>
      <c r="AH11" s="703"/>
      <c r="AI11" s="703"/>
      <c r="AJ11" s="703"/>
      <c r="AK11" s="703"/>
      <c r="AL11" s="703"/>
      <c r="AM11" s="703"/>
      <c r="AN11" s="703"/>
      <c r="AO11" s="703"/>
      <c r="AP11" s="702" t="s">
        <v>512</v>
      </c>
      <c r="AQ11" s="703"/>
      <c r="AR11" s="703"/>
      <c r="AS11" s="703"/>
      <c r="AT11" s="703"/>
      <c r="AU11" s="703"/>
      <c r="AV11" s="703"/>
      <c r="AW11" s="703"/>
      <c r="AX11" s="703"/>
      <c r="AY11" s="703"/>
      <c r="AZ11" s="703"/>
      <c r="BA11" s="702" t="s">
        <v>503</v>
      </c>
      <c r="BB11" s="703"/>
      <c r="BC11" s="703"/>
      <c r="BD11" s="703"/>
      <c r="BE11" s="703"/>
      <c r="BF11" s="703"/>
      <c r="BG11" s="703"/>
      <c r="BH11" s="703"/>
      <c r="BI11" s="703"/>
      <c r="BJ11" s="703"/>
      <c r="BK11" s="703"/>
      <c r="BL11" s="702" t="s">
        <v>504</v>
      </c>
      <c r="BM11" s="703"/>
      <c r="BN11" s="703"/>
      <c r="BO11" s="703"/>
      <c r="BP11" s="703"/>
      <c r="BQ11" s="703"/>
      <c r="BR11" s="703"/>
      <c r="BS11" s="703"/>
      <c r="BT11" s="703"/>
      <c r="BU11" s="703"/>
      <c r="BV11" s="704"/>
      <c r="BW11" s="702" t="s">
        <v>505</v>
      </c>
      <c r="BX11" s="703"/>
      <c r="BY11" s="703"/>
      <c r="BZ11" s="703"/>
      <c r="CA11" s="703"/>
      <c r="CB11" s="703"/>
      <c r="CC11" s="703"/>
      <c r="CD11" s="703"/>
      <c r="CE11" s="703"/>
      <c r="CF11" s="703"/>
      <c r="CG11" s="704"/>
      <c r="CH11" s="702" t="s">
        <v>506</v>
      </c>
      <c r="CI11" s="703"/>
      <c r="CJ11" s="703"/>
      <c r="CK11" s="703"/>
      <c r="CL11" s="703"/>
      <c r="CM11" s="703"/>
      <c r="CN11" s="703"/>
      <c r="CO11" s="703"/>
      <c r="CP11" s="703"/>
      <c r="CQ11" s="703"/>
      <c r="CR11" s="704"/>
      <c r="CS11" s="709" t="s">
        <v>507</v>
      </c>
      <c r="CT11" s="703"/>
      <c r="CU11" s="703"/>
      <c r="CV11" s="703"/>
      <c r="CW11" s="703"/>
      <c r="CX11" s="703"/>
      <c r="CY11" s="703"/>
      <c r="CZ11" s="703"/>
      <c r="DA11" s="703"/>
      <c r="DB11" s="703"/>
      <c r="DC11" s="710"/>
      <c r="DD11" s="702" t="s">
        <v>508</v>
      </c>
      <c r="DE11" s="703"/>
      <c r="DF11" s="703"/>
      <c r="DG11" s="703"/>
      <c r="DH11" s="703"/>
      <c r="DI11" s="703"/>
      <c r="DJ11" s="703"/>
      <c r="DK11" s="703"/>
      <c r="DL11" s="703"/>
      <c r="DM11" s="703"/>
      <c r="DN11" s="704"/>
      <c r="DO11" s="702" t="s">
        <v>509</v>
      </c>
      <c r="DP11" s="703"/>
      <c r="DQ11" s="703"/>
      <c r="DR11" s="703"/>
      <c r="DS11" s="703"/>
      <c r="DT11" s="703"/>
      <c r="DU11" s="703"/>
      <c r="DV11" s="703"/>
      <c r="DW11" s="703"/>
      <c r="DX11" s="703"/>
      <c r="DY11" s="704"/>
      <c r="DZ11" s="702" t="s">
        <v>510</v>
      </c>
      <c r="EA11" s="703"/>
      <c r="EB11" s="703"/>
      <c r="EC11" s="703"/>
      <c r="ED11" s="703"/>
      <c r="EE11" s="703"/>
      <c r="EF11" s="703"/>
      <c r="EG11" s="703"/>
      <c r="EH11" s="703"/>
      <c r="EI11" s="703"/>
      <c r="EJ11" s="703"/>
      <c r="EK11" s="702" t="s">
        <v>511</v>
      </c>
      <c r="EL11" s="703"/>
      <c r="EM11" s="703"/>
      <c r="EN11" s="703"/>
      <c r="EO11" s="703"/>
      <c r="EP11" s="703"/>
      <c r="EQ11" s="703"/>
      <c r="ER11" s="703"/>
      <c r="ES11" s="703"/>
      <c r="ET11" s="703"/>
      <c r="EU11" s="703"/>
      <c r="EX11" s="112"/>
      <c r="EY11" s="112"/>
      <c r="EZ11" s="112"/>
      <c r="FA11" s="112"/>
      <c r="FB11" s="112"/>
    </row>
    <row r="12" spans="1:160" ht="15" thickBot="1" x14ac:dyDescent="0.35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149</v>
      </c>
      <c r="H12" s="269">
        <v>149</v>
      </c>
      <c r="I12" s="269">
        <v>0</v>
      </c>
      <c r="J12" s="269">
        <v>198</v>
      </c>
      <c r="K12" s="268">
        <v>0</v>
      </c>
      <c r="L12" s="269">
        <v>0</v>
      </c>
      <c r="M12" s="269">
        <v>0</v>
      </c>
      <c r="N12" s="269">
        <v>0</v>
      </c>
      <c r="O12" s="269">
        <v>99</v>
      </c>
      <c r="P12" s="269">
        <f>SUM(G12:O12)</f>
        <v>595</v>
      </c>
      <c r="Q12" s="270">
        <f>SUM(G12:K12)</f>
        <v>496</v>
      </c>
      <c r="R12" s="270">
        <f>SUM(L12:O12)</f>
        <v>99</v>
      </c>
      <c r="S12" s="271">
        <f>AVERAGE(G12:O12)</f>
        <v>66.111111111111114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99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99</v>
      </c>
      <c r="BK12" s="275">
        <f>AVERAGE(BA12:BI12)</f>
        <v>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99</v>
      </c>
      <c r="CF12" s="274">
        <f>SUM(BW12:CE12)</f>
        <v>99</v>
      </c>
      <c r="CG12" s="276">
        <f>AVERAGE(BW12:CE12)</f>
        <v>11</v>
      </c>
      <c r="CH12" s="263">
        <v>149</v>
      </c>
      <c r="CI12" s="264">
        <v>0</v>
      </c>
      <c r="CJ12" s="273">
        <v>0</v>
      </c>
      <c r="CK12" s="273">
        <v>99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248</v>
      </c>
      <c r="CR12" s="276">
        <f>AVERAGE(CH12:CP12)</f>
        <v>27.555555555555557</v>
      </c>
      <c r="CS12" s="272">
        <v>0</v>
      </c>
      <c r="CT12" s="264">
        <v>149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149</v>
      </c>
      <c r="DC12" s="275">
        <f>AVERAGE(CS12:DA12)</f>
        <v>16.555555555555557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5.6" thickTop="1" thickBot="1" x14ac:dyDescent="0.35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149</v>
      </c>
      <c r="H13" s="269">
        <v>0</v>
      </c>
      <c r="I13" s="269">
        <v>298</v>
      </c>
      <c r="J13" s="269">
        <v>298</v>
      </c>
      <c r="K13" s="268">
        <v>149</v>
      </c>
      <c r="L13" s="269">
        <v>0</v>
      </c>
      <c r="M13" s="269">
        <v>0</v>
      </c>
      <c r="N13" s="269">
        <v>149</v>
      </c>
      <c r="O13" s="269">
        <v>447</v>
      </c>
      <c r="P13" s="269">
        <f t="shared" ref="P13:P76" si="0">SUM(G13:O13)</f>
        <v>1490</v>
      </c>
      <c r="Q13" s="270">
        <f>SUM(G13:K13)</f>
        <v>894</v>
      </c>
      <c r="R13" s="270">
        <f t="shared" ref="R13:R76" si="1">SUM(L13:O13)</f>
        <v>596</v>
      </c>
      <c r="S13" s="271">
        <f>AVERAGE(G13:O13)</f>
        <v>165.55555555555554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149</v>
      </c>
      <c r="AF13" s="280">
        <v>0</v>
      </c>
      <c r="AG13" s="286">
        <v>0</v>
      </c>
      <c r="AH13" s="286">
        <v>149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298</v>
      </c>
      <c r="AO13" s="276">
        <f>AVERAGE(AE13:AM13)</f>
        <v>33.111111111111114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149</v>
      </c>
      <c r="BD13" s="286">
        <v>0</v>
      </c>
      <c r="BE13" s="286">
        <v>0</v>
      </c>
      <c r="BF13" s="286">
        <v>0</v>
      </c>
      <c r="BG13" s="286">
        <v>0</v>
      </c>
      <c r="BH13" s="286">
        <v>149</v>
      </c>
      <c r="BI13" s="286">
        <v>0</v>
      </c>
      <c r="BJ13" s="274">
        <f>SUM(BA13:BI13)</f>
        <v>298</v>
      </c>
      <c r="BK13" s="275">
        <f>AVERAGE(BA13:BI13)</f>
        <v>33.111111111111114</v>
      </c>
      <c r="BL13" s="279">
        <v>0</v>
      </c>
      <c r="BM13" s="280">
        <v>0</v>
      </c>
      <c r="BN13" s="286">
        <v>149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149</v>
      </c>
      <c r="BV13" s="276">
        <f>AVERAGE(BL13:BT13)</f>
        <v>16.555555555555557</v>
      </c>
      <c r="BW13" s="287">
        <v>0</v>
      </c>
      <c r="BX13" s="288">
        <v>0</v>
      </c>
      <c r="BY13" s="289">
        <v>0</v>
      </c>
      <c r="BZ13" s="289">
        <v>0</v>
      </c>
      <c r="CA13" s="289">
        <v>149</v>
      </c>
      <c r="CB13" s="289">
        <v>0</v>
      </c>
      <c r="CC13" s="289">
        <v>0</v>
      </c>
      <c r="CD13" s="289">
        <v>0</v>
      </c>
      <c r="CE13" s="289">
        <v>298</v>
      </c>
      <c r="CF13" s="274">
        <f>SUM(BW13:CE13)</f>
        <v>447</v>
      </c>
      <c r="CG13" s="276">
        <f>AVERAGE(BW13:CE13)</f>
        <v>49.666666666666664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149</v>
      </c>
      <c r="CQ13" s="274">
        <f>SUM(CH13:CP13)</f>
        <v>149</v>
      </c>
      <c r="CR13" s="276">
        <f>AVERAGE(CH13:CP13)</f>
        <v>16.555555555555557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149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149</v>
      </c>
      <c r="EU13" s="276">
        <f>AVERAGE(EK13:ES13)</f>
        <v>16.555555555555557</v>
      </c>
    </row>
    <row r="14" spans="1:160" ht="15.6" thickTop="1" thickBot="1" x14ac:dyDescent="0.35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811</v>
      </c>
      <c r="H14" s="269">
        <v>588</v>
      </c>
      <c r="I14" s="269">
        <v>1127</v>
      </c>
      <c r="J14" s="269">
        <v>735</v>
      </c>
      <c r="K14" s="268">
        <v>735</v>
      </c>
      <c r="L14" s="269">
        <v>329</v>
      </c>
      <c r="M14" s="269">
        <v>224</v>
      </c>
      <c r="N14" s="269">
        <v>637</v>
      </c>
      <c r="O14" s="269">
        <v>490</v>
      </c>
      <c r="P14" s="269">
        <f t="shared" si="0"/>
        <v>5676</v>
      </c>
      <c r="Q14" s="270">
        <f t="shared" ref="Q14:Q77" si="2">SUM(G14:K14)</f>
        <v>3996</v>
      </c>
      <c r="R14" s="270">
        <f t="shared" si="1"/>
        <v>1680</v>
      </c>
      <c r="S14" s="271">
        <f t="shared" ref="S14:S77" si="3">AVERAGE(G14:O14)</f>
        <v>630.66666666666663</v>
      </c>
      <c r="T14" s="284">
        <v>98</v>
      </c>
      <c r="U14" s="280">
        <v>49</v>
      </c>
      <c r="V14" s="285">
        <v>49</v>
      </c>
      <c r="W14" s="285">
        <v>49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245</v>
      </c>
      <c r="AD14" s="275">
        <f t="shared" ref="AD14:AD77" si="5">AVERAGE(T14:AB14)</f>
        <v>27.222222222222221</v>
      </c>
      <c r="AE14" s="279">
        <v>147</v>
      </c>
      <c r="AF14" s="280">
        <v>49</v>
      </c>
      <c r="AG14" s="286">
        <v>147</v>
      </c>
      <c r="AH14" s="286">
        <v>0</v>
      </c>
      <c r="AI14" s="286">
        <v>147</v>
      </c>
      <c r="AJ14" s="286">
        <v>-1</v>
      </c>
      <c r="AK14" s="286">
        <v>-49</v>
      </c>
      <c r="AL14" s="286">
        <v>98</v>
      </c>
      <c r="AM14" s="286">
        <v>0</v>
      </c>
      <c r="AN14" s="274">
        <f t="shared" ref="AN14:AN77" si="6">SUM(AE14:AM14)</f>
        <v>538</v>
      </c>
      <c r="AO14" s="276">
        <f t="shared" ref="AO14:AO77" si="7">AVERAGE(AE14:AM14)</f>
        <v>59.777777777777779</v>
      </c>
      <c r="AP14" s="279">
        <v>49</v>
      </c>
      <c r="AQ14" s="280">
        <v>49</v>
      </c>
      <c r="AR14" s="286">
        <v>147</v>
      </c>
      <c r="AS14" s="286">
        <v>147</v>
      </c>
      <c r="AT14" s="286">
        <v>0</v>
      </c>
      <c r="AU14" s="286">
        <v>2</v>
      </c>
      <c r="AV14" s="286">
        <v>0</v>
      </c>
      <c r="AW14" s="286">
        <v>343</v>
      </c>
      <c r="AX14" s="286">
        <v>49</v>
      </c>
      <c r="AY14" s="274">
        <f t="shared" ref="AY14:AY77" si="8">SUM(AP14:AX14)</f>
        <v>786</v>
      </c>
      <c r="AZ14" s="276">
        <f t="shared" ref="AZ14:AZ77" si="9">AVERAGE(AP14:AX14)</f>
        <v>87.333333333333329</v>
      </c>
      <c r="BA14" s="287">
        <v>0</v>
      </c>
      <c r="BB14" s="280">
        <v>0</v>
      </c>
      <c r="BC14" s="286">
        <v>147</v>
      </c>
      <c r="BD14" s="286">
        <v>49</v>
      </c>
      <c r="BE14" s="286">
        <v>98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294</v>
      </c>
      <c r="BK14" s="275">
        <f t="shared" ref="BK14:BK77" si="11">AVERAGE(BA14:BH14)</f>
        <v>36.75</v>
      </c>
      <c r="BL14" s="279">
        <v>0</v>
      </c>
      <c r="BM14" s="280">
        <v>0</v>
      </c>
      <c r="BN14" s="286">
        <v>0</v>
      </c>
      <c r="BO14" s="286">
        <v>0</v>
      </c>
      <c r="BP14" s="286">
        <v>49</v>
      </c>
      <c r="BQ14" s="286">
        <v>4</v>
      </c>
      <c r="BR14" s="286">
        <v>0</v>
      </c>
      <c r="BS14" s="286">
        <v>0</v>
      </c>
      <c r="BT14" s="286">
        <v>49</v>
      </c>
      <c r="BU14" s="274">
        <f t="shared" ref="BU14:BU77" si="12">SUM(BM14:BT14)</f>
        <v>102</v>
      </c>
      <c r="BV14" s="276">
        <f t="shared" ref="BV14:BV77" si="13">AVERAGE(BL14:BT14)</f>
        <v>11.333333333333334</v>
      </c>
      <c r="BW14" s="287">
        <v>147</v>
      </c>
      <c r="BX14" s="288">
        <v>147</v>
      </c>
      <c r="BY14" s="289">
        <v>343</v>
      </c>
      <c r="BZ14" s="289">
        <v>196</v>
      </c>
      <c r="CA14" s="289">
        <v>147</v>
      </c>
      <c r="CB14" s="289">
        <v>2</v>
      </c>
      <c r="CC14" s="289">
        <v>224</v>
      </c>
      <c r="CD14" s="289">
        <v>0</v>
      </c>
      <c r="CE14" s="289">
        <v>343</v>
      </c>
      <c r="CF14" s="274">
        <f t="shared" ref="CF14:CF77" si="14">SUM(BW14:CE14)</f>
        <v>1549</v>
      </c>
      <c r="CG14" s="276">
        <f t="shared" ref="CG14:CG77" si="15">AVERAGE(BW14:CE14)</f>
        <v>172.11111111111111</v>
      </c>
      <c r="CH14" s="279">
        <v>49</v>
      </c>
      <c r="CI14" s="280">
        <v>49</v>
      </c>
      <c r="CJ14" s="286">
        <v>98</v>
      </c>
      <c r="CK14" s="286">
        <v>0</v>
      </c>
      <c r="CL14" s="286">
        <v>49</v>
      </c>
      <c r="CM14" s="286">
        <v>0</v>
      </c>
      <c r="CN14" s="286">
        <v>49</v>
      </c>
      <c r="CO14" s="286">
        <v>49</v>
      </c>
      <c r="CP14" s="286">
        <v>0</v>
      </c>
      <c r="CQ14" s="274">
        <f t="shared" ref="CQ14:CQ77" si="16">SUM(CH14:CP14)</f>
        <v>343</v>
      </c>
      <c r="CR14" s="276">
        <f t="shared" ref="CR14:CR77" si="17">AVERAGE(CH14:CP14)</f>
        <v>38.111111111111114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196</v>
      </c>
      <c r="DE14" s="280">
        <v>98</v>
      </c>
      <c r="DF14" s="286">
        <v>196</v>
      </c>
      <c r="DG14" s="286">
        <v>147</v>
      </c>
      <c r="DH14" s="286">
        <v>147</v>
      </c>
      <c r="DI14" s="286">
        <v>1</v>
      </c>
      <c r="DJ14" s="286">
        <v>0</v>
      </c>
      <c r="DK14" s="286">
        <v>147</v>
      </c>
      <c r="DL14" s="286">
        <v>49</v>
      </c>
      <c r="DM14" s="274">
        <f t="shared" ref="DM14:DM77" si="20">SUM(DD14:DL14)</f>
        <v>981</v>
      </c>
      <c r="DN14" s="276">
        <f t="shared" ref="DN14:DN77" si="21">AVERAGE(DD14:DL14)</f>
        <v>109</v>
      </c>
      <c r="DO14" s="279">
        <v>76</v>
      </c>
      <c r="DP14" s="280">
        <v>49</v>
      </c>
      <c r="DQ14" s="286">
        <v>0</v>
      </c>
      <c r="DR14" s="286">
        <v>49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174</v>
      </c>
      <c r="DY14" s="276">
        <f t="shared" ref="DY14:DY77" si="23">AVERAGE(DO14:DW14)</f>
        <v>19.333333333333332</v>
      </c>
      <c r="DZ14" s="279">
        <v>49</v>
      </c>
      <c r="EA14" s="280">
        <v>49</v>
      </c>
      <c r="EB14" s="286">
        <v>0</v>
      </c>
      <c r="EC14" s="286">
        <v>49</v>
      </c>
      <c r="ED14" s="286">
        <v>98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245</v>
      </c>
      <c r="EJ14" s="275">
        <f t="shared" ref="EJ14:EJ77" si="25">AVERAGE(DZ14:EH14)</f>
        <v>27.222222222222221</v>
      </c>
      <c r="EK14" s="279">
        <v>0</v>
      </c>
      <c r="EL14" s="280">
        <v>49</v>
      </c>
      <c r="EM14" s="286">
        <v>0</v>
      </c>
      <c r="EN14" s="286">
        <v>49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98</v>
      </c>
      <c r="EU14" s="276">
        <f t="shared" ref="EU14:EU77" si="27">AVERAGE(EK14:ES14)</f>
        <v>10.888888888888889</v>
      </c>
    </row>
    <row r="15" spans="1:160" ht="15.6" thickTop="1" thickBot="1" x14ac:dyDescent="0.35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735</v>
      </c>
      <c r="H15" s="269">
        <v>392</v>
      </c>
      <c r="I15" s="269">
        <v>637</v>
      </c>
      <c r="J15" s="269">
        <v>539</v>
      </c>
      <c r="K15" s="268">
        <v>980</v>
      </c>
      <c r="L15" s="269">
        <v>588</v>
      </c>
      <c r="M15" s="269">
        <v>511</v>
      </c>
      <c r="N15" s="269">
        <v>392</v>
      </c>
      <c r="O15" s="269">
        <v>343</v>
      </c>
      <c r="P15" s="269">
        <f t="shared" si="0"/>
        <v>5117</v>
      </c>
      <c r="Q15" s="270">
        <f t="shared" si="2"/>
        <v>3283</v>
      </c>
      <c r="R15" s="270">
        <f t="shared" si="1"/>
        <v>1834</v>
      </c>
      <c r="S15" s="271">
        <f t="shared" si="3"/>
        <v>568.55555555555554</v>
      </c>
      <c r="T15" s="284">
        <v>196</v>
      </c>
      <c r="U15" s="280">
        <v>0</v>
      </c>
      <c r="V15" s="285">
        <v>-49</v>
      </c>
      <c r="W15" s="285">
        <v>0</v>
      </c>
      <c r="X15" s="285">
        <v>147</v>
      </c>
      <c r="Y15" s="285">
        <v>49</v>
      </c>
      <c r="Z15" s="286">
        <v>147</v>
      </c>
      <c r="AA15" s="286">
        <v>0</v>
      </c>
      <c r="AB15" s="286">
        <v>0</v>
      </c>
      <c r="AC15" s="274">
        <f t="shared" si="4"/>
        <v>490</v>
      </c>
      <c r="AD15" s="275">
        <f t="shared" si="5"/>
        <v>54.444444444444443</v>
      </c>
      <c r="AE15" s="279">
        <v>0</v>
      </c>
      <c r="AF15" s="280">
        <v>0</v>
      </c>
      <c r="AG15" s="286">
        <v>196</v>
      </c>
      <c r="AH15" s="286">
        <v>0</v>
      </c>
      <c r="AI15" s="286">
        <v>49</v>
      </c>
      <c r="AJ15" s="286">
        <v>0</v>
      </c>
      <c r="AK15" s="286">
        <v>98</v>
      </c>
      <c r="AL15" s="286">
        <v>49</v>
      </c>
      <c r="AM15" s="286">
        <v>0</v>
      </c>
      <c r="AN15" s="274">
        <f>SUM(AE15:AM15)</f>
        <v>392</v>
      </c>
      <c r="AO15" s="276">
        <f t="shared" si="7"/>
        <v>43.555555555555557</v>
      </c>
      <c r="AP15" s="279">
        <v>0</v>
      </c>
      <c r="AQ15" s="280">
        <v>0</v>
      </c>
      <c r="AR15" s="286">
        <v>49</v>
      </c>
      <c r="AS15" s="286">
        <v>0</v>
      </c>
      <c r="AT15" s="286">
        <v>49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98</v>
      </c>
      <c r="AZ15" s="276">
        <f t="shared" si="9"/>
        <v>10.888888888888889</v>
      </c>
      <c r="BA15" s="287">
        <v>245</v>
      </c>
      <c r="BB15" s="280">
        <v>-49</v>
      </c>
      <c r="BC15" s="286">
        <v>294</v>
      </c>
      <c r="BD15" s="286">
        <v>98</v>
      </c>
      <c r="BE15" s="286">
        <v>49</v>
      </c>
      <c r="BF15" s="286">
        <v>2</v>
      </c>
      <c r="BG15" s="286">
        <v>98</v>
      </c>
      <c r="BH15" s="286">
        <v>49</v>
      </c>
      <c r="BI15" s="286">
        <v>245</v>
      </c>
      <c r="BJ15" s="274">
        <f t="shared" si="10"/>
        <v>1031</v>
      </c>
      <c r="BK15" s="275">
        <f t="shared" si="11"/>
        <v>98.25</v>
      </c>
      <c r="BL15" s="279">
        <v>0</v>
      </c>
      <c r="BM15" s="280">
        <v>0</v>
      </c>
      <c r="BN15" s="286">
        <v>-49</v>
      </c>
      <c r="BO15" s="286">
        <v>98</v>
      </c>
      <c r="BP15" s="286">
        <v>147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199</v>
      </c>
      <c r="BV15" s="276">
        <f t="shared" si="13"/>
        <v>22.111111111111111</v>
      </c>
      <c r="BW15" s="287">
        <v>98</v>
      </c>
      <c r="BX15" s="288">
        <v>98</v>
      </c>
      <c r="BY15" s="289">
        <v>147</v>
      </c>
      <c r="BZ15" s="289">
        <v>196</v>
      </c>
      <c r="CA15" s="289">
        <v>294</v>
      </c>
      <c r="CB15" s="289">
        <v>1</v>
      </c>
      <c r="CC15" s="289">
        <v>70</v>
      </c>
      <c r="CD15" s="289">
        <v>49</v>
      </c>
      <c r="CE15" s="289">
        <v>49</v>
      </c>
      <c r="CF15" s="274">
        <f t="shared" si="14"/>
        <v>1002</v>
      </c>
      <c r="CG15" s="276">
        <f t="shared" si="15"/>
        <v>111.33333333333333</v>
      </c>
      <c r="CH15" s="279">
        <v>147</v>
      </c>
      <c r="CI15" s="280">
        <v>49</v>
      </c>
      <c r="CJ15" s="286">
        <v>49</v>
      </c>
      <c r="CK15" s="286">
        <v>0</v>
      </c>
      <c r="CL15" s="286">
        <v>0</v>
      </c>
      <c r="CM15" s="286">
        <v>0</v>
      </c>
      <c r="CN15" s="286">
        <v>0</v>
      </c>
      <c r="CO15" s="286">
        <v>49</v>
      </c>
      <c r="CP15" s="286">
        <v>49</v>
      </c>
      <c r="CQ15" s="274">
        <f t="shared" si="16"/>
        <v>343</v>
      </c>
      <c r="CR15" s="276">
        <f t="shared" si="17"/>
        <v>38.111111111111114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245</v>
      </c>
      <c r="DF15" s="286">
        <v>0</v>
      </c>
      <c r="DG15" s="286">
        <v>98</v>
      </c>
      <c r="DH15" s="286">
        <v>196</v>
      </c>
      <c r="DI15" s="286">
        <v>4</v>
      </c>
      <c r="DJ15" s="286">
        <v>98</v>
      </c>
      <c r="DK15" s="286">
        <v>147</v>
      </c>
      <c r="DL15" s="286">
        <v>0</v>
      </c>
      <c r="DM15" s="274">
        <f t="shared" si="20"/>
        <v>788</v>
      </c>
      <c r="DN15" s="276">
        <f t="shared" si="21"/>
        <v>87.555555555555557</v>
      </c>
      <c r="DO15" s="279">
        <v>49</v>
      </c>
      <c r="DP15" s="280">
        <v>0</v>
      </c>
      <c r="DQ15" s="286">
        <v>0</v>
      </c>
      <c r="DR15" s="286">
        <v>0</v>
      </c>
      <c r="DS15" s="286">
        <v>49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98</v>
      </c>
      <c r="DY15" s="276">
        <f>AVERAGE(DO15:DW15)</f>
        <v>10.888888888888889</v>
      </c>
      <c r="DZ15" s="279">
        <v>0</v>
      </c>
      <c r="EA15" s="280">
        <v>49</v>
      </c>
      <c r="EB15" s="286">
        <v>0</v>
      </c>
      <c r="EC15" s="286">
        <v>49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99</v>
      </c>
      <c r="EJ15" s="275">
        <f t="shared" si="25"/>
        <v>11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49</v>
      </c>
      <c r="ES15" s="286">
        <v>0</v>
      </c>
      <c r="ET15" s="274">
        <f t="shared" si="26"/>
        <v>49</v>
      </c>
      <c r="EU15" s="276">
        <f t="shared" si="27"/>
        <v>5.4444444444444446</v>
      </c>
    </row>
    <row r="16" spans="1:160" ht="15.6" thickTop="1" thickBot="1" x14ac:dyDescent="0.35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5.6" thickTop="1" thickBot="1" x14ac:dyDescent="0.35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5.6" thickTop="1" thickBot="1" x14ac:dyDescent="0.35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5.6" thickTop="1" thickBot="1" x14ac:dyDescent="0.35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5.6" thickTop="1" thickBot="1" x14ac:dyDescent="0.35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5.6" thickTop="1" thickBot="1" x14ac:dyDescent="0.35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5.6" thickTop="1" thickBot="1" x14ac:dyDescent="0.35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5.6" thickTop="1" thickBot="1" x14ac:dyDescent="0.35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39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39</v>
      </c>
      <c r="Q23" s="270">
        <f t="shared" si="2"/>
        <v>39</v>
      </c>
      <c r="R23" s="270">
        <f t="shared" si="1"/>
        <v>0</v>
      </c>
      <c r="S23" s="271">
        <f t="shared" si="3"/>
        <v>4.333333333333333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39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39</v>
      </c>
      <c r="CG23" s="276">
        <f t="shared" si="15"/>
        <v>4.333333333333333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5.6" thickTop="1" thickBot="1" x14ac:dyDescent="0.35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39</v>
      </c>
      <c r="K24" s="268">
        <v>0</v>
      </c>
      <c r="L24" s="269">
        <v>39</v>
      </c>
      <c r="M24" s="269">
        <v>0</v>
      </c>
      <c r="N24" s="269">
        <v>0</v>
      </c>
      <c r="O24" s="269">
        <v>0</v>
      </c>
      <c r="P24" s="269">
        <f t="shared" si="0"/>
        <v>78</v>
      </c>
      <c r="Q24" s="270">
        <f t="shared" si="2"/>
        <v>39</v>
      </c>
      <c r="R24" s="270">
        <f t="shared" si="1"/>
        <v>39</v>
      </c>
      <c r="S24" s="271">
        <f t="shared" si="3"/>
        <v>8.6666666666666661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39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40</v>
      </c>
      <c r="BK24" s="275">
        <f t="shared" si="11"/>
        <v>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5.6" thickTop="1" thickBot="1" x14ac:dyDescent="0.35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657</v>
      </c>
      <c r="H25" s="269">
        <v>219</v>
      </c>
      <c r="I25" s="269">
        <v>657</v>
      </c>
      <c r="J25" s="269">
        <v>0</v>
      </c>
      <c r="K25" s="268">
        <v>657</v>
      </c>
      <c r="L25" s="269">
        <v>438</v>
      </c>
      <c r="M25" s="269">
        <v>219</v>
      </c>
      <c r="N25" s="269">
        <v>0</v>
      </c>
      <c r="O25" s="269">
        <v>219</v>
      </c>
      <c r="P25" s="269">
        <f t="shared" si="0"/>
        <v>3066</v>
      </c>
      <c r="Q25" s="270">
        <f t="shared" si="2"/>
        <v>2190</v>
      </c>
      <c r="R25" s="270">
        <f t="shared" si="1"/>
        <v>876</v>
      </c>
      <c r="S25" s="271">
        <f t="shared" si="3"/>
        <v>340.66666666666669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219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219</v>
      </c>
      <c r="AO25" s="276">
        <f t="shared" si="7"/>
        <v>24.333333333333332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219</v>
      </c>
      <c r="BB25" s="280">
        <v>0</v>
      </c>
      <c r="BC25" s="286">
        <v>219</v>
      </c>
      <c r="BD25" s="286">
        <v>0</v>
      </c>
      <c r="BE25" s="286">
        <v>0</v>
      </c>
      <c r="BF25" s="286">
        <v>0</v>
      </c>
      <c r="BG25" s="286">
        <v>-219</v>
      </c>
      <c r="BH25" s="286">
        <v>0</v>
      </c>
      <c r="BI25" s="286">
        <v>0</v>
      </c>
      <c r="BJ25" s="274">
        <f t="shared" si="10"/>
        <v>219</v>
      </c>
      <c r="BK25" s="275">
        <f t="shared" si="11"/>
        <v>27.375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438</v>
      </c>
      <c r="BX25" s="288">
        <v>0</v>
      </c>
      <c r="BY25" s="289">
        <v>0</v>
      </c>
      <c r="BZ25" s="289">
        <v>0</v>
      </c>
      <c r="CA25" s="289">
        <v>219</v>
      </c>
      <c r="CB25" s="289">
        <v>0</v>
      </c>
      <c r="CC25" s="289">
        <v>0</v>
      </c>
      <c r="CD25" s="289">
        <v>0</v>
      </c>
      <c r="CE25" s="289">
        <v>219</v>
      </c>
      <c r="CF25" s="274">
        <f t="shared" si="14"/>
        <v>876</v>
      </c>
      <c r="CG25" s="276">
        <f t="shared" si="15"/>
        <v>97.333333333333329</v>
      </c>
      <c r="CH25" s="279">
        <v>0</v>
      </c>
      <c r="CI25" s="280">
        <v>0</v>
      </c>
      <c r="CJ25" s="286">
        <v>0</v>
      </c>
      <c r="CK25" s="286">
        <v>0</v>
      </c>
      <c r="CL25" s="286">
        <v>219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219</v>
      </c>
      <c r="CR25" s="276">
        <f t="shared" si="17"/>
        <v>24.333333333333332</v>
      </c>
      <c r="CS25" s="284">
        <v>0</v>
      </c>
      <c r="CT25" s="280">
        <v>0</v>
      </c>
      <c r="CU25" s="286">
        <v>219</v>
      </c>
      <c r="CV25" s="286">
        <v>0</v>
      </c>
      <c r="CW25" s="286">
        <v>0</v>
      </c>
      <c r="CX25" s="286">
        <v>1</v>
      </c>
      <c r="CY25" s="286">
        <v>219</v>
      </c>
      <c r="CZ25" s="286">
        <v>0</v>
      </c>
      <c r="DA25" s="286">
        <v>0</v>
      </c>
      <c r="DB25" s="274">
        <f t="shared" si="18"/>
        <v>439</v>
      </c>
      <c r="DC25" s="275">
        <f t="shared" si="19"/>
        <v>48.777777777777779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219</v>
      </c>
      <c r="EM25" s="286">
        <v>0</v>
      </c>
      <c r="EN25" s="286">
        <v>0</v>
      </c>
      <c r="EO25" s="286">
        <v>219</v>
      </c>
      <c r="EP25" s="286">
        <v>0</v>
      </c>
      <c r="EQ25" s="286">
        <v>219</v>
      </c>
      <c r="ER25" s="286">
        <v>0</v>
      </c>
      <c r="ES25" s="286">
        <v>0</v>
      </c>
      <c r="ET25" s="274">
        <f t="shared" si="26"/>
        <v>657</v>
      </c>
      <c r="EU25" s="276">
        <f t="shared" si="27"/>
        <v>73</v>
      </c>
    </row>
    <row r="26" spans="1:151" ht="15.6" thickTop="1" thickBot="1" x14ac:dyDescent="0.35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219</v>
      </c>
      <c r="J26" s="269">
        <v>219</v>
      </c>
      <c r="K26" s="268">
        <v>219</v>
      </c>
      <c r="L26" s="269">
        <v>438</v>
      </c>
      <c r="M26" s="269">
        <v>0</v>
      </c>
      <c r="N26" s="269">
        <v>0</v>
      </c>
      <c r="O26" s="269">
        <v>438</v>
      </c>
      <c r="P26" s="269">
        <f t="shared" si="0"/>
        <v>1533</v>
      </c>
      <c r="Q26" s="270">
        <f t="shared" si="2"/>
        <v>657</v>
      </c>
      <c r="R26" s="270">
        <f t="shared" si="1"/>
        <v>876</v>
      </c>
      <c r="S26" s="271">
        <f t="shared" si="3"/>
        <v>170.33333333333334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219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220</v>
      </c>
      <c r="BK26" s="275">
        <f t="shared" si="11"/>
        <v>27.5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438</v>
      </c>
      <c r="CF26" s="274">
        <f t="shared" si="14"/>
        <v>439</v>
      </c>
      <c r="CG26" s="276">
        <f t="shared" si="15"/>
        <v>48.777777777777779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219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218</v>
      </c>
      <c r="DC26" s="275">
        <f t="shared" si="19"/>
        <v>24.222222222222221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219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219</v>
      </c>
      <c r="EJ26" s="275">
        <f t="shared" si="25"/>
        <v>24.333333333333332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5.6" thickTop="1" thickBot="1" x14ac:dyDescent="0.35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5.6" thickTop="1" thickBot="1" x14ac:dyDescent="0.35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5.6" thickTop="1" thickBot="1" x14ac:dyDescent="0.35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119</v>
      </c>
      <c r="P29" s="269">
        <f t="shared" si="0"/>
        <v>119</v>
      </c>
      <c r="Q29" s="270">
        <f t="shared" si="2"/>
        <v>0</v>
      </c>
      <c r="R29" s="270">
        <f t="shared" si="1"/>
        <v>119</v>
      </c>
      <c r="S29" s="271">
        <f t="shared" si="3"/>
        <v>13.222222222222221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119</v>
      </c>
      <c r="CF29" s="274">
        <f t="shared" si="14"/>
        <v>119</v>
      </c>
      <c r="CG29" s="276">
        <f t="shared" si="15"/>
        <v>13.222222222222221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5.6" thickTop="1" thickBot="1" x14ac:dyDescent="0.35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169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169</v>
      </c>
      <c r="Q30" s="270">
        <f t="shared" si="2"/>
        <v>169</v>
      </c>
      <c r="R30" s="270">
        <f t="shared" si="1"/>
        <v>0</v>
      </c>
      <c r="S30" s="271">
        <f t="shared" si="3"/>
        <v>18.777777777777779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169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169</v>
      </c>
      <c r="DC30" s="275">
        <f t="shared" si="19"/>
        <v>18.777777777777779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5.6" thickTop="1" thickBot="1" x14ac:dyDescent="0.35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99</v>
      </c>
      <c r="H31" s="269">
        <v>99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69</v>
      </c>
      <c r="P31" s="269">
        <f t="shared" si="0"/>
        <v>267</v>
      </c>
      <c r="Q31" s="270">
        <f t="shared" si="2"/>
        <v>198</v>
      </c>
      <c r="R31" s="270">
        <f t="shared" si="1"/>
        <v>69</v>
      </c>
      <c r="S31" s="271">
        <f t="shared" si="3"/>
        <v>29.666666666666668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99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99</v>
      </c>
      <c r="BK31" s="275">
        <f t="shared" si="11"/>
        <v>12.375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69</v>
      </c>
      <c r="CF31" s="274">
        <f t="shared" si="14"/>
        <v>69</v>
      </c>
      <c r="CG31" s="276">
        <f t="shared" si="15"/>
        <v>7.666666666666667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99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99</v>
      </c>
      <c r="EJ31" s="275">
        <f t="shared" si="25"/>
        <v>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5.6" thickTop="1" thickBot="1" x14ac:dyDescent="0.35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5.6" thickTop="1" thickBot="1" x14ac:dyDescent="0.35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5.6" thickTop="1" thickBot="1" x14ac:dyDescent="0.35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99</v>
      </c>
      <c r="L34" s="269">
        <v>0</v>
      </c>
      <c r="M34" s="269">
        <v>0</v>
      </c>
      <c r="N34" s="269">
        <v>0</v>
      </c>
      <c r="O34" s="269">
        <v>99</v>
      </c>
      <c r="P34" s="269">
        <f t="shared" si="0"/>
        <v>198</v>
      </c>
      <c r="Q34" s="270">
        <f t="shared" si="2"/>
        <v>99</v>
      </c>
      <c r="R34" s="270">
        <f t="shared" si="1"/>
        <v>99</v>
      </c>
      <c r="S34" s="271">
        <f t="shared" si="3"/>
        <v>22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99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99</v>
      </c>
      <c r="BK34" s="275">
        <f t="shared" si="11"/>
        <v>12.375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99</v>
      </c>
      <c r="CF34" s="274">
        <f t="shared" si="14"/>
        <v>99</v>
      </c>
      <c r="CG34" s="276">
        <f t="shared" si="15"/>
        <v>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5.6" thickTop="1" thickBot="1" x14ac:dyDescent="0.35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357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357</v>
      </c>
      <c r="Q35" s="270">
        <f t="shared" si="2"/>
        <v>357</v>
      </c>
      <c r="R35" s="270">
        <f t="shared" si="1"/>
        <v>0</v>
      </c>
      <c r="S35" s="271">
        <f t="shared" si="3"/>
        <v>39.666666666666664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357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357</v>
      </c>
      <c r="BK35" s="275">
        <f t="shared" si="11"/>
        <v>44.625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5.6" thickTop="1" thickBot="1" x14ac:dyDescent="0.35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119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238</v>
      </c>
      <c r="P36" s="269">
        <f t="shared" si="0"/>
        <v>357</v>
      </c>
      <c r="Q36" s="270">
        <f t="shared" si="2"/>
        <v>119</v>
      </c>
      <c r="R36" s="270">
        <f t="shared" si="1"/>
        <v>238</v>
      </c>
      <c r="S36" s="271">
        <f t="shared" si="3"/>
        <v>39.666666666666664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119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238</v>
      </c>
      <c r="CF36" s="274">
        <f t="shared" si="14"/>
        <v>357</v>
      </c>
      <c r="CG36" s="276">
        <f t="shared" si="15"/>
        <v>39.666666666666664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5.6" thickTop="1" thickBot="1" x14ac:dyDescent="0.35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1156</v>
      </c>
      <c r="H37" s="269">
        <v>0</v>
      </c>
      <c r="I37" s="269">
        <v>199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199</v>
      </c>
      <c r="P37" s="269">
        <f t="shared" si="0"/>
        <v>1554</v>
      </c>
      <c r="Q37" s="270">
        <f t="shared" si="2"/>
        <v>1355</v>
      </c>
      <c r="R37" s="270">
        <f t="shared" si="1"/>
        <v>199</v>
      </c>
      <c r="S37" s="271">
        <f t="shared" si="3"/>
        <v>172.66666666666666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578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578</v>
      </c>
      <c r="AO37" s="276">
        <f t="shared" si="7"/>
        <v>64.222222222222229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199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199</v>
      </c>
      <c r="BK37" s="275">
        <f t="shared" si="11"/>
        <v>24.875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199</v>
      </c>
      <c r="CF37" s="274">
        <f t="shared" si="14"/>
        <v>199</v>
      </c>
      <c r="CG37" s="276">
        <f t="shared" si="15"/>
        <v>22.111111111111111</v>
      </c>
      <c r="CH37" s="279">
        <v>578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578</v>
      </c>
      <c r="CR37" s="276">
        <f t="shared" si="17"/>
        <v>64.222222222222229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5.6" thickTop="1" thickBot="1" x14ac:dyDescent="0.35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-199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-199</v>
      </c>
      <c r="BK38" s="275">
        <f t="shared" si="11"/>
        <v>-24.875</v>
      </c>
      <c r="BL38" s="279">
        <v>0</v>
      </c>
      <c r="BM38" s="280">
        <v>0</v>
      </c>
      <c r="BN38" s="286">
        <v>0</v>
      </c>
      <c r="BO38" s="286">
        <v>0</v>
      </c>
      <c r="BP38" s="286">
        <v>199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199</v>
      </c>
      <c r="BV38" s="276">
        <f t="shared" si="13"/>
        <v>22.111111111111111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5.6" thickTop="1" thickBot="1" x14ac:dyDescent="0.35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358</v>
      </c>
      <c r="H39" s="269">
        <v>1253</v>
      </c>
      <c r="I39" s="269">
        <v>1253</v>
      </c>
      <c r="J39" s="269">
        <v>537</v>
      </c>
      <c r="K39" s="268">
        <v>0</v>
      </c>
      <c r="L39" s="269">
        <v>358</v>
      </c>
      <c r="M39" s="269">
        <v>-179</v>
      </c>
      <c r="N39" s="269">
        <v>179</v>
      </c>
      <c r="O39" s="269">
        <v>358</v>
      </c>
      <c r="P39" s="269">
        <f t="shared" si="0"/>
        <v>4117</v>
      </c>
      <c r="Q39" s="270">
        <f t="shared" si="2"/>
        <v>3401</v>
      </c>
      <c r="R39" s="270">
        <f t="shared" si="1"/>
        <v>716</v>
      </c>
      <c r="S39" s="271">
        <f t="shared" si="3"/>
        <v>457.44444444444446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895</v>
      </c>
      <c r="BD39" s="286">
        <v>537</v>
      </c>
      <c r="BE39" s="286">
        <v>358</v>
      </c>
      <c r="BF39" s="286">
        <v>2</v>
      </c>
      <c r="BG39" s="286">
        <v>-179</v>
      </c>
      <c r="BH39" s="286">
        <v>179</v>
      </c>
      <c r="BI39" s="286">
        <v>179</v>
      </c>
      <c r="BJ39" s="274">
        <f t="shared" si="10"/>
        <v>1971</v>
      </c>
      <c r="BK39" s="275">
        <f t="shared" si="11"/>
        <v>224</v>
      </c>
      <c r="BL39" s="279">
        <v>0</v>
      </c>
      <c r="BM39" s="280">
        <v>179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179</v>
      </c>
      <c r="BV39" s="276">
        <f t="shared" si="13"/>
        <v>19.888888888888889</v>
      </c>
      <c r="BW39" s="290">
        <v>358</v>
      </c>
      <c r="BX39" s="288">
        <v>1074</v>
      </c>
      <c r="BY39" s="289">
        <v>179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179</v>
      </c>
      <c r="CF39" s="274">
        <f t="shared" si="14"/>
        <v>1790</v>
      </c>
      <c r="CG39" s="276">
        <f t="shared" si="15"/>
        <v>198.88888888888889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179</v>
      </c>
      <c r="DG39" s="286">
        <v>0</v>
      </c>
      <c r="DH39" s="286">
        <v>-358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-179</v>
      </c>
      <c r="DN39" s="276">
        <f t="shared" si="21"/>
        <v>-19.888888888888889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5.6" thickTop="1" thickBot="1" x14ac:dyDescent="0.35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417</v>
      </c>
      <c r="H40" s="269">
        <v>0</v>
      </c>
      <c r="I40" s="269">
        <v>139</v>
      </c>
      <c r="J40" s="269">
        <v>0</v>
      </c>
      <c r="K40" s="268">
        <v>0</v>
      </c>
      <c r="L40" s="269">
        <v>0</v>
      </c>
      <c r="M40" s="269">
        <v>139</v>
      </c>
      <c r="N40" s="269">
        <v>0</v>
      </c>
      <c r="O40" s="269">
        <v>278</v>
      </c>
      <c r="P40" s="269">
        <f t="shared" si="0"/>
        <v>973</v>
      </c>
      <c r="Q40" s="270">
        <f t="shared" si="2"/>
        <v>556</v>
      </c>
      <c r="R40" s="270">
        <f t="shared" si="1"/>
        <v>417</v>
      </c>
      <c r="S40" s="271">
        <f t="shared" si="3"/>
        <v>108.11111111111111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139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139</v>
      </c>
      <c r="AO40" s="276">
        <f t="shared" si="7"/>
        <v>15.444444444444445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139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139</v>
      </c>
      <c r="BK40" s="275">
        <f t="shared" si="11"/>
        <v>17.375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278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278</v>
      </c>
      <c r="CF40" s="274">
        <f t="shared" si="14"/>
        <v>556</v>
      </c>
      <c r="CG40" s="276">
        <f t="shared" si="15"/>
        <v>61.777777777777779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139</v>
      </c>
      <c r="CZ40" s="286">
        <v>0</v>
      </c>
      <c r="DA40" s="286">
        <v>0</v>
      </c>
      <c r="DB40" s="274">
        <f t="shared" si="18"/>
        <v>139</v>
      </c>
      <c r="DC40" s="275">
        <f t="shared" si="19"/>
        <v>15.444444444444445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5.6" thickTop="1" thickBot="1" x14ac:dyDescent="0.35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139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139</v>
      </c>
      <c r="Q41" s="270">
        <f t="shared" si="2"/>
        <v>139</v>
      </c>
      <c r="R41" s="270">
        <f t="shared" si="1"/>
        <v>0</v>
      </c>
      <c r="S41" s="271">
        <f t="shared" si="3"/>
        <v>15.444444444444445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139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139</v>
      </c>
      <c r="DN41" s="276">
        <f t="shared" si="21"/>
        <v>15.444444444444445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5.6" thickTop="1" thickBot="1" x14ac:dyDescent="0.35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338</v>
      </c>
      <c r="H42" s="269">
        <v>0</v>
      </c>
      <c r="I42" s="269">
        <v>149</v>
      </c>
      <c r="J42" s="269">
        <v>0</v>
      </c>
      <c r="K42" s="268">
        <v>149</v>
      </c>
      <c r="L42" s="269">
        <v>0</v>
      </c>
      <c r="M42" s="269">
        <v>149</v>
      </c>
      <c r="N42" s="269">
        <v>0</v>
      </c>
      <c r="O42" s="269">
        <v>298</v>
      </c>
      <c r="P42" s="269">
        <f t="shared" si="0"/>
        <v>1083</v>
      </c>
      <c r="Q42" s="270">
        <f t="shared" si="2"/>
        <v>636</v>
      </c>
      <c r="R42" s="270">
        <f t="shared" si="1"/>
        <v>447</v>
      </c>
      <c r="S42" s="271">
        <f t="shared" si="3"/>
        <v>120.33333333333333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169</v>
      </c>
      <c r="AF42" s="280">
        <v>0</v>
      </c>
      <c r="AG42" s="286">
        <v>0</v>
      </c>
      <c r="AH42" s="286">
        <v>0</v>
      </c>
      <c r="AI42" s="286">
        <v>149</v>
      </c>
      <c r="AJ42" s="286">
        <v>0</v>
      </c>
      <c r="AK42" s="286">
        <v>149</v>
      </c>
      <c r="AL42" s="286">
        <v>0</v>
      </c>
      <c r="AM42" s="286">
        <v>0</v>
      </c>
      <c r="AN42" s="274">
        <f t="shared" si="6"/>
        <v>467</v>
      </c>
      <c r="AO42" s="276">
        <f t="shared" si="7"/>
        <v>51.888888888888886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298</v>
      </c>
      <c r="CF42" s="274">
        <f t="shared" si="14"/>
        <v>298</v>
      </c>
      <c r="CG42" s="276">
        <f t="shared" si="15"/>
        <v>33.111111111111114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149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149</v>
      </c>
      <c r="EJ42" s="275">
        <f t="shared" si="25"/>
        <v>16.555555555555557</v>
      </c>
      <c r="EK42" s="279">
        <v>169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169</v>
      </c>
      <c r="EU42" s="276">
        <f t="shared" si="27"/>
        <v>18.777777777777779</v>
      </c>
    </row>
    <row r="43" spans="1:151" ht="15.6" thickTop="1" thickBot="1" x14ac:dyDescent="0.35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169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169</v>
      </c>
      <c r="P43" s="269">
        <f t="shared" si="0"/>
        <v>338</v>
      </c>
      <c r="Q43" s="270">
        <f t="shared" si="2"/>
        <v>169</v>
      </c>
      <c r="R43" s="270">
        <f t="shared" si="1"/>
        <v>169</v>
      </c>
      <c r="S43" s="271">
        <f t="shared" si="3"/>
        <v>37.555555555555557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169</v>
      </c>
      <c r="CF43" s="274">
        <f t="shared" si="14"/>
        <v>169</v>
      </c>
      <c r="CG43" s="276">
        <f t="shared" si="15"/>
        <v>18.777777777777779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169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169</v>
      </c>
      <c r="DC43" s="275">
        <f t="shared" si="19"/>
        <v>18.777777777777779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5.6" thickTop="1" thickBot="1" x14ac:dyDescent="0.35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129</v>
      </c>
      <c r="H44" s="269">
        <v>129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258</v>
      </c>
      <c r="Q44" s="270">
        <f t="shared" si="2"/>
        <v>258</v>
      </c>
      <c r="R44" s="270">
        <f t="shared" si="1"/>
        <v>0</v>
      </c>
      <c r="S44" s="271">
        <f t="shared" si="3"/>
        <v>28.666666666666668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129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129</v>
      </c>
      <c r="AZ44" s="276">
        <f t="shared" si="9"/>
        <v>14.333333333333334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si="11"/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129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129</v>
      </c>
      <c r="CG44" s="276">
        <f t="shared" si="15"/>
        <v>14.333333333333334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5.6" thickTop="1" thickBot="1" x14ac:dyDescent="0.35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99</v>
      </c>
      <c r="P45" s="269">
        <f t="shared" si="0"/>
        <v>99</v>
      </c>
      <c r="Q45" s="270">
        <f t="shared" si="2"/>
        <v>0</v>
      </c>
      <c r="R45" s="270">
        <f t="shared" si="1"/>
        <v>99</v>
      </c>
      <c r="S45" s="271">
        <f t="shared" si="3"/>
        <v>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11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99</v>
      </c>
      <c r="CF45" s="274">
        <f t="shared" si="14"/>
        <v>99</v>
      </c>
      <c r="CG45" s="276">
        <f t="shared" si="15"/>
        <v>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5.6" thickTop="1" thickBot="1" x14ac:dyDescent="0.35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11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5.6" thickTop="1" thickBot="1" x14ac:dyDescent="0.35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249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249</v>
      </c>
      <c r="Q47" s="270">
        <f t="shared" si="2"/>
        <v>249</v>
      </c>
      <c r="R47" s="270">
        <f t="shared" si="1"/>
        <v>0</v>
      </c>
      <c r="S47" s="271">
        <f t="shared" si="3"/>
        <v>27.666666666666668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11"/>
        <v>0</v>
      </c>
      <c r="BL47" s="279">
        <v>249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27.666666666666668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5.6" thickTop="1" thickBot="1" x14ac:dyDescent="0.35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11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5.6" thickTop="1" thickBot="1" x14ac:dyDescent="0.35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11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5.6" thickTop="1" thickBot="1" x14ac:dyDescent="0.35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229</v>
      </c>
      <c r="P50" s="269">
        <f t="shared" si="0"/>
        <v>229</v>
      </c>
      <c r="Q50" s="270">
        <f t="shared" si="2"/>
        <v>0</v>
      </c>
      <c r="R50" s="270">
        <f t="shared" si="1"/>
        <v>229</v>
      </c>
      <c r="S50" s="271">
        <f t="shared" si="3"/>
        <v>25.444444444444443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11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229</v>
      </c>
      <c r="CF50" s="274">
        <f t="shared" si="14"/>
        <v>229</v>
      </c>
      <c r="CG50" s="276">
        <f t="shared" si="15"/>
        <v>25.444444444444443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5.6" thickTop="1" thickBot="1" x14ac:dyDescent="0.35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11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5.6" thickTop="1" thickBot="1" x14ac:dyDescent="0.35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11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5.6" thickTop="1" thickBot="1" x14ac:dyDescent="0.35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297</v>
      </c>
      <c r="H53" s="269">
        <v>246</v>
      </c>
      <c r="I53" s="269">
        <v>99</v>
      </c>
      <c r="J53" s="269">
        <v>198</v>
      </c>
      <c r="K53" s="268">
        <v>297</v>
      </c>
      <c r="L53" s="269">
        <v>198</v>
      </c>
      <c r="M53" s="269">
        <v>99</v>
      </c>
      <c r="N53" s="269">
        <v>99</v>
      </c>
      <c r="O53" s="269">
        <v>396</v>
      </c>
      <c r="P53" s="269">
        <f t="shared" si="0"/>
        <v>1929</v>
      </c>
      <c r="Q53" s="270">
        <f t="shared" si="2"/>
        <v>1137</v>
      </c>
      <c r="R53" s="270">
        <f t="shared" si="1"/>
        <v>792</v>
      </c>
      <c r="S53" s="271">
        <f t="shared" si="3"/>
        <v>214.33333333333334</v>
      </c>
      <c r="T53" s="284">
        <v>99</v>
      </c>
      <c r="U53" s="280">
        <v>0</v>
      </c>
      <c r="V53" s="285">
        <v>0</v>
      </c>
      <c r="W53" s="285">
        <v>0</v>
      </c>
      <c r="X53" s="285">
        <v>198</v>
      </c>
      <c r="Y53" s="285">
        <v>0</v>
      </c>
      <c r="Z53" s="286">
        <v>0</v>
      </c>
      <c r="AA53" s="286">
        <v>99</v>
      </c>
      <c r="AB53" s="286">
        <v>0</v>
      </c>
      <c r="AC53" s="274">
        <f t="shared" si="4"/>
        <v>396</v>
      </c>
      <c r="AD53" s="275">
        <f t="shared" si="5"/>
        <v>44</v>
      </c>
      <c r="AE53" s="279">
        <v>0</v>
      </c>
      <c r="AF53" s="280">
        <v>0</v>
      </c>
      <c r="AG53" s="286">
        <v>0</v>
      </c>
      <c r="AH53" s="286">
        <v>99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99</v>
      </c>
      <c r="AO53" s="276">
        <f t="shared" si="7"/>
        <v>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198</v>
      </c>
      <c r="BC53" s="286">
        <v>99</v>
      </c>
      <c r="BD53" s="286">
        <v>0</v>
      </c>
      <c r="BE53" s="286">
        <v>99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396</v>
      </c>
      <c r="BK53" s="275">
        <f t="shared" si="11"/>
        <v>49.5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198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99</v>
      </c>
      <c r="CD53" s="289">
        <v>0</v>
      </c>
      <c r="CE53" s="289">
        <v>297</v>
      </c>
      <c r="CF53" s="274">
        <f t="shared" si="14"/>
        <v>595</v>
      </c>
      <c r="CG53" s="276">
        <f t="shared" si="15"/>
        <v>66.111111111111114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99</v>
      </c>
      <c r="DH53" s="286">
        <v>0</v>
      </c>
      <c r="DI53" s="286">
        <v>0</v>
      </c>
      <c r="DJ53" s="286">
        <v>0</v>
      </c>
      <c r="DK53" s="286">
        <v>0</v>
      </c>
      <c r="DL53" s="286">
        <v>99</v>
      </c>
      <c r="DM53" s="274">
        <f t="shared" si="20"/>
        <v>198</v>
      </c>
      <c r="DN53" s="276">
        <f t="shared" si="21"/>
        <v>22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48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48</v>
      </c>
      <c r="EU53" s="276">
        <f t="shared" si="27"/>
        <v>5.333333333333333</v>
      </c>
    </row>
    <row r="54" spans="1:151" ht="15.6" thickTop="1" thickBot="1" x14ac:dyDescent="0.35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109</v>
      </c>
      <c r="H54" s="269">
        <v>0</v>
      </c>
      <c r="I54" s="269">
        <v>0</v>
      </c>
      <c r="J54" s="269">
        <v>79</v>
      </c>
      <c r="K54" s="268">
        <v>79</v>
      </c>
      <c r="L54" s="269">
        <v>0</v>
      </c>
      <c r="M54" s="269">
        <v>0</v>
      </c>
      <c r="N54" s="269">
        <v>0</v>
      </c>
      <c r="O54" s="269">
        <v>158</v>
      </c>
      <c r="P54" s="269">
        <f t="shared" si="0"/>
        <v>425</v>
      </c>
      <c r="Q54" s="270">
        <f t="shared" si="2"/>
        <v>267</v>
      </c>
      <c r="R54" s="270">
        <f t="shared" si="1"/>
        <v>158</v>
      </c>
      <c r="S54" s="271">
        <f t="shared" si="3"/>
        <v>47.222222222222221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109</v>
      </c>
      <c r="BB54" s="280">
        <v>0</v>
      </c>
      <c r="BC54" s="286">
        <v>0</v>
      </c>
      <c r="BD54" s="286">
        <v>79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188</v>
      </c>
      <c r="BK54" s="275">
        <f t="shared" si="11"/>
        <v>23.5</v>
      </c>
      <c r="BL54" s="279">
        <v>0</v>
      </c>
      <c r="BM54" s="280">
        <v>0</v>
      </c>
      <c r="BN54" s="286">
        <v>0</v>
      </c>
      <c r="BO54" s="286">
        <v>0</v>
      </c>
      <c r="BP54" s="286">
        <v>79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79</v>
      </c>
      <c r="BV54" s="276">
        <f t="shared" si="13"/>
        <v>8.7777777777777786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158</v>
      </c>
      <c r="CF54" s="274">
        <f t="shared" si="14"/>
        <v>158</v>
      </c>
      <c r="CG54" s="276">
        <f t="shared" si="15"/>
        <v>17.555555555555557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5.6" thickTop="1" thickBot="1" x14ac:dyDescent="0.35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11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5.6" thickTop="1" thickBot="1" x14ac:dyDescent="0.35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11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5.6" thickTop="1" thickBot="1" x14ac:dyDescent="0.35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327</v>
      </c>
      <c r="H57" s="269">
        <v>109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327</v>
      </c>
      <c r="P57" s="269">
        <f t="shared" si="0"/>
        <v>763</v>
      </c>
      <c r="Q57" s="270">
        <f t="shared" si="2"/>
        <v>436</v>
      </c>
      <c r="R57" s="270">
        <f t="shared" si="1"/>
        <v>327</v>
      </c>
      <c r="S57" s="271">
        <f t="shared" si="3"/>
        <v>84.777777777777771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11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218</v>
      </c>
      <c r="BX57" s="288">
        <v>109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327</v>
      </c>
      <c r="CF57" s="274">
        <f t="shared" si="14"/>
        <v>654</v>
      </c>
      <c r="CG57" s="276">
        <f t="shared" si="15"/>
        <v>72.666666666666671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109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109</v>
      </c>
      <c r="EU57" s="276">
        <f t="shared" si="27"/>
        <v>12.111111111111111</v>
      </c>
    </row>
    <row r="58" spans="1:151" ht="15.6" thickTop="1" thickBot="1" x14ac:dyDescent="0.35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11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5.6" thickTop="1" thickBot="1" x14ac:dyDescent="0.35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11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5.6" thickTop="1" thickBot="1" x14ac:dyDescent="0.35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219</v>
      </c>
      <c r="I60" s="269">
        <v>0</v>
      </c>
      <c r="J60" s="269">
        <v>0</v>
      </c>
      <c r="K60" s="268">
        <v>159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378</v>
      </c>
      <c r="Q60" s="270">
        <f t="shared" si="2"/>
        <v>378</v>
      </c>
      <c r="R60" s="270">
        <f t="shared" si="1"/>
        <v>0</v>
      </c>
      <c r="S60" s="271">
        <f t="shared" si="3"/>
        <v>42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11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159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159</v>
      </c>
      <c r="CG60" s="276">
        <f t="shared" si="15"/>
        <v>17.666666666666668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219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219</v>
      </c>
      <c r="EJ60" s="275">
        <f t="shared" si="25"/>
        <v>24.333333333333332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5.6" thickTop="1" thickBot="1" x14ac:dyDescent="0.35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718</v>
      </c>
      <c r="H61" s="269">
        <v>0</v>
      </c>
      <c r="I61" s="269">
        <v>0</v>
      </c>
      <c r="J61" s="269">
        <v>0</v>
      </c>
      <c r="K61" s="268">
        <v>777</v>
      </c>
      <c r="L61" s="269">
        <v>259</v>
      </c>
      <c r="M61" s="269">
        <v>0</v>
      </c>
      <c r="N61" s="269">
        <v>0</v>
      </c>
      <c r="O61" s="269">
        <v>0</v>
      </c>
      <c r="P61" s="269">
        <f t="shared" si="0"/>
        <v>1754</v>
      </c>
      <c r="Q61" s="270">
        <f t="shared" si="2"/>
        <v>1495</v>
      </c>
      <c r="R61" s="270">
        <f t="shared" si="1"/>
        <v>259</v>
      </c>
      <c r="S61" s="271">
        <f t="shared" si="3"/>
        <v>194.88888888888889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11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718</v>
      </c>
      <c r="BX61" s="288">
        <v>0</v>
      </c>
      <c r="BY61" s="289">
        <v>0</v>
      </c>
      <c r="BZ61" s="289">
        <v>0</v>
      </c>
      <c r="CA61" s="289">
        <v>777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1495</v>
      </c>
      <c r="CG61" s="276">
        <f t="shared" si="15"/>
        <v>166.11111111111111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5.6" thickTop="1" thickBot="1" x14ac:dyDescent="0.35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129</v>
      </c>
      <c r="H62" s="269">
        <v>387</v>
      </c>
      <c r="I62" s="269">
        <v>258</v>
      </c>
      <c r="J62" s="269">
        <v>129</v>
      </c>
      <c r="K62" s="268">
        <v>129</v>
      </c>
      <c r="L62" s="269">
        <v>258</v>
      </c>
      <c r="M62" s="269">
        <v>129</v>
      </c>
      <c r="N62" s="269">
        <v>258</v>
      </c>
      <c r="O62" s="269">
        <v>258</v>
      </c>
      <c r="P62" s="269">
        <f t="shared" si="0"/>
        <v>1935</v>
      </c>
      <c r="Q62" s="270">
        <f t="shared" si="2"/>
        <v>1032</v>
      </c>
      <c r="R62" s="270">
        <f t="shared" si="1"/>
        <v>903</v>
      </c>
      <c r="S62" s="271">
        <f t="shared" si="3"/>
        <v>215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258</v>
      </c>
      <c r="AS62" s="286">
        <v>0</v>
      </c>
      <c r="AT62" s="286">
        <v>0</v>
      </c>
      <c r="AU62" s="286">
        <v>0</v>
      </c>
      <c r="AV62" s="286">
        <v>0</v>
      </c>
      <c r="AW62" s="286">
        <v>129</v>
      </c>
      <c r="AX62" s="286">
        <v>0</v>
      </c>
      <c r="AY62" s="274">
        <f t="shared" si="8"/>
        <v>387</v>
      </c>
      <c r="AZ62" s="276">
        <f t="shared" si="9"/>
        <v>43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11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129</v>
      </c>
      <c r="CA62" s="289">
        <v>0</v>
      </c>
      <c r="CB62" s="289">
        <v>0</v>
      </c>
      <c r="CC62" s="289">
        <v>0</v>
      </c>
      <c r="CD62" s="289">
        <v>129</v>
      </c>
      <c r="CE62" s="289">
        <v>129</v>
      </c>
      <c r="CF62" s="274">
        <f t="shared" si="14"/>
        <v>387</v>
      </c>
      <c r="CG62" s="276">
        <f t="shared" si="15"/>
        <v>43</v>
      </c>
      <c r="CH62" s="279">
        <v>0</v>
      </c>
      <c r="CI62" s="280">
        <v>129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129</v>
      </c>
      <c r="CQ62" s="274">
        <f t="shared" si="16"/>
        <v>259</v>
      </c>
      <c r="CR62" s="276">
        <f t="shared" si="17"/>
        <v>28.777777777777779</v>
      </c>
      <c r="CS62" s="284">
        <v>129</v>
      </c>
      <c r="CT62" s="280">
        <v>129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258</v>
      </c>
      <c r="DC62" s="275">
        <f t="shared" si="19"/>
        <v>28.666666666666668</v>
      </c>
      <c r="DD62" s="279">
        <v>0</v>
      </c>
      <c r="DE62" s="280">
        <v>0</v>
      </c>
      <c r="DF62" s="286">
        <v>0</v>
      </c>
      <c r="DG62" s="286">
        <v>0</v>
      </c>
      <c r="DH62" s="286">
        <v>129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130</v>
      </c>
      <c r="DN62" s="276">
        <f t="shared" si="21"/>
        <v>14.444444444444445</v>
      </c>
      <c r="DO62" s="279">
        <v>0</v>
      </c>
      <c r="DP62" s="280">
        <v>129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129</v>
      </c>
      <c r="DY62" s="276">
        <f t="shared" si="23"/>
        <v>14.333333333333334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129</v>
      </c>
      <c r="ER62" s="286">
        <v>0</v>
      </c>
      <c r="ES62" s="286">
        <v>0</v>
      </c>
      <c r="ET62" s="274">
        <f t="shared" si="26"/>
        <v>129</v>
      </c>
      <c r="EU62" s="276">
        <f t="shared" si="27"/>
        <v>14.333333333333334</v>
      </c>
    </row>
    <row r="63" spans="1:151" ht="15.6" thickTop="1" thickBot="1" x14ac:dyDescent="0.35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11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5.6" thickTop="1" thickBot="1" x14ac:dyDescent="0.35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109</v>
      </c>
      <c r="P64" s="269">
        <f t="shared" si="0"/>
        <v>109</v>
      </c>
      <c r="Q64" s="270">
        <f t="shared" si="2"/>
        <v>0</v>
      </c>
      <c r="R64" s="270">
        <f t="shared" si="1"/>
        <v>109</v>
      </c>
      <c r="S64" s="271">
        <f t="shared" si="3"/>
        <v>12.111111111111111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11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109</v>
      </c>
      <c r="CF64" s="274">
        <f t="shared" si="14"/>
        <v>109</v>
      </c>
      <c r="CG64" s="276">
        <f t="shared" si="15"/>
        <v>12.111111111111111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5.6" thickTop="1" thickBot="1" x14ac:dyDescent="0.35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11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5.6" thickTop="1" thickBot="1" x14ac:dyDescent="0.35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98</v>
      </c>
      <c r="H66" s="269">
        <v>0</v>
      </c>
      <c r="I66" s="269">
        <v>0</v>
      </c>
      <c r="J66" s="269">
        <v>0</v>
      </c>
      <c r="K66" s="268">
        <v>49</v>
      </c>
      <c r="L66" s="269">
        <v>49</v>
      </c>
      <c r="M66" s="269">
        <v>49</v>
      </c>
      <c r="N66" s="269">
        <v>49</v>
      </c>
      <c r="O66" s="269">
        <v>147</v>
      </c>
      <c r="P66" s="269">
        <f t="shared" si="0"/>
        <v>441</v>
      </c>
      <c r="Q66" s="270">
        <f t="shared" si="2"/>
        <v>147</v>
      </c>
      <c r="R66" s="270">
        <f t="shared" si="1"/>
        <v>294</v>
      </c>
      <c r="S66" s="271">
        <f t="shared" si="3"/>
        <v>49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11"/>
        <v>0</v>
      </c>
      <c r="BL66" s="279">
        <v>49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5.4444444444444446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49</v>
      </c>
      <c r="CP66" s="286">
        <v>0</v>
      </c>
      <c r="CQ66" s="274">
        <f t="shared" si="16"/>
        <v>49</v>
      </c>
      <c r="CR66" s="276">
        <f t="shared" si="17"/>
        <v>5.4444444444444446</v>
      </c>
      <c r="CS66" s="284">
        <v>0</v>
      </c>
      <c r="CT66" s="280">
        <v>0</v>
      </c>
      <c r="CU66" s="286">
        <v>0</v>
      </c>
      <c r="CV66" s="286">
        <v>0</v>
      </c>
      <c r="CW66" s="286">
        <v>49</v>
      </c>
      <c r="CX66" s="286">
        <v>0</v>
      </c>
      <c r="CY66" s="286">
        <v>49</v>
      </c>
      <c r="CZ66" s="286">
        <v>0</v>
      </c>
      <c r="DA66" s="286">
        <v>147</v>
      </c>
      <c r="DB66" s="274">
        <f t="shared" si="18"/>
        <v>245</v>
      </c>
      <c r="DC66" s="275">
        <f t="shared" si="19"/>
        <v>27.222222222222221</v>
      </c>
      <c r="DD66" s="279">
        <v>49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50</v>
      </c>
      <c r="DN66" s="276">
        <f t="shared" si="21"/>
        <v>5.5555555555555554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5.6" thickTop="1" thickBot="1" x14ac:dyDescent="0.35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49</v>
      </c>
      <c r="H67" s="269">
        <v>0</v>
      </c>
      <c r="I67" s="269">
        <v>0</v>
      </c>
      <c r="J67" s="269">
        <v>0</v>
      </c>
      <c r="K67" s="268">
        <v>49</v>
      </c>
      <c r="L67" s="269">
        <v>0</v>
      </c>
      <c r="M67" s="269">
        <v>0</v>
      </c>
      <c r="N67" s="269">
        <v>49</v>
      </c>
      <c r="O67" s="269">
        <v>0</v>
      </c>
      <c r="P67" s="269">
        <f t="shared" si="0"/>
        <v>147</v>
      </c>
      <c r="Q67" s="270">
        <f t="shared" si="2"/>
        <v>98</v>
      </c>
      <c r="R67" s="270">
        <f t="shared" si="1"/>
        <v>49</v>
      </c>
      <c r="S67" s="271">
        <f t="shared" si="3"/>
        <v>16.333333333333332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49</v>
      </c>
      <c r="BB67" s="280">
        <v>0</v>
      </c>
      <c r="BC67" s="286">
        <v>0</v>
      </c>
      <c r="BD67" s="286">
        <v>0</v>
      </c>
      <c r="BE67" s="286">
        <v>49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98</v>
      </c>
      <c r="BK67" s="275">
        <f t="shared" si="11"/>
        <v>12.25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49</v>
      </c>
      <c r="DL67" s="286">
        <v>0</v>
      </c>
      <c r="DM67" s="274">
        <f t="shared" si="20"/>
        <v>49</v>
      </c>
      <c r="DN67" s="276">
        <f t="shared" si="21"/>
        <v>5.4444444444444446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5.6" thickTop="1" thickBot="1" x14ac:dyDescent="0.35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49</v>
      </c>
      <c r="I68" s="269">
        <v>49</v>
      </c>
      <c r="J68" s="269">
        <v>0</v>
      </c>
      <c r="K68" s="268">
        <v>98</v>
      </c>
      <c r="L68" s="269">
        <v>49</v>
      </c>
      <c r="M68" s="269">
        <v>49</v>
      </c>
      <c r="N68" s="269">
        <v>49</v>
      </c>
      <c r="O68" s="269">
        <v>98</v>
      </c>
      <c r="P68" s="269">
        <f t="shared" si="0"/>
        <v>441</v>
      </c>
      <c r="Q68" s="270">
        <f t="shared" si="2"/>
        <v>196</v>
      </c>
      <c r="R68" s="270">
        <f t="shared" si="1"/>
        <v>245</v>
      </c>
      <c r="S68" s="271">
        <f t="shared" si="3"/>
        <v>49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11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49</v>
      </c>
      <c r="BT68" s="286">
        <v>0</v>
      </c>
      <c r="BU68" s="274">
        <f t="shared" si="12"/>
        <v>49</v>
      </c>
      <c r="BV68" s="276">
        <f t="shared" si="13"/>
        <v>5.4444444444444446</v>
      </c>
      <c r="BW68" s="287">
        <v>0</v>
      </c>
      <c r="BX68" s="288">
        <v>0</v>
      </c>
      <c r="BY68" s="289">
        <v>49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49</v>
      </c>
      <c r="CG68" s="276">
        <f t="shared" si="15"/>
        <v>5.4444444444444446</v>
      </c>
      <c r="CH68" s="279">
        <v>0</v>
      </c>
      <c r="CI68" s="280">
        <v>49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50</v>
      </c>
      <c r="CR68" s="276">
        <f t="shared" si="17"/>
        <v>5.5555555555555554</v>
      </c>
      <c r="CS68" s="284">
        <v>0</v>
      </c>
      <c r="CT68" s="280">
        <v>0</v>
      </c>
      <c r="CU68" s="286">
        <v>0</v>
      </c>
      <c r="CV68" s="286">
        <v>0</v>
      </c>
      <c r="CW68" s="286">
        <v>98</v>
      </c>
      <c r="CX68" s="286">
        <v>0</v>
      </c>
      <c r="CY68" s="286">
        <v>49</v>
      </c>
      <c r="CZ68" s="286">
        <v>0</v>
      </c>
      <c r="DA68" s="286">
        <v>98</v>
      </c>
      <c r="DB68" s="274">
        <f t="shared" si="18"/>
        <v>245</v>
      </c>
      <c r="DC68" s="275">
        <f t="shared" si="19"/>
        <v>27.222222222222221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5.6" thickTop="1" thickBot="1" x14ac:dyDescent="0.35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49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98</v>
      </c>
      <c r="O69" s="269">
        <v>0</v>
      </c>
      <c r="P69" s="269">
        <f t="shared" si="0"/>
        <v>147</v>
      </c>
      <c r="Q69" s="270">
        <f t="shared" si="2"/>
        <v>49</v>
      </c>
      <c r="R69" s="270">
        <f t="shared" si="1"/>
        <v>98</v>
      </c>
      <c r="S69" s="271">
        <f t="shared" si="3"/>
        <v>16.333333333333332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11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49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49</v>
      </c>
      <c r="DC69" s="275">
        <f t="shared" si="19"/>
        <v>5.4444444444444446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98</v>
      </c>
      <c r="DL69" s="286">
        <v>0</v>
      </c>
      <c r="DM69" s="274">
        <f t="shared" si="20"/>
        <v>98</v>
      </c>
      <c r="DN69" s="276">
        <f t="shared" si="21"/>
        <v>10.888888888888889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5.6" thickTop="1" thickBot="1" x14ac:dyDescent="0.35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49</v>
      </c>
      <c r="H70" s="269">
        <v>49</v>
      </c>
      <c r="I70" s="269">
        <v>39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137</v>
      </c>
      <c r="Q70" s="270">
        <f t="shared" si="2"/>
        <v>137</v>
      </c>
      <c r="R70" s="270">
        <f t="shared" si="1"/>
        <v>0</v>
      </c>
      <c r="S70" s="271">
        <f t="shared" si="3"/>
        <v>15.222222222222221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49</v>
      </c>
      <c r="BC70" s="286">
        <v>39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88</v>
      </c>
      <c r="BK70" s="275">
        <f t="shared" si="11"/>
        <v>11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49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49</v>
      </c>
      <c r="DC70" s="275">
        <f t="shared" si="19"/>
        <v>5.4444444444444446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5.6" thickTop="1" thickBot="1" x14ac:dyDescent="0.35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49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49</v>
      </c>
      <c r="Q71" s="270">
        <f t="shared" si="2"/>
        <v>49</v>
      </c>
      <c r="R71" s="270">
        <f t="shared" si="1"/>
        <v>0</v>
      </c>
      <c r="S71" s="271">
        <f t="shared" si="3"/>
        <v>5.4444444444444446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11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49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49</v>
      </c>
      <c r="EU71" s="276">
        <f t="shared" si="27"/>
        <v>5.4444444444444446</v>
      </c>
    </row>
    <row r="72" spans="1:151" ht="15.6" thickTop="1" thickBot="1" x14ac:dyDescent="0.35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49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49</v>
      </c>
      <c r="Q72" s="270">
        <f t="shared" si="2"/>
        <v>49</v>
      </c>
      <c r="R72" s="270">
        <f t="shared" si="1"/>
        <v>0</v>
      </c>
      <c r="S72" s="271">
        <f t="shared" si="3"/>
        <v>5.4444444444444446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11"/>
        <v>0</v>
      </c>
      <c r="BL72" s="279">
        <v>49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5.4444444444444446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5.6" thickTop="1" thickBot="1" x14ac:dyDescent="0.35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118</v>
      </c>
      <c r="H73" s="269">
        <v>118</v>
      </c>
      <c r="I73" s="269">
        <v>49</v>
      </c>
      <c r="J73" s="269">
        <v>49</v>
      </c>
      <c r="K73" s="268">
        <v>-49</v>
      </c>
      <c r="L73" s="269">
        <v>0</v>
      </c>
      <c r="M73" s="269">
        <v>0</v>
      </c>
      <c r="N73" s="269">
        <v>0</v>
      </c>
      <c r="O73" s="269">
        <v>49</v>
      </c>
      <c r="P73" s="269">
        <f t="shared" si="0"/>
        <v>334</v>
      </c>
      <c r="Q73" s="270">
        <f t="shared" si="2"/>
        <v>285</v>
      </c>
      <c r="R73" s="270">
        <f t="shared" si="1"/>
        <v>49</v>
      </c>
      <c r="S73" s="271">
        <f t="shared" si="3"/>
        <v>37.111111111111114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59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49</v>
      </c>
      <c r="AN73" s="274">
        <f t="shared" si="6"/>
        <v>108</v>
      </c>
      <c r="AO73" s="276">
        <f t="shared" si="7"/>
        <v>12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59</v>
      </c>
      <c r="BB73" s="280">
        <v>0</v>
      </c>
      <c r="BC73" s="286">
        <v>0</v>
      </c>
      <c r="BD73" s="286">
        <v>49</v>
      </c>
      <c r="BE73" s="286">
        <v>-49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59</v>
      </c>
      <c r="BK73" s="275">
        <f t="shared" si="11"/>
        <v>7.375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59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59</v>
      </c>
      <c r="CG73" s="276">
        <f t="shared" si="15"/>
        <v>6.5555555555555554</v>
      </c>
      <c r="CH73" s="279">
        <v>0</v>
      </c>
      <c r="CI73" s="280">
        <v>0</v>
      </c>
      <c r="CJ73" s="286">
        <v>49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49</v>
      </c>
      <c r="CR73" s="276">
        <f t="shared" si="17"/>
        <v>5.4444444444444446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59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59</v>
      </c>
      <c r="EJ73" s="275">
        <f t="shared" si="25"/>
        <v>6.5555555555555554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5.6" thickTop="1" thickBot="1" x14ac:dyDescent="0.35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118</v>
      </c>
      <c r="H74" s="269">
        <v>0</v>
      </c>
      <c r="I74" s="269">
        <v>0</v>
      </c>
      <c r="J74" s="269">
        <v>0</v>
      </c>
      <c r="K74" s="268">
        <v>49</v>
      </c>
      <c r="L74" s="269">
        <v>0</v>
      </c>
      <c r="M74" s="269">
        <v>49</v>
      </c>
      <c r="N74" s="269">
        <v>0</v>
      </c>
      <c r="O74" s="269">
        <v>49</v>
      </c>
      <c r="P74" s="269">
        <f t="shared" si="0"/>
        <v>265</v>
      </c>
      <c r="Q74" s="270">
        <f t="shared" si="2"/>
        <v>167</v>
      </c>
      <c r="R74" s="270">
        <f t="shared" si="1"/>
        <v>98</v>
      </c>
      <c r="S74" s="271">
        <f t="shared" si="3"/>
        <v>29.444444444444443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11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59</v>
      </c>
      <c r="BX74" s="288">
        <v>0</v>
      </c>
      <c r="BY74" s="289">
        <v>0</v>
      </c>
      <c r="BZ74" s="289">
        <v>0</v>
      </c>
      <c r="CA74" s="289">
        <v>49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108</v>
      </c>
      <c r="CG74" s="276">
        <f t="shared" si="15"/>
        <v>12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49</v>
      </c>
      <c r="CO74" s="286">
        <v>0</v>
      </c>
      <c r="CP74" s="286">
        <v>49</v>
      </c>
      <c r="CQ74" s="274">
        <f t="shared" si="16"/>
        <v>98</v>
      </c>
      <c r="CR74" s="276">
        <f t="shared" si="17"/>
        <v>10.888888888888889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59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59</v>
      </c>
      <c r="EJ74" s="275">
        <f t="shared" si="25"/>
        <v>6.5555555555555554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5.6" thickTop="1" thickBot="1" x14ac:dyDescent="0.35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99</v>
      </c>
      <c r="H75" s="269">
        <v>99</v>
      </c>
      <c r="I75" s="269">
        <v>0</v>
      </c>
      <c r="J75" s="269">
        <v>69</v>
      </c>
      <c r="K75" s="268">
        <v>0</v>
      </c>
      <c r="L75" s="269">
        <v>69</v>
      </c>
      <c r="M75" s="269">
        <v>0</v>
      </c>
      <c r="N75" s="269">
        <v>0</v>
      </c>
      <c r="O75" s="269">
        <v>0</v>
      </c>
      <c r="P75" s="269">
        <f t="shared" si="0"/>
        <v>336</v>
      </c>
      <c r="Q75" s="270">
        <f t="shared" si="2"/>
        <v>267</v>
      </c>
      <c r="R75" s="270">
        <f t="shared" si="1"/>
        <v>69</v>
      </c>
      <c r="S75" s="271">
        <f t="shared" si="3"/>
        <v>37.333333333333336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69</v>
      </c>
      <c r="Z75" s="286">
        <v>0</v>
      </c>
      <c r="AA75" s="286">
        <v>0</v>
      </c>
      <c r="AB75" s="286">
        <v>0</v>
      </c>
      <c r="AC75" s="274">
        <f t="shared" si="4"/>
        <v>69</v>
      </c>
      <c r="AD75" s="275">
        <f t="shared" si="5"/>
        <v>7.666666666666667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99</v>
      </c>
      <c r="BB75" s="280">
        <v>0</v>
      </c>
      <c r="BC75" s="286">
        <v>0</v>
      </c>
      <c r="BD75" s="286">
        <v>69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168</v>
      </c>
      <c r="BK75" s="275">
        <f t="shared" si="11"/>
        <v>21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99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99</v>
      </c>
      <c r="EU75" s="276">
        <f t="shared" si="27"/>
        <v>11</v>
      </c>
    </row>
    <row r="76" spans="1:151" ht="15.6" thickTop="1" thickBot="1" x14ac:dyDescent="0.35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276</v>
      </c>
      <c r="H76" s="269">
        <v>0</v>
      </c>
      <c r="I76" s="269">
        <v>276</v>
      </c>
      <c r="J76" s="269">
        <v>207</v>
      </c>
      <c r="K76" s="268">
        <v>0</v>
      </c>
      <c r="L76" s="269">
        <v>0</v>
      </c>
      <c r="M76" s="269">
        <v>138</v>
      </c>
      <c r="N76" s="269">
        <v>0</v>
      </c>
      <c r="O76" s="269">
        <v>621</v>
      </c>
      <c r="P76" s="269">
        <f t="shared" si="0"/>
        <v>1518</v>
      </c>
      <c r="Q76" s="270">
        <f t="shared" si="2"/>
        <v>759</v>
      </c>
      <c r="R76" s="270">
        <f t="shared" si="1"/>
        <v>759</v>
      </c>
      <c r="S76" s="271">
        <f t="shared" si="3"/>
        <v>168.66666666666666</v>
      </c>
      <c r="T76" s="284">
        <v>0</v>
      </c>
      <c r="U76" s="280">
        <v>0</v>
      </c>
      <c r="V76" s="285">
        <v>138</v>
      </c>
      <c r="W76" s="285">
        <v>0</v>
      </c>
      <c r="X76" s="285">
        <v>0</v>
      </c>
      <c r="Y76" s="285">
        <v>0</v>
      </c>
      <c r="Z76" s="286">
        <v>69</v>
      </c>
      <c r="AA76" s="286">
        <v>0</v>
      </c>
      <c r="AB76" s="286">
        <v>207</v>
      </c>
      <c r="AC76" s="274">
        <f t="shared" si="4"/>
        <v>414</v>
      </c>
      <c r="AD76" s="275">
        <f t="shared" si="5"/>
        <v>46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276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138</v>
      </c>
      <c r="BJ76" s="274">
        <f t="shared" si="10"/>
        <v>414</v>
      </c>
      <c r="BK76" s="275">
        <f t="shared" si="11"/>
        <v>34.5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69</v>
      </c>
      <c r="BZ76" s="289">
        <v>69</v>
      </c>
      <c r="CA76" s="289">
        <v>0</v>
      </c>
      <c r="CB76" s="289">
        <v>0</v>
      </c>
      <c r="CC76" s="289">
        <v>0</v>
      </c>
      <c r="CD76" s="289">
        <v>0</v>
      </c>
      <c r="CE76" s="289">
        <v>276</v>
      </c>
      <c r="CF76" s="274">
        <f t="shared" si="14"/>
        <v>414</v>
      </c>
      <c r="CG76" s="276">
        <f t="shared" si="15"/>
        <v>46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69</v>
      </c>
      <c r="CZ76" s="286">
        <v>0</v>
      </c>
      <c r="DA76" s="286">
        <v>0</v>
      </c>
      <c r="DB76" s="274">
        <f t="shared" si="18"/>
        <v>69</v>
      </c>
      <c r="DC76" s="275">
        <f t="shared" si="19"/>
        <v>7.666666666666667</v>
      </c>
      <c r="DD76" s="279">
        <v>0</v>
      </c>
      <c r="DE76" s="280">
        <v>0</v>
      </c>
      <c r="DF76" s="286">
        <v>69</v>
      </c>
      <c r="DG76" s="286">
        <v>138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207</v>
      </c>
      <c r="DN76" s="276">
        <f t="shared" si="21"/>
        <v>23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5.6" thickTop="1" thickBot="1" x14ac:dyDescent="0.35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483</v>
      </c>
      <c r="H77" s="269">
        <v>0</v>
      </c>
      <c r="I77" s="269">
        <v>69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138</v>
      </c>
      <c r="P77" s="269">
        <f t="shared" ref="P77:P140" si="28">SUM(G77:O77)</f>
        <v>690</v>
      </c>
      <c r="Q77" s="270">
        <f t="shared" si="2"/>
        <v>552</v>
      </c>
      <c r="R77" s="270">
        <f t="shared" ref="R77:R140" si="29">SUM(L77:O77)</f>
        <v>138</v>
      </c>
      <c r="S77" s="271">
        <f t="shared" si="3"/>
        <v>76.666666666666671</v>
      </c>
      <c r="T77" s="284">
        <v>0</v>
      </c>
      <c r="U77" s="280">
        <v>0</v>
      </c>
      <c r="V77" s="285">
        <v>69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69</v>
      </c>
      <c r="AC77" s="274">
        <f t="shared" si="4"/>
        <v>138</v>
      </c>
      <c r="AD77" s="275">
        <f t="shared" si="5"/>
        <v>15.333333333333334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207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207</v>
      </c>
      <c r="BK77" s="275">
        <f t="shared" si="11"/>
        <v>25.875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138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138</v>
      </c>
      <c r="CG77" s="276">
        <f t="shared" si="15"/>
        <v>15.333333333333334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138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69</v>
      </c>
      <c r="DM77" s="274">
        <f t="shared" si="20"/>
        <v>207</v>
      </c>
      <c r="DN77" s="276">
        <f t="shared" si="21"/>
        <v>23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5.6" thickTop="1" thickBot="1" x14ac:dyDescent="0.35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207</v>
      </c>
      <c r="H78" s="269">
        <v>69</v>
      </c>
      <c r="I78" s="269">
        <v>69</v>
      </c>
      <c r="J78" s="269">
        <v>276</v>
      </c>
      <c r="K78" s="268">
        <v>138</v>
      </c>
      <c r="L78" s="269">
        <v>69</v>
      </c>
      <c r="M78" s="269">
        <v>69</v>
      </c>
      <c r="N78" s="269">
        <v>69</v>
      </c>
      <c r="O78" s="269">
        <v>69</v>
      </c>
      <c r="P78" s="269">
        <f t="shared" si="28"/>
        <v>1035</v>
      </c>
      <c r="Q78" s="270">
        <f t="shared" ref="Q78:Q141" si="30">SUM(G78:K78)</f>
        <v>759</v>
      </c>
      <c r="R78" s="270">
        <f t="shared" si="29"/>
        <v>276</v>
      </c>
      <c r="S78" s="271">
        <f t="shared" ref="S78:S141" si="31">AVERAGE(G78:O78)</f>
        <v>115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2">SUM(T78:AB78)</f>
        <v>0</v>
      </c>
      <c r="AD78" s="275">
        <f t="shared" ref="AD78:AD141" si="33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4">SUM(AE78:AM78)</f>
        <v>0</v>
      </c>
      <c r="AO78" s="276">
        <f t="shared" ref="AO78:AO141" si="35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6">SUM(AP78:AX78)</f>
        <v>0</v>
      </c>
      <c r="AZ78" s="276">
        <f t="shared" ref="AZ78:AZ141" si="37">AVERAGE(AP78:AX78)</f>
        <v>0</v>
      </c>
      <c r="BA78" s="287">
        <v>69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38">SUM(BA78:BI78)</f>
        <v>69</v>
      </c>
      <c r="BK78" s="275">
        <f t="shared" ref="BK78:BK141" si="39">AVERAGE(BA78:BH78)</f>
        <v>8.625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0">SUM(BM78:BT78)</f>
        <v>0</v>
      </c>
      <c r="BV78" s="276">
        <f t="shared" ref="BV78:BV141" si="41">AVERAGE(BL78:BT78)</f>
        <v>0</v>
      </c>
      <c r="BW78" s="287">
        <v>69</v>
      </c>
      <c r="BX78" s="288">
        <v>0</v>
      </c>
      <c r="BY78" s="289">
        <v>0</v>
      </c>
      <c r="BZ78" s="289">
        <v>138</v>
      </c>
      <c r="CA78" s="289">
        <v>0</v>
      </c>
      <c r="CB78" s="289">
        <v>0</v>
      </c>
      <c r="CC78" s="289">
        <v>0</v>
      </c>
      <c r="CD78" s="289">
        <v>0</v>
      </c>
      <c r="CE78" s="289">
        <v>69</v>
      </c>
      <c r="CF78" s="274">
        <f t="shared" ref="CF78:CF141" si="42">SUM(BW78:CE78)</f>
        <v>276</v>
      </c>
      <c r="CG78" s="276">
        <f t="shared" ref="CG78:CG141" si="43">AVERAGE(BW78:CE78)</f>
        <v>30.666666666666668</v>
      </c>
      <c r="CH78" s="279">
        <v>69</v>
      </c>
      <c r="CI78" s="280">
        <v>0</v>
      </c>
      <c r="CJ78" s="286">
        <v>69</v>
      </c>
      <c r="CK78" s="286">
        <v>138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4">SUM(CH78:CP78)</f>
        <v>277</v>
      </c>
      <c r="CR78" s="276">
        <f t="shared" ref="CR78:CR141" si="45">AVERAGE(CH78:CP78)</f>
        <v>30.777777777777779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6">SUM(CS78:DA78)</f>
        <v>0</v>
      </c>
      <c r="DC78" s="275">
        <f t="shared" ref="DC78:DC141" si="47">AVERAGE(CS78:DA78)</f>
        <v>0</v>
      </c>
      <c r="DD78" s="279">
        <v>0</v>
      </c>
      <c r="DE78" s="280">
        <v>69</v>
      </c>
      <c r="DF78" s="286">
        <v>0</v>
      </c>
      <c r="DG78" s="286">
        <v>0</v>
      </c>
      <c r="DH78" s="286">
        <v>138</v>
      </c>
      <c r="DI78" s="286">
        <v>0</v>
      </c>
      <c r="DJ78" s="286">
        <v>69</v>
      </c>
      <c r="DK78" s="286">
        <v>69</v>
      </c>
      <c r="DL78" s="286">
        <v>0</v>
      </c>
      <c r="DM78" s="274">
        <f t="shared" ref="DM78:DM141" si="48">SUM(DD78:DL78)</f>
        <v>345</v>
      </c>
      <c r="DN78" s="276">
        <f t="shared" ref="DN78:DN141" si="49">AVERAGE(DD78:DL78)</f>
        <v>38.333333333333336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0">SUM(DO78:DW78)</f>
        <v>0</v>
      </c>
      <c r="DY78" s="276">
        <f t="shared" ref="DY78:DY141" si="51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2">SUM(DZ78:EH78)</f>
        <v>0</v>
      </c>
      <c r="EJ78" s="275">
        <f t="shared" ref="EJ78:EJ141" si="53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4">SUM(EK78:ES78)</f>
        <v>0</v>
      </c>
      <c r="EU78" s="276">
        <f t="shared" ref="EU78:EU141" si="55">AVERAGE(EK78:ES78)</f>
        <v>0</v>
      </c>
    </row>
    <row r="79" spans="1:151" ht="15.6" thickTop="1" thickBot="1" x14ac:dyDescent="0.35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28"/>
        <v>0</v>
      </c>
      <c r="Q79" s="270">
        <f t="shared" si="30"/>
        <v>0</v>
      </c>
      <c r="R79" s="270">
        <f t="shared" si="29"/>
        <v>0</v>
      </c>
      <c r="S79" s="271">
        <f t="shared" si="31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2"/>
        <v>0</v>
      </c>
      <c r="AD79" s="275">
        <f t="shared" si="33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4"/>
        <v>0</v>
      </c>
      <c r="AO79" s="276">
        <f t="shared" si="35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6"/>
        <v>0</v>
      </c>
      <c r="AZ79" s="276">
        <f t="shared" si="37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38"/>
        <v>0</v>
      </c>
      <c r="BK79" s="275">
        <f t="shared" si="3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0"/>
        <v>0</v>
      </c>
      <c r="BV79" s="276">
        <f t="shared" si="41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2"/>
        <v>0</v>
      </c>
      <c r="CG79" s="276">
        <f t="shared" si="43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4"/>
        <v>0</v>
      </c>
      <c r="CR79" s="276">
        <f t="shared" si="45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6"/>
        <v>0</v>
      </c>
      <c r="DC79" s="275">
        <f t="shared" si="47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8"/>
        <v>0</v>
      </c>
      <c r="DN79" s="276">
        <f t="shared" si="49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0"/>
        <v>0</v>
      </c>
      <c r="DY79" s="276">
        <f t="shared" si="51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2"/>
        <v>0</v>
      </c>
      <c r="EJ79" s="275">
        <f t="shared" si="53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4"/>
        <v>0</v>
      </c>
      <c r="EU79" s="276">
        <f t="shared" si="55"/>
        <v>0</v>
      </c>
    </row>
    <row r="80" spans="1:151" ht="15.6" thickTop="1" thickBot="1" x14ac:dyDescent="0.35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28"/>
        <v>0</v>
      </c>
      <c r="Q80" s="270">
        <f t="shared" si="30"/>
        <v>0</v>
      </c>
      <c r="R80" s="270">
        <f t="shared" si="29"/>
        <v>0</v>
      </c>
      <c r="S80" s="271">
        <f t="shared" si="31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2"/>
        <v>0</v>
      </c>
      <c r="AD80" s="275">
        <f t="shared" si="33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4"/>
        <v>0</v>
      </c>
      <c r="AO80" s="276">
        <f t="shared" si="35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6"/>
        <v>0</v>
      </c>
      <c r="AZ80" s="276">
        <f t="shared" si="37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38"/>
        <v>0</v>
      </c>
      <c r="BK80" s="275">
        <f t="shared" si="3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0"/>
        <v>0</v>
      </c>
      <c r="BV80" s="276">
        <f t="shared" si="41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2"/>
        <v>0</v>
      </c>
      <c r="CG80" s="276">
        <f t="shared" si="43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4"/>
        <v>0</v>
      </c>
      <c r="CR80" s="276">
        <f t="shared" si="45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6"/>
        <v>0</v>
      </c>
      <c r="DC80" s="275">
        <f t="shared" si="47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8"/>
        <v>0</v>
      </c>
      <c r="DN80" s="276">
        <f t="shared" si="49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0"/>
        <v>0</v>
      </c>
      <c r="DY80" s="276">
        <f t="shared" si="51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2"/>
        <v>0</v>
      </c>
      <c r="EJ80" s="275">
        <f t="shared" si="53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4"/>
        <v>0</v>
      </c>
      <c r="EU80" s="276">
        <f t="shared" si="55"/>
        <v>0</v>
      </c>
    </row>
    <row r="81" spans="1:151" ht="15.6" thickTop="1" thickBot="1" x14ac:dyDescent="0.35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28"/>
        <v>0</v>
      </c>
      <c r="Q81" s="270">
        <f t="shared" si="30"/>
        <v>0</v>
      </c>
      <c r="R81" s="270">
        <f t="shared" si="29"/>
        <v>0</v>
      </c>
      <c r="S81" s="271">
        <f t="shared" si="31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2"/>
        <v>0</v>
      </c>
      <c r="AD81" s="275">
        <f t="shared" si="33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4"/>
        <v>0</v>
      </c>
      <c r="AO81" s="276">
        <f t="shared" si="35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6"/>
        <v>0</v>
      </c>
      <c r="AZ81" s="276">
        <f t="shared" si="37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38"/>
        <v>0</v>
      </c>
      <c r="BK81" s="275">
        <f t="shared" si="3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0"/>
        <v>0</v>
      </c>
      <c r="BV81" s="276">
        <f t="shared" si="41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2"/>
        <v>0</v>
      </c>
      <c r="CG81" s="276">
        <f t="shared" si="43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4"/>
        <v>0</v>
      </c>
      <c r="CR81" s="276">
        <f t="shared" si="45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6"/>
        <v>0</v>
      </c>
      <c r="DC81" s="275">
        <f t="shared" si="47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8"/>
        <v>0</v>
      </c>
      <c r="DN81" s="276">
        <f t="shared" si="49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0"/>
        <v>0</v>
      </c>
      <c r="DY81" s="276">
        <f t="shared" si="51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2"/>
        <v>0</v>
      </c>
      <c r="EJ81" s="275">
        <f t="shared" si="53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4"/>
        <v>0</v>
      </c>
      <c r="EU81" s="276">
        <f t="shared" si="55"/>
        <v>0</v>
      </c>
    </row>
    <row r="82" spans="1:151" ht="15.6" thickTop="1" thickBot="1" x14ac:dyDescent="0.35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28"/>
        <v>0</v>
      </c>
      <c r="Q82" s="270">
        <f t="shared" si="30"/>
        <v>0</v>
      </c>
      <c r="R82" s="270">
        <f t="shared" si="29"/>
        <v>0</v>
      </c>
      <c r="S82" s="271">
        <f t="shared" si="31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2"/>
        <v>0</v>
      </c>
      <c r="AD82" s="275">
        <f t="shared" si="33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4"/>
        <v>0</v>
      </c>
      <c r="AO82" s="276">
        <f t="shared" si="35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6"/>
        <v>0</v>
      </c>
      <c r="AZ82" s="276">
        <f t="shared" si="37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38"/>
        <v>0</v>
      </c>
      <c r="BK82" s="275">
        <f t="shared" si="3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0"/>
        <v>0</v>
      </c>
      <c r="BV82" s="276">
        <f t="shared" si="41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2"/>
        <v>0</v>
      </c>
      <c r="CG82" s="276">
        <f t="shared" si="43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4"/>
        <v>0</v>
      </c>
      <c r="CR82" s="276">
        <f t="shared" si="45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6"/>
        <v>0</v>
      </c>
      <c r="DC82" s="275">
        <f t="shared" si="47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8"/>
        <v>0</v>
      </c>
      <c r="DN82" s="276">
        <f t="shared" si="49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0"/>
        <v>0</v>
      </c>
      <c r="DY82" s="276">
        <f t="shared" si="51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2"/>
        <v>0</v>
      </c>
      <c r="EJ82" s="275">
        <f t="shared" si="53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4"/>
        <v>0</v>
      </c>
      <c r="EU82" s="276">
        <f t="shared" si="55"/>
        <v>0</v>
      </c>
    </row>
    <row r="83" spans="1:151" ht="15.6" thickTop="1" thickBot="1" x14ac:dyDescent="0.35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98</v>
      </c>
      <c r="H83" s="269">
        <v>98</v>
      </c>
      <c r="I83" s="269">
        <v>98</v>
      </c>
      <c r="J83" s="269">
        <v>147</v>
      </c>
      <c r="K83" s="268">
        <v>147</v>
      </c>
      <c r="L83" s="269">
        <v>147</v>
      </c>
      <c r="M83" s="269">
        <v>98</v>
      </c>
      <c r="N83" s="269">
        <v>147</v>
      </c>
      <c r="O83" s="269">
        <v>196</v>
      </c>
      <c r="P83" s="269">
        <f t="shared" si="28"/>
        <v>1176</v>
      </c>
      <c r="Q83" s="270">
        <f t="shared" si="30"/>
        <v>588</v>
      </c>
      <c r="R83" s="270">
        <f t="shared" si="29"/>
        <v>588</v>
      </c>
      <c r="S83" s="271">
        <f t="shared" si="31"/>
        <v>130.66666666666666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2"/>
        <v>0</v>
      </c>
      <c r="AD83" s="275">
        <f t="shared" si="33"/>
        <v>0</v>
      </c>
      <c r="AE83" s="279">
        <v>0</v>
      </c>
      <c r="AF83" s="280">
        <v>0</v>
      </c>
      <c r="AG83" s="286">
        <v>0</v>
      </c>
      <c r="AH83" s="286">
        <v>49</v>
      </c>
      <c r="AI83" s="286">
        <v>0</v>
      </c>
      <c r="AJ83" s="286">
        <v>0</v>
      </c>
      <c r="AK83" s="286">
        <v>49</v>
      </c>
      <c r="AL83" s="286">
        <v>0</v>
      </c>
      <c r="AM83" s="286">
        <v>0</v>
      </c>
      <c r="AN83" s="274">
        <f t="shared" si="34"/>
        <v>98</v>
      </c>
      <c r="AO83" s="276">
        <f t="shared" si="35"/>
        <v>10.888888888888889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6"/>
        <v>0</v>
      </c>
      <c r="AZ83" s="276">
        <f t="shared" si="37"/>
        <v>0</v>
      </c>
      <c r="BA83" s="287">
        <v>0</v>
      </c>
      <c r="BB83" s="280">
        <v>0</v>
      </c>
      <c r="BC83" s="286">
        <v>0</v>
      </c>
      <c r="BD83" s="286">
        <v>49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38"/>
        <v>49</v>
      </c>
      <c r="BK83" s="275">
        <f t="shared" si="39"/>
        <v>6.125</v>
      </c>
      <c r="BL83" s="279">
        <v>0</v>
      </c>
      <c r="BM83" s="280">
        <v>98</v>
      </c>
      <c r="BN83" s="286">
        <v>0</v>
      </c>
      <c r="BO83" s="286">
        <v>0</v>
      </c>
      <c r="BP83" s="286">
        <v>49</v>
      </c>
      <c r="BQ83" s="286">
        <v>0</v>
      </c>
      <c r="BR83" s="286">
        <v>0</v>
      </c>
      <c r="BS83" s="286">
        <v>49</v>
      </c>
      <c r="BT83" s="286">
        <v>0</v>
      </c>
      <c r="BU83" s="274">
        <f t="shared" si="40"/>
        <v>196</v>
      </c>
      <c r="BV83" s="276">
        <f t="shared" si="41"/>
        <v>21.777777777777779</v>
      </c>
      <c r="BW83" s="287">
        <v>98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2"/>
        <v>98</v>
      </c>
      <c r="CG83" s="276">
        <f t="shared" si="43"/>
        <v>10.888888888888889</v>
      </c>
      <c r="CH83" s="279">
        <v>0</v>
      </c>
      <c r="CI83" s="280">
        <v>0</v>
      </c>
      <c r="CJ83" s="286">
        <v>49</v>
      </c>
      <c r="CK83" s="286">
        <v>49</v>
      </c>
      <c r="CL83" s="286">
        <v>0</v>
      </c>
      <c r="CM83" s="286">
        <v>0</v>
      </c>
      <c r="CN83" s="286">
        <v>49</v>
      </c>
      <c r="CO83" s="286">
        <v>49</v>
      </c>
      <c r="CP83" s="286">
        <v>0</v>
      </c>
      <c r="CQ83" s="274">
        <f t="shared" si="44"/>
        <v>196</v>
      </c>
      <c r="CR83" s="276">
        <f t="shared" si="45"/>
        <v>21.777777777777779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49</v>
      </c>
      <c r="DA83" s="286">
        <v>0</v>
      </c>
      <c r="DB83" s="274">
        <f t="shared" si="46"/>
        <v>51</v>
      </c>
      <c r="DC83" s="275">
        <f t="shared" si="47"/>
        <v>5.666666666666667</v>
      </c>
      <c r="DD83" s="279">
        <v>0</v>
      </c>
      <c r="DE83" s="280">
        <v>0</v>
      </c>
      <c r="DF83" s="286">
        <v>0</v>
      </c>
      <c r="DG83" s="286">
        <v>0</v>
      </c>
      <c r="DH83" s="286">
        <v>98</v>
      </c>
      <c r="DI83" s="286">
        <v>0</v>
      </c>
      <c r="DJ83" s="286">
        <v>0</v>
      </c>
      <c r="DK83" s="286">
        <v>0</v>
      </c>
      <c r="DL83" s="286">
        <v>147</v>
      </c>
      <c r="DM83" s="274">
        <f t="shared" si="48"/>
        <v>245</v>
      </c>
      <c r="DN83" s="276">
        <f t="shared" si="49"/>
        <v>27.222222222222221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0"/>
        <v>1</v>
      </c>
      <c r="DY83" s="276">
        <f t="shared" si="51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2"/>
        <v>0</v>
      </c>
      <c r="EJ83" s="275">
        <f t="shared" si="53"/>
        <v>0</v>
      </c>
      <c r="EK83" s="279">
        <v>0</v>
      </c>
      <c r="EL83" s="280">
        <v>0</v>
      </c>
      <c r="EM83" s="286">
        <v>49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49</v>
      </c>
      <c r="ET83" s="274">
        <f t="shared" si="54"/>
        <v>98</v>
      </c>
      <c r="EU83" s="276">
        <f t="shared" si="55"/>
        <v>10.888888888888889</v>
      </c>
    </row>
    <row r="84" spans="1:151" ht="15.6" thickTop="1" thickBot="1" x14ac:dyDescent="0.35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49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49</v>
      </c>
      <c r="O84" s="269">
        <v>49</v>
      </c>
      <c r="P84" s="269">
        <f t="shared" si="28"/>
        <v>147</v>
      </c>
      <c r="Q84" s="270">
        <f t="shared" si="30"/>
        <v>49</v>
      </c>
      <c r="R84" s="270">
        <f t="shared" si="29"/>
        <v>98</v>
      </c>
      <c r="S84" s="271">
        <f t="shared" si="31"/>
        <v>16.333333333333332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2"/>
        <v>0</v>
      </c>
      <c r="AD84" s="275">
        <f t="shared" si="33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4"/>
        <v>0</v>
      </c>
      <c r="AO84" s="276">
        <f t="shared" si="35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6"/>
        <v>0</v>
      </c>
      <c r="AZ84" s="276">
        <f t="shared" si="37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38"/>
        <v>0</v>
      </c>
      <c r="BK84" s="275">
        <f t="shared" si="3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0"/>
        <v>0</v>
      </c>
      <c r="BV84" s="276">
        <f t="shared" si="41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49</v>
      </c>
      <c r="CF84" s="274">
        <f t="shared" si="42"/>
        <v>49</v>
      </c>
      <c r="CG84" s="276">
        <f t="shared" si="43"/>
        <v>5.4444444444444446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4"/>
        <v>0</v>
      </c>
      <c r="CR84" s="276">
        <f t="shared" si="45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49</v>
      </c>
      <c r="DA84" s="286">
        <v>0</v>
      </c>
      <c r="DB84" s="274">
        <f t="shared" si="46"/>
        <v>49</v>
      </c>
      <c r="DC84" s="275">
        <f t="shared" si="47"/>
        <v>5.4444444444444446</v>
      </c>
      <c r="DD84" s="279">
        <v>49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8"/>
        <v>49</v>
      </c>
      <c r="DN84" s="276">
        <f t="shared" si="49"/>
        <v>5.4444444444444446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0"/>
        <v>0</v>
      </c>
      <c r="DY84" s="276">
        <f t="shared" si="51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2"/>
        <v>0</v>
      </c>
      <c r="EJ84" s="275">
        <f t="shared" si="53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4"/>
        <v>0</v>
      </c>
      <c r="EU84" s="276">
        <f t="shared" si="55"/>
        <v>0</v>
      </c>
    </row>
    <row r="85" spans="1:151" ht="15.6" thickTop="1" thickBot="1" x14ac:dyDescent="0.35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49</v>
      </c>
      <c r="I85" s="269">
        <v>147</v>
      </c>
      <c r="J85" s="269">
        <v>0</v>
      </c>
      <c r="K85" s="268">
        <v>0</v>
      </c>
      <c r="L85" s="269">
        <v>0</v>
      </c>
      <c r="M85" s="269">
        <v>0</v>
      </c>
      <c r="N85" s="269">
        <v>49</v>
      </c>
      <c r="O85" s="269">
        <v>49</v>
      </c>
      <c r="P85" s="269">
        <f t="shared" si="28"/>
        <v>294</v>
      </c>
      <c r="Q85" s="270">
        <f t="shared" si="30"/>
        <v>196</v>
      </c>
      <c r="R85" s="270">
        <f t="shared" si="29"/>
        <v>98</v>
      </c>
      <c r="S85" s="271">
        <f t="shared" si="31"/>
        <v>32.666666666666664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2"/>
        <v>0</v>
      </c>
      <c r="AD85" s="275">
        <f t="shared" si="33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4"/>
        <v>0</v>
      </c>
      <c r="AO85" s="276">
        <f t="shared" si="35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6"/>
        <v>0</v>
      </c>
      <c r="AZ85" s="276">
        <f t="shared" si="37"/>
        <v>0</v>
      </c>
      <c r="BA85" s="287">
        <v>0</v>
      </c>
      <c r="BB85" s="280">
        <v>49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49</v>
      </c>
      <c r="BI85" s="286">
        <v>0</v>
      </c>
      <c r="BJ85" s="274">
        <f t="shared" si="38"/>
        <v>98</v>
      </c>
      <c r="BK85" s="275">
        <f t="shared" si="39"/>
        <v>12.25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0"/>
        <v>0</v>
      </c>
      <c r="BV85" s="276">
        <f t="shared" si="41"/>
        <v>0</v>
      </c>
      <c r="BW85" s="287">
        <v>0</v>
      </c>
      <c r="BX85" s="288">
        <v>0</v>
      </c>
      <c r="BY85" s="289">
        <v>98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2"/>
        <v>98</v>
      </c>
      <c r="CG85" s="276">
        <f t="shared" si="43"/>
        <v>10.888888888888889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4"/>
        <v>0</v>
      </c>
      <c r="CR85" s="276">
        <f t="shared" si="45"/>
        <v>0</v>
      </c>
      <c r="CS85" s="284">
        <v>0</v>
      </c>
      <c r="CT85" s="280">
        <v>0</v>
      </c>
      <c r="CU85" s="286">
        <v>49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6"/>
        <v>49</v>
      </c>
      <c r="DC85" s="275">
        <f t="shared" si="47"/>
        <v>5.4444444444444446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49</v>
      </c>
      <c r="DM85" s="274">
        <f t="shared" si="48"/>
        <v>49</v>
      </c>
      <c r="DN85" s="276">
        <f t="shared" si="49"/>
        <v>5.4444444444444446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0"/>
        <v>0</v>
      </c>
      <c r="DY85" s="276">
        <f t="shared" si="51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2"/>
        <v>0</v>
      </c>
      <c r="EJ85" s="275">
        <f t="shared" si="53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4"/>
        <v>0</v>
      </c>
      <c r="EU85" s="276">
        <f t="shared" si="55"/>
        <v>0</v>
      </c>
    </row>
    <row r="86" spans="1:151" ht="15.6" thickTop="1" thickBot="1" x14ac:dyDescent="0.35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98</v>
      </c>
      <c r="H86" s="269">
        <v>49</v>
      </c>
      <c r="I86" s="269">
        <v>0</v>
      </c>
      <c r="J86" s="269">
        <v>0</v>
      </c>
      <c r="K86" s="268">
        <v>98</v>
      </c>
      <c r="L86" s="269">
        <v>98</v>
      </c>
      <c r="M86" s="269">
        <v>98</v>
      </c>
      <c r="N86" s="269">
        <v>0</v>
      </c>
      <c r="O86" s="269">
        <v>49</v>
      </c>
      <c r="P86" s="269">
        <f t="shared" si="28"/>
        <v>490</v>
      </c>
      <c r="Q86" s="270">
        <f t="shared" si="30"/>
        <v>245</v>
      </c>
      <c r="R86" s="270">
        <f t="shared" si="29"/>
        <v>245</v>
      </c>
      <c r="S86" s="271">
        <f t="shared" si="31"/>
        <v>54.444444444444443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2"/>
        <v>0</v>
      </c>
      <c r="AD86" s="275">
        <f t="shared" si="33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4"/>
        <v>0</v>
      </c>
      <c r="AO86" s="276">
        <f t="shared" si="35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6"/>
        <v>0</v>
      </c>
      <c r="AZ86" s="276">
        <f t="shared" si="37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38"/>
        <v>1</v>
      </c>
      <c r="BK86" s="275">
        <f t="shared" si="39"/>
        <v>0.125</v>
      </c>
      <c r="BL86" s="279">
        <v>49</v>
      </c>
      <c r="BM86" s="280">
        <v>0</v>
      </c>
      <c r="BN86" s="286">
        <v>0</v>
      </c>
      <c r="BO86" s="286">
        <v>0</v>
      </c>
      <c r="BP86" s="286">
        <v>49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0"/>
        <v>49</v>
      </c>
      <c r="BV86" s="276">
        <f t="shared" si="41"/>
        <v>10.888888888888889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49</v>
      </c>
      <c r="CF86" s="274">
        <f t="shared" si="42"/>
        <v>49</v>
      </c>
      <c r="CG86" s="276">
        <f t="shared" si="43"/>
        <v>5.4444444444444446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4"/>
        <v>0</v>
      </c>
      <c r="CR86" s="276">
        <f t="shared" si="45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49</v>
      </c>
      <c r="CX86" s="286">
        <v>0</v>
      </c>
      <c r="CY86" s="286">
        <v>49</v>
      </c>
      <c r="CZ86" s="286">
        <v>0</v>
      </c>
      <c r="DA86" s="286">
        <v>0</v>
      </c>
      <c r="DB86" s="274">
        <f t="shared" si="46"/>
        <v>98</v>
      </c>
      <c r="DC86" s="275">
        <f t="shared" si="47"/>
        <v>10.888888888888889</v>
      </c>
      <c r="DD86" s="279">
        <v>49</v>
      </c>
      <c r="DE86" s="280">
        <v>49</v>
      </c>
      <c r="DF86" s="286">
        <v>0</v>
      </c>
      <c r="DG86" s="286">
        <v>0</v>
      </c>
      <c r="DH86" s="286">
        <v>0</v>
      </c>
      <c r="DI86" s="286">
        <v>1</v>
      </c>
      <c r="DJ86" s="286">
        <v>49</v>
      </c>
      <c r="DK86" s="286">
        <v>0</v>
      </c>
      <c r="DL86" s="286">
        <v>0</v>
      </c>
      <c r="DM86" s="274">
        <f t="shared" si="48"/>
        <v>148</v>
      </c>
      <c r="DN86" s="276">
        <f t="shared" si="49"/>
        <v>16.444444444444443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0"/>
        <v>0</v>
      </c>
      <c r="DY86" s="276">
        <f t="shared" si="51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2"/>
        <v>0</v>
      </c>
      <c r="EJ86" s="275">
        <f t="shared" si="53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4"/>
        <v>0</v>
      </c>
      <c r="EU86" s="276">
        <f t="shared" si="55"/>
        <v>0</v>
      </c>
    </row>
    <row r="87" spans="1:151" ht="15.6" thickTop="1" thickBot="1" x14ac:dyDescent="0.35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28"/>
        <v>0</v>
      </c>
      <c r="Q87" s="270">
        <f t="shared" si="30"/>
        <v>0</v>
      </c>
      <c r="R87" s="270">
        <f t="shared" si="29"/>
        <v>0</v>
      </c>
      <c r="S87" s="271">
        <f t="shared" si="31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2"/>
        <v>0</v>
      </c>
      <c r="AD87" s="275">
        <f t="shared" si="33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4"/>
        <v>0</v>
      </c>
      <c r="AO87" s="276">
        <f t="shared" si="35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6"/>
        <v>0</v>
      </c>
      <c r="AZ87" s="276">
        <f t="shared" si="37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38"/>
        <v>0</v>
      </c>
      <c r="BK87" s="275">
        <f t="shared" si="3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0"/>
        <v>0</v>
      </c>
      <c r="BV87" s="276">
        <f t="shared" si="41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2"/>
        <v>0</v>
      </c>
      <c r="CG87" s="276">
        <f t="shared" si="43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4"/>
        <v>0</v>
      </c>
      <c r="CR87" s="276">
        <f t="shared" si="45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6"/>
        <v>0</v>
      </c>
      <c r="DC87" s="275">
        <f t="shared" si="47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8"/>
        <v>0</v>
      </c>
      <c r="DN87" s="276">
        <f t="shared" si="49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0"/>
        <v>0</v>
      </c>
      <c r="DY87" s="276">
        <f t="shared" si="51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2"/>
        <v>0</v>
      </c>
      <c r="EJ87" s="275">
        <f t="shared" si="53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4"/>
        <v>0</v>
      </c>
      <c r="EU87" s="276">
        <f t="shared" si="55"/>
        <v>0</v>
      </c>
    </row>
    <row r="88" spans="1:151" ht="15.6" thickTop="1" thickBot="1" x14ac:dyDescent="0.35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28"/>
        <v>0</v>
      </c>
      <c r="Q88" s="270">
        <f t="shared" si="30"/>
        <v>0</v>
      </c>
      <c r="R88" s="270">
        <f t="shared" si="29"/>
        <v>0</v>
      </c>
      <c r="S88" s="271">
        <f t="shared" si="31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2"/>
        <v>0</v>
      </c>
      <c r="AD88" s="275">
        <f t="shared" si="33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4"/>
        <v>0</v>
      </c>
      <c r="AO88" s="276">
        <f t="shared" si="35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6"/>
        <v>0</v>
      </c>
      <c r="AZ88" s="276">
        <f t="shared" si="37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38"/>
        <v>0</v>
      </c>
      <c r="BK88" s="275">
        <f t="shared" si="3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0"/>
        <v>0</v>
      </c>
      <c r="BV88" s="276">
        <f t="shared" si="41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2"/>
        <v>0</v>
      </c>
      <c r="CG88" s="276">
        <f t="shared" si="43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4"/>
        <v>0</v>
      </c>
      <c r="CR88" s="276">
        <f t="shared" si="45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6"/>
        <v>0</v>
      </c>
      <c r="DC88" s="275">
        <f t="shared" si="47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8"/>
        <v>0</v>
      </c>
      <c r="DN88" s="276">
        <f t="shared" si="49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0"/>
        <v>0</v>
      </c>
      <c r="DY88" s="276">
        <f t="shared" si="51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2"/>
        <v>0</v>
      </c>
      <c r="EJ88" s="275">
        <f t="shared" si="53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4"/>
        <v>0</v>
      </c>
      <c r="EU88" s="276">
        <f t="shared" si="55"/>
        <v>0</v>
      </c>
    </row>
    <row r="89" spans="1:151" ht="15.6" thickTop="1" thickBot="1" x14ac:dyDescent="0.35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28"/>
        <v>0</v>
      </c>
      <c r="Q89" s="270">
        <f t="shared" si="30"/>
        <v>0</v>
      </c>
      <c r="R89" s="270">
        <f t="shared" si="29"/>
        <v>0</v>
      </c>
      <c r="S89" s="271">
        <f t="shared" si="31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2"/>
        <v>0</v>
      </c>
      <c r="AD89" s="275">
        <f t="shared" si="33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4"/>
        <v>0</v>
      </c>
      <c r="AO89" s="276">
        <f t="shared" si="35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6"/>
        <v>0</v>
      </c>
      <c r="AZ89" s="276">
        <f t="shared" si="37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38"/>
        <v>0</v>
      </c>
      <c r="BK89" s="275">
        <f t="shared" si="3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0"/>
        <v>0</v>
      </c>
      <c r="BV89" s="276">
        <f t="shared" si="41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2"/>
        <v>0</v>
      </c>
      <c r="CG89" s="276">
        <f t="shared" si="43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4"/>
        <v>0</v>
      </c>
      <c r="CR89" s="276">
        <f t="shared" si="45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6"/>
        <v>0</v>
      </c>
      <c r="DC89" s="275">
        <f t="shared" si="47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8"/>
        <v>0</v>
      </c>
      <c r="DN89" s="276">
        <f t="shared" si="49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0"/>
        <v>0</v>
      </c>
      <c r="DY89" s="276">
        <f t="shared" si="51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2"/>
        <v>0</v>
      </c>
      <c r="EJ89" s="275">
        <f t="shared" si="53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4"/>
        <v>0</v>
      </c>
      <c r="EU89" s="276">
        <f t="shared" si="55"/>
        <v>0</v>
      </c>
    </row>
    <row r="90" spans="1:151" ht="15.6" thickTop="1" thickBot="1" x14ac:dyDescent="0.35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28"/>
        <v>0</v>
      </c>
      <c r="Q90" s="270">
        <f t="shared" si="30"/>
        <v>0</v>
      </c>
      <c r="R90" s="270">
        <f t="shared" si="29"/>
        <v>0</v>
      </c>
      <c r="S90" s="271">
        <f t="shared" si="31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2"/>
        <v>0</v>
      </c>
      <c r="AD90" s="275">
        <f t="shared" si="33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4"/>
        <v>0</v>
      </c>
      <c r="AO90" s="276">
        <f t="shared" si="35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6"/>
        <v>0</v>
      </c>
      <c r="AZ90" s="276">
        <f t="shared" si="37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38"/>
        <v>0</v>
      </c>
      <c r="BK90" s="275">
        <f t="shared" si="3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0"/>
        <v>0</v>
      </c>
      <c r="BV90" s="276">
        <f t="shared" si="41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2"/>
        <v>0</v>
      </c>
      <c r="CG90" s="276">
        <f t="shared" si="43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4"/>
        <v>0</v>
      </c>
      <c r="CR90" s="276">
        <f t="shared" si="45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6"/>
        <v>0</v>
      </c>
      <c r="DC90" s="275">
        <f t="shared" si="47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8"/>
        <v>0</v>
      </c>
      <c r="DN90" s="276">
        <f t="shared" si="49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0"/>
        <v>0</v>
      </c>
      <c r="DY90" s="276">
        <f t="shared" si="51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2"/>
        <v>0</v>
      </c>
      <c r="EJ90" s="275">
        <f t="shared" si="53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4"/>
        <v>0</v>
      </c>
      <c r="EU90" s="276">
        <f t="shared" si="55"/>
        <v>0</v>
      </c>
    </row>
    <row r="91" spans="1:151" ht="15.6" thickTop="1" thickBot="1" x14ac:dyDescent="0.35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28"/>
        <v>0</v>
      </c>
      <c r="Q91" s="270">
        <f t="shared" si="30"/>
        <v>0</v>
      </c>
      <c r="R91" s="270">
        <f t="shared" si="29"/>
        <v>0</v>
      </c>
      <c r="S91" s="271">
        <f t="shared" si="31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2"/>
        <v>0</v>
      </c>
      <c r="AD91" s="275">
        <f t="shared" si="33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4"/>
        <v>0</v>
      </c>
      <c r="AO91" s="276">
        <f t="shared" si="35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6"/>
        <v>0</v>
      </c>
      <c r="AZ91" s="276">
        <f t="shared" si="37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38"/>
        <v>0</v>
      </c>
      <c r="BK91" s="275">
        <f t="shared" si="3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0"/>
        <v>0</v>
      </c>
      <c r="BV91" s="276">
        <f t="shared" si="41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2"/>
        <v>0</v>
      </c>
      <c r="CG91" s="276">
        <f t="shared" si="43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4"/>
        <v>0</v>
      </c>
      <c r="CR91" s="276">
        <f t="shared" si="45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6"/>
        <v>0</v>
      </c>
      <c r="DC91" s="275">
        <f t="shared" si="47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8"/>
        <v>0</v>
      </c>
      <c r="DN91" s="276">
        <f t="shared" si="49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0"/>
        <v>0</v>
      </c>
      <c r="DY91" s="276">
        <f t="shared" si="51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2"/>
        <v>0</v>
      </c>
      <c r="EJ91" s="275">
        <f t="shared" si="53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4"/>
        <v>0</v>
      </c>
      <c r="EU91" s="276">
        <f t="shared" si="55"/>
        <v>0</v>
      </c>
    </row>
    <row r="92" spans="1:151" ht="15.6" thickTop="1" thickBot="1" x14ac:dyDescent="0.35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28"/>
        <v>0</v>
      </c>
      <c r="Q92" s="270">
        <f t="shared" si="30"/>
        <v>0</v>
      </c>
      <c r="R92" s="270">
        <f t="shared" si="29"/>
        <v>0</v>
      </c>
      <c r="S92" s="271">
        <f t="shared" si="31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2"/>
        <v>0</v>
      </c>
      <c r="AD92" s="275">
        <f t="shared" si="33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4"/>
        <v>0</v>
      </c>
      <c r="AO92" s="276">
        <f t="shared" si="35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6"/>
        <v>0</v>
      </c>
      <c r="AZ92" s="276">
        <f t="shared" si="37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38"/>
        <v>0</v>
      </c>
      <c r="BK92" s="275">
        <f t="shared" si="3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0"/>
        <v>0</v>
      </c>
      <c r="BV92" s="276">
        <f t="shared" si="41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2"/>
        <v>0</v>
      </c>
      <c r="CG92" s="276">
        <f t="shared" si="43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4"/>
        <v>0</v>
      </c>
      <c r="CR92" s="276">
        <f t="shared" si="45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6"/>
        <v>0</v>
      </c>
      <c r="DC92" s="275">
        <f t="shared" si="47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8"/>
        <v>0</v>
      </c>
      <c r="DN92" s="276">
        <f t="shared" si="49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0"/>
        <v>0</v>
      </c>
      <c r="DY92" s="276">
        <f t="shared" si="51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2"/>
        <v>0</v>
      </c>
      <c r="EJ92" s="275">
        <f t="shared" si="53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4"/>
        <v>0</v>
      </c>
      <c r="EU92" s="276">
        <f t="shared" si="55"/>
        <v>0</v>
      </c>
    </row>
    <row r="93" spans="1:151" ht="15.6" thickTop="1" thickBot="1" x14ac:dyDescent="0.35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28"/>
        <v>0</v>
      </c>
      <c r="Q93" s="270">
        <f t="shared" si="30"/>
        <v>0</v>
      </c>
      <c r="R93" s="270">
        <f t="shared" si="29"/>
        <v>0</v>
      </c>
      <c r="S93" s="271">
        <f t="shared" si="31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2"/>
        <v>0</v>
      </c>
      <c r="AD93" s="275">
        <f t="shared" si="33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4"/>
        <v>0</v>
      </c>
      <c r="AO93" s="276">
        <f t="shared" si="35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6"/>
        <v>0</v>
      </c>
      <c r="AZ93" s="276">
        <f t="shared" si="37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38"/>
        <v>0</v>
      </c>
      <c r="BK93" s="275">
        <f t="shared" si="3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0"/>
        <v>0</v>
      </c>
      <c r="BV93" s="276">
        <f t="shared" si="41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2"/>
        <v>0</v>
      </c>
      <c r="CG93" s="276">
        <f t="shared" si="43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4"/>
        <v>0</v>
      </c>
      <c r="CR93" s="276">
        <f t="shared" si="45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6"/>
        <v>0</v>
      </c>
      <c r="DC93" s="275">
        <f t="shared" si="47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8"/>
        <v>0</v>
      </c>
      <c r="DN93" s="276">
        <f t="shared" si="49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0"/>
        <v>0</v>
      </c>
      <c r="DY93" s="276">
        <f t="shared" si="51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2"/>
        <v>0</v>
      </c>
      <c r="EJ93" s="275">
        <f t="shared" si="53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4"/>
        <v>0</v>
      </c>
      <c r="EU93" s="276">
        <f t="shared" si="55"/>
        <v>0</v>
      </c>
    </row>
    <row r="94" spans="1:151" ht="15.6" thickTop="1" thickBot="1" x14ac:dyDescent="0.35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229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28"/>
        <v>229</v>
      </c>
      <c r="Q94" s="270">
        <f t="shared" si="30"/>
        <v>229</v>
      </c>
      <c r="R94" s="270">
        <f t="shared" si="29"/>
        <v>0</v>
      </c>
      <c r="S94" s="271">
        <f t="shared" si="31"/>
        <v>25.444444444444443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2"/>
        <v>0</v>
      </c>
      <c r="AD94" s="275">
        <f t="shared" si="33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4"/>
        <v>0</v>
      </c>
      <c r="AO94" s="276">
        <f t="shared" si="35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6"/>
        <v>0</v>
      </c>
      <c r="AZ94" s="276">
        <f t="shared" si="37"/>
        <v>0</v>
      </c>
      <c r="BA94" s="287">
        <v>229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38"/>
        <v>229</v>
      </c>
      <c r="BK94" s="275">
        <f t="shared" si="39"/>
        <v>28.625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0"/>
        <v>0</v>
      </c>
      <c r="BV94" s="276">
        <f t="shared" si="41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2"/>
        <v>0</v>
      </c>
      <c r="CG94" s="276">
        <f t="shared" si="43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4"/>
        <v>0</v>
      </c>
      <c r="CR94" s="276">
        <f t="shared" si="45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6"/>
        <v>0</v>
      </c>
      <c r="DC94" s="275">
        <f t="shared" si="47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8"/>
        <v>0</v>
      </c>
      <c r="DN94" s="276">
        <f t="shared" si="49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0"/>
        <v>0</v>
      </c>
      <c r="DY94" s="276">
        <f t="shared" si="51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2"/>
        <v>0</v>
      </c>
      <c r="EJ94" s="275">
        <f t="shared" si="53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4"/>
        <v>0</v>
      </c>
      <c r="EU94" s="276">
        <f t="shared" si="55"/>
        <v>0</v>
      </c>
    </row>
    <row r="95" spans="1:151" ht="15.6" thickTop="1" thickBot="1" x14ac:dyDescent="0.35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99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28"/>
        <v>99</v>
      </c>
      <c r="Q95" s="270">
        <f t="shared" si="30"/>
        <v>99</v>
      </c>
      <c r="R95" s="270">
        <f t="shared" si="29"/>
        <v>0</v>
      </c>
      <c r="S95" s="271">
        <f t="shared" si="31"/>
        <v>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2"/>
        <v>0</v>
      </c>
      <c r="AD95" s="275">
        <f t="shared" si="33"/>
        <v>0</v>
      </c>
      <c r="AE95" s="279">
        <v>99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4"/>
        <v>99</v>
      </c>
      <c r="AO95" s="276">
        <f t="shared" si="35"/>
        <v>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6"/>
        <v>0</v>
      </c>
      <c r="AZ95" s="276">
        <f t="shared" si="37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38"/>
        <v>0</v>
      </c>
      <c r="BK95" s="275">
        <f t="shared" si="3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0"/>
        <v>0</v>
      </c>
      <c r="BV95" s="276">
        <f t="shared" si="41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2"/>
        <v>0</v>
      </c>
      <c r="CG95" s="276">
        <f t="shared" si="43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4"/>
        <v>0</v>
      </c>
      <c r="CR95" s="276">
        <f t="shared" si="45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6"/>
        <v>0</v>
      </c>
      <c r="DC95" s="275">
        <f t="shared" si="47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8"/>
        <v>0</v>
      </c>
      <c r="DN95" s="276">
        <f t="shared" si="49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0"/>
        <v>0</v>
      </c>
      <c r="DY95" s="276">
        <f t="shared" si="51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2"/>
        <v>0</v>
      </c>
      <c r="EJ95" s="275">
        <f t="shared" si="53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4"/>
        <v>0</v>
      </c>
      <c r="EU95" s="276">
        <f t="shared" si="55"/>
        <v>0</v>
      </c>
    </row>
    <row r="96" spans="1:151" ht="15.6" thickTop="1" thickBot="1" x14ac:dyDescent="0.35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89</v>
      </c>
      <c r="H96" s="269">
        <v>89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89</v>
      </c>
      <c r="P96" s="269">
        <f t="shared" si="28"/>
        <v>267</v>
      </c>
      <c r="Q96" s="270">
        <f t="shared" si="30"/>
        <v>178</v>
      </c>
      <c r="R96" s="270">
        <f t="shared" si="29"/>
        <v>89</v>
      </c>
      <c r="S96" s="271">
        <f t="shared" si="31"/>
        <v>29.666666666666668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2"/>
        <v>0</v>
      </c>
      <c r="AD96" s="275">
        <f t="shared" si="33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89</v>
      </c>
      <c r="AN96" s="274">
        <f t="shared" si="34"/>
        <v>89</v>
      </c>
      <c r="AO96" s="276">
        <f t="shared" si="35"/>
        <v>9.8888888888888893</v>
      </c>
      <c r="AP96" s="279">
        <v>0</v>
      </c>
      <c r="AQ96" s="280">
        <v>89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6"/>
        <v>89</v>
      </c>
      <c r="AZ96" s="276">
        <f t="shared" si="37"/>
        <v>9.8888888888888893</v>
      </c>
      <c r="BA96" s="287">
        <v>89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38"/>
        <v>89</v>
      </c>
      <c r="BK96" s="275">
        <f t="shared" si="39"/>
        <v>11.125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0"/>
        <v>0</v>
      </c>
      <c r="BV96" s="276">
        <f t="shared" si="41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2"/>
        <v>0</v>
      </c>
      <c r="CG96" s="276">
        <f t="shared" si="43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4"/>
        <v>0</v>
      </c>
      <c r="CR96" s="276">
        <f t="shared" si="45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6"/>
        <v>0</v>
      </c>
      <c r="DC96" s="275">
        <f t="shared" si="47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8"/>
        <v>0</v>
      </c>
      <c r="DN96" s="276">
        <f t="shared" si="49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0"/>
        <v>0</v>
      </c>
      <c r="DY96" s="276">
        <f t="shared" si="51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2"/>
        <v>0</v>
      </c>
      <c r="EJ96" s="275">
        <f t="shared" si="53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4"/>
        <v>0</v>
      </c>
      <c r="EU96" s="276">
        <f t="shared" si="55"/>
        <v>0</v>
      </c>
    </row>
    <row r="97" spans="1:151" ht="15.6" thickTop="1" thickBot="1" x14ac:dyDescent="0.35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49</v>
      </c>
      <c r="I97" s="269">
        <v>245</v>
      </c>
      <c r="J97" s="269">
        <v>49</v>
      </c>
      <c r="K97" s="268">
        <v>98</v>
      </c>
      <c r="L97" s="269">
        <v>0</v>
      </c>
      <c r="M97" s="269">
        <v>49</v>
      </c>
      <c r="N97" s="269">
        <v>0</v>
      </c>
      <c r="O97" s="269">
        <v>49</v>
      </c>
      <c r="P97" s="269">
        <f t="shared" si="28"/>
        <v>539</v>
      </c>
      <c r="Q97" s="270">
        <f t="shared" si="30"/>
        <v>441</v>
      </c>
      <c r="R97" s="270">
        <f t="shared" si="29"/>
        <v>98</v>
      </c>
      <c r="S97" s="271">
        <f t="shared" si="31"/>
        <v>59.888888888888886</v>
      </c>
      <c r="T97" s="284">
        <v>0</v>
      </c>
      <c r="U97" s="280">
        <v>49</v>
      </c>
      <c r="V97" s="285">
        <v>49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2"/>
        <v>98</v>
      </c>
      <c r="AD97" s="275">
        <f t="shared" si="33"/>
        <v>10.888888888888889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4"/>
        <v>0</v>
      </c>
      <c r="AO97" s="276">
        <f t="shared" si="35"/>
        <v>0</v>
      </c>
      <c r="AP97" s="279">
        <v>0</v>
      </c>
      <c r="AQ97" s="280">
        <v>0</v>
      </c>
      <c r="AR97" s="286">
        <v>49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6"/>
        <v>49</v>
      </c>
      <c r="AZ97" s="276">
        <f t="shared" si="37"/>
        <v>5.4444444444444446</v>
      </c>
      <c r="BA97" s="287">
        <v>0</v>
      </c>
      <c r="BB97" s="280">
        <v>0</v>
      </c>
      <c r="BC97" s="286">
        <v>49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38"/>
        <v>49</v>
      </c>
      <c r="BK97" s="275">
        <f t="shared" si="39"/>
        <v>6.125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0"/>
        <v>0</v>
      </c>
      <c r="BV97" s="276">
        <f t="shared" si="41"/>
        <v>0</v>
      </c>
      <c r="BW97" s="287">
        <v>0</v>
      </c>
      <c r="BX97" s="288">
        <v>0</v>
      </c>
      <c r="BY97" s="289">
        <v>98</v>
      </c>
      <c r="BZ97" s="289">
        <v>49</v>
      </c>
      <c r="CA97" s="289">
        <v>49</v>
      </c>
      <c r="CB97" s="289">
        <v>0</v>
      </c>
      <c r="CC97" s="289">
        <v>49</v>
      </c>
      <c r="CD97" s="289">
        <v>0</v>
      </c>
      <c r="CE97" s="289">
        <v>49</v>
      </c>
      <c r="CF97" s="274">
        <f t="shared" si="42"/>
        <v>294</v>
      </c>
      <c r="CG97" s="276">
        <f t="shared" si="43"/>
        <v>32.666666666666664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4"/>
        <v>0</v>
      </c>
      <c r="CR97" s="276">
        <f t="shared" si="45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49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6"/>
        <v>49</v>
      </c>
      <c r="DC97" s="275">
        <f t="shared" si="47"/>
        <v>5.4444444444444446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8"/>
        <v>0</v>
      </c>
      <c r="DN97" s="276">
        <f t="shared" si="49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0"/>
        <v>0</v>
      </c>
      <c r="DY97" s="276">
        <f t="shared" si="51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2"/>
        <v>0</v>
      </c>
      <c r="EJ97" s="275">
        <f t="shared" si="53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4"/>
        <v>0</v>
      </c>
      <c r="EU97" s="276">
        <f t="shared" si="55"/>
        <v>0</v>
      </c>
    </row>
    <row r="98" spans="1:151" ht="15.6" thickTop="1" thickBot="1" x14ac:dyDescent="0.35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245</v>
      </c>
      <c r="H98" s="269">
        <v>196</v>
      </c>
      <c r="I98" s="269">
        <v>147</v>
      </c>
      <c r="J98" s="269">
        <v>49</v>
      </c>
      <c r="K98" s="268">
        <v>49</v>
      </c>
      <c r="L98" s="269">
        <v>343</v>
      </c>
      <c r="M98" s="269">
        <v>98</v>
      </c>
      <c r="N98" s="269">
        <v>147</v>
      </c>
      <c r="O98" s="269">
        <v>147</v>
      </c>
      <c r="P98" s="269">
        <f t="shared" si="28"/>
        <v>1421</v>
      </c>
      <c r="Q98" s="270">
        <f t="shared" si="30"/>
        <v>686</v>
      </c>
      <c r="R98" s="270">
        <f t="shared" si="29"/>
        <v>735</v>
      </c>
      <c r="S98" s="271">
        <f t="shared" si="31"/>
        <v>157.88888888888889</v>
      </c>
      <c r="T98" s="284">
        <v>98</v>
      </c>
      <c r="U98" s="280">
        <v>49</v>
      </c>
      <c r="V98" s="285">
        <v>49</v>
      </c>
      <c r="W98" s="285">
        <v>0</v>
      </c>
      <c r="X98" s="285">
        <v>0</v>
      </c>
      <c r="Y98" s="285">
        <v>98</v>
      </c>
      <c r="Z98" s="286">
        <v>0</v>
      </c>
      <c r="AA98" s="286">
        <v>49</v>
      </c>
      <c r="AB98" s="286">
        <v>0</v>
      </c>
      <c r="AC98" s="274">
        <f t="shared" si="32"/>
        <v>343</v>
      </c>
      <c r="AD98" s="275">
        <f t="shared" si="33"/>
        <v>38.111111111111114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4"/>
        <v>0</v>
      </c>
      <c r="AO98" s="276">
        <f t="shared" si="35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6"/>
        <v>0</v>
      </c>
      <c r="AZ98" s="276">
        <f t="shared" si="37"/>
        <v>0</v>
      </c>
      <c r="BA98" s="287">
        <v>98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49</v>
      </c>
      <c r="BH98" s="286">
        <v>0</v>
      </c>
      <c r="BI98" s="286">
        <v>98</v>
      </c>
      <c r="BJ98" s="274">
        <f t="shared" si="38"/>
        <v>248</v>
      </c>
      <c r="BK98" s="275">
        <f t="shared" si="39"/>
        <v>18.75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0"/>
        <v>0</v>
      </c>
      <c r="BV98" s="276">
        <f t="shared" si="41"/>
        <v>0</v>
      </c>
      <c r="BW98" s="287">
        <v>0</v>
      </c>
      <c r="BX98" s="288">
        <v>49</v>
      </c>
      <c r="BY98" s="289">
        <v>98</v>
      </c>
      <c r="BZ98" s="289">
        <v>49</v>
      </c>
      <c r="CA98" s="289">
        <v>49</v>
      </c>
      <c r="CB98" s="289">
        <v>2</v>
      </c>
      <c r="CC98" s="289">
        <v>0</v>
      </c>
      <c r="CD98" s="289">
        <v>49</v>
      </c>
      <c r="CE98" s="289">
        <v>49</v>
      </c>
      <c r="CF98" s="274">
        <f t="shared" si="42"/>
        <v>345</v>
      </c>
      <c r="CG98" s="276">
        <f t="shared" si="43"/>
        <v>38.333333333333336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4"/>
        <v>0</v>
      </c>
      <c r="CR98" s="276">
        <f t="shared" si="45"/>
        <v>0</v>
      </c>
      <c r="CS98" s="284">
        <v>0</v>
      </c>
      <c r="CT98" s="280">
        <v>49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6"/>
        <v>49</v>
      </c>
      <c r="DC98" s="275">
        <f t="shared" si="47"/>
        <v>5.4444444444444446</v>
      </c>
      <c r="DD98" s="279">
        <v>49</v>
      </c>
      <c r="DE98" s="280">
        <v>49</v>
      </c>
      <c r="DF98" s="286">
        <v>0</v>
      </c>
      <c r="DG98" s="286">
        <v>0</v>
      </c>
      <c r="DH98" s="286">
        <v>0</v>
      </c>
      <c r="DI98" s="286">
        <v>0</v>
      </c>
      <c r="DJ98" s="286">
        <v>49</v>
      </c>
      <c r="DK98" s="286">
        <v>49</v>
      </c>
      <c r="DL98" s="286">
        <v>0</v>
      </c>
      <c r="DM98" s="274">
        <f t="shared" si="48"/>
        <v>196</v>
      </c>
      <c r="DN98" s="276">
        <f t="shared" si="49"/>
        <v>21.777777777777779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0"/>
        <v>0</v>
      </c>
      <c r="DY98" s="276">
        <f t="shared" si="51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2"/>
        <v>0</v>
      </c>
      <c r="EJ98" s="275">
        <f t="shared" si="53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4"/>
        <v>0</v>
      </c>
      <c r="EU98" s="276">
        <f t="shared" si="55"/>
        <v>0</v>
      </c>
    </row>
    <row r="99" spans="1:151" ht="15.6" thickTop="1" thickBot="1" x14ac:dyDescent="0.35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196</v>
      </c>
      <c r="H99" s="269">
        <v>0</v>
      </c>
      <c r="I99" s="269">
        <v>98</v>
      </c>
      <c r="J99" s="269">
        <v>98</v>
      </c>
      <c r="K99" s="268">
        <v>147</v>
      </c>
      <c r="L99" s="269">
        <v>49</v>
      </c>
      <c r="M99" s="269">
        <v>49</v>
      </c>
      <c r="N99" s="269">
        <v>0</v>
      </c>
      <c r="O99" s="269">
        <v>49</v>
      </c>
      <c r="P99" s="269">
        <f t="shared" si="28"/>
        <v>686</v>
      </c>
      <c r="Q99" s="270">
        <f t="shared" si="30"/>
        <v>539</v>
      </c>
      <c r="R99" s="270">
        <f t="shared" si="29"/>
        <v>147</v>
      </c>
      <c r="S99" s="271">
        <f t="shared" si="31"/>
        <v>76.222222222222229</v>
      </c>
      <c r="T99" s="284">
        <v>49</v>
      </c>
      <c r="U99" s="280">
        <v>0</v>
      </c>
      <c r="V99" s="285">
        <v>98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2"/>
        <v>147</v>
      </c>
      <c r="AD99" s="275">
        <f t="shared" si="33"/>
        <v>16.333333333333332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4"/>
        <v>0</v>
      </c>
      <c r="AO99" s="276">
        <f t="shared" si="35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6"/>
        <v>0</v>
      </c>
      <c r="AZ99" s="276">
        <f t="shared" si="37"/>
        <v>0</v>
      </c>
      <c r="BA99" s="287">
        <v>98</v>
      </c>
      <c r="BB99" s="280">
        <v>0</v>
      </c>
      <c r="BC99" s="286">
        <v>0</v>
      </c>
      <c r="BD99" s="286">
        <v>49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38"/>
        <v>148</v>
      </c>
      <c r="BK99" s="275">
        <f t="shared" si="39"/>
        <v>18.5</v>
      </c>
      <c r="BL99" s="279">
        <v>49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0"/>
        <v>0</v>
      </c>
      <c r="BV99" s="276">
        <f t="shared" si="41"/>
        <v>5.4444444444444446</v>
      </c>
      <c r="BW99" s="287">
        <v>0</v>
      </c>
      <c r="BX99" s="288">
        <v>0</v>
      </c>
      <c r="BY99" s="289">
        <v>0</v>
      </c>
      <c r="BZ99" s="289">
        <v>49</v>
      </c>
      <c r="CA99" s="289">
        <v>147</v>
      </c>
      <c r="CB99" s="289">
        <v>0</v>
      </c>
      <c r="CC99" s="289">
        <v>49</v>
      </c>
      <c r="CD99" s="289">
        <v>0</v>
      </c>
      <c r="CE99" s="289">
        <v>49</v>
      </c>
      <c r="CF99" s="274">
        <f t="shared" si="42"/>
        <v>294</v>
      </c>
      <c r="CG99" s="276">
        <f t="shared" si="43"/>
        <v>32.666666666666664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4"/>
        <v>0</v>
      </c>
      <c r="CR99" s="276">
        <f t="shared" si="45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6"/>
        <v>0</v>
      </c>
      <c r="DC99" s="275">
        <f t="shared" si="47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8"/>
        <v>0</v>
      </c>
      <c r="DN99" s="276">
        <f t="shared" si="49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0"/>
        <v>0</v>
      </c>
      <c r="DY99" s="276">
        <f t="shared" si="51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2"/>
        <v>0</v>
      </c>
      <c r="EJ99" s="275">
        <f t="shared" si="53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4"/>
        <v>0</v>
      </c>
      <c r="EU99" s="276">
        <f t="shared" si="55"/>
        <v>0</v>
      </c>
    </row>
    <row r="100" spans="1:151" ht="15.6" thickTop="1" thickBot="1" x14ac:dyDescent="0.35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28"/>
        <v>0</v>
      </c>
      <c r="Q100" s="270">
        <f t="shared" si="30"/>
        <v>0</v>
      </c>
      <c r="R100" s="270">
        <f t="shared" si="29"/>
        <v>0</v>
      </c>
      <c r="S100" s="271">
        <f t="shared" si="31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2"/>
        <v>0</v>
      </c>
      <c r="AD100" s="275">
        <f t="shared" si="33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4"/>
        <v>0</v>
      </c>
      <c r="AO100" s="276">
        <f t="shared" si="35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6"/>
        <v>0</v>
      </c>
      <c r="AZ100" s="276">
        <f t="shared" si="37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38"/>
        <v>0</v>
      </c>
      <c r="BK100" s="275">
        <f t="shared" si="3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0"/>
        <v>0</v>
      </c>
      <c r="BV100" s="276">
        <f t="shared" si="41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2"/>
        <v>0</v>
      </c>
      <c r="CG100" s="276">
        <f t="shared" si="43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4"/>
        <v>0</v>
      </c>
      <c r="CR100" s="276">
        <f t="shared" si="45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6"/>
        <v>0</v>
      </c>
      <c r="DC100" s="275">
        <f t="shared" si="47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8"/>
        <v>0</v>
      </c>
      <c r="DN100" s="276">
        <f t="shared" si="49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0"/>
        <v>0</v>
      </c>
      <c r="DY100" s="276">
        <f t="shared" si="51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2"/>
        <v>0</v>
      </c>
      <c r="EJ100" s="275">
        <f t="shared" si="53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4"/>
        <v>0</v>
      </c>
      <c r="EU100" s="276">
        <f t="shared" si="55"/>
        <v>0</v>
      </c>
    </row>
    <row r="101" spans="1:151" ht="15.6" thickTop="1" thickBot="1" x14ac:dyDescent="0.35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28"/>
        <v>0</v>
      </c>
      <c r="Q101" s="270">
        <f t="shared" si="30"/>
        <v>0</v>
      </c>
      <c r="R101" s="270">
        <f t="shared" si="29"/>
        <v>0</v>
      </c>
      <c r="S101" s="271">
        <f t="shared" si="31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2"/>
        <v>0</v>
      </c>
      <c r="AD101" s="275">
        <f t="shared" si="33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4"/>
        <v>0</v>
      </c>
      <c r="AO101" s="276">
        <f t="shared" si="35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6"/>
        <v>0</v>
      </c>
      <c r="AZ101" s="276">
        <f t="shared" si="37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38"/>
        <v>0</v>
      </c>
      <c r="BK101" s="275">
        <f t="shared" si="3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0"/>
        <v>0</v>
      </c>
      <c r="BV101" s="276">
        <f t="shared" si="41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2"/>
        <v>0</v>
      </c>
      <c r="CG101" s="276">
        <f t="shared" si="43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4"/>
        <v>0</v>
      </c>
      <c r="CR101" s="276">
        <f t="shared" si="45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6"/>
        <v>0</v>
      </c>
      <c r="DC101" s="275">
        <f t="shared" si="47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8"/>
        <v>0</v>
      </c>
      <c r="DN101" s="276">
        <f t="shared" si="49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0"/>
        <v>0</v>
      </c>
      <c r="DY101" s="276">
        <f t="shared" si="51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2"/>
        <v>0</v>
      </c>
      <c r="EJ101" s="275">
        <f t="shared" si="53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4"/>
        <v>0</v>
      </c>
      <c r="EU101" s="276">
        <f t="shared" si="55"/>
        <v>0</v>
      </c>
    </row>
    <row r="102" spans="1:151" ht="15.6" thickTop="1" thickBot="1" x14ac:dyDescent="0.35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327</v>
      </c>
      <c r="I102" s="269">
        <v>0</v>
      </c>
      <c r="J102" s="269">
        <v>0</v>
      </c>
      <c r="K102" s="268">
        <v>436</v>
      </c>
      <c r="L102" s="269">
        <v>218</v>
      </c>
      <c r="M102" s="269">
        <v>0</v>
      </c>
      <c r="N102" s="269">
        <v>0</v>
      </c>
      <c r="O102" s="269">
        <v>0</v>
      </c>
      <c r="P102" s="269">
        <f t="shared" si="28"/>
        <v>981</v>
      </c>
      <c r="Q102" s="270">
        <f t="shared" si="30"/>
        <v>763</v>
      </c>
      <c r="R102" s="270">
        <f t="shared" si="29"/>
        <v>218</v>
      </c>
      <c r="S102" s="271">
        <f t="shared" si="31"/>
        <v>109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2"/>
        <v>0</v>
      </c>
      <c r="AD102" s="275">
        <f t="shared" si="33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4"/>
        <v>0</v>
      </c>
      <c r="AO102" s="276">
        <f t="shared" si="35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6"/>
        <v>0</v>
      </c>
      <c r="AZ102" s="276">
        <f t="shared" si="37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38"/>
        <v>1</v>
      </c>
      <c r="BK102" s="275">
        <f t="shared" si="39"/>
        <v>0.125</v>
      </c>
      <c r="BL102" s="279">
        <v>0</v>
      </c>
      <c r="BM102" s="280">
        <v>218</v>
      </c>
      <c r="BN102" s="286">
        <v>0</v>
      </c>
      <c r="BO102" s="286">
        <v>0</v>
      </c>
      <c r="BP102" s="286">
        <v>109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0"/>
        <v>327</v>
      </c>
      <c r="BV102" s="276">
        <f t="shared" si="41"/>
        <v>36.333333333333336</v>
      </c>
      <c r="BW102" s="287">
        <v>0</v>
      </c>
      <c r="BX102" s="288">
        <v>109</v>
      </c>
      <c r="BY102" s="289">
        <v>0</v>
      </c>
      <c r="BZ102" s="289">
        <v>0</v>
      </c>
      <c r="CA102" s="289">
        <v>218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2"/>
        <v>327</v>
      </c>
      <c r="CG102" s="276">
        <f t="shared" si="43"/>
        <v>36.333333333333336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4"/>
        <v>0</v>
      </c>
      <c r="CR102" s="276">
        <f t="shared" si="45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6"/>
        <v>0</v>
      </c>
      <c r="DC102" s="275">
        <f t="shared" si="47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109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8"/>
        <v>110</v>
      </c>
      <c r="DN102" s="276">
        <f t="shared" si="49"/>
        <v>12.222222222222221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0"/>
        <v>0</v>
      </c>
      <c r="DY102" s="276">
        <f t="shared" si="51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2"/>
        <v>0</v>
      </c>
      <c r="EJ102" s="275">
        <f t="shared" si="53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4"/>
        <v>0</v>
      </c>
      <c r="EU102" s="276">
        <f t="shared" si="55"/>
        <v>0</v>
      </c>
    </row>
    <row r="103" spans="1:151" ht="15.6" thickTop="1" thickBot="1" x14ac:dyDescent="0.35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28"/>
        <v>0</v>
      </c>
      <c r="Q103" s="270">
        <f t="shared" si="30"/>
        <v>0</v>
      </c>
      <c r="R103" s="270">
        <f t="shared" si="29"/>
        <v>0</v>
      </c>
      <c r="S103" s="271">
        <f t="shared" si="31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2"/>
        <v>0</v>
      </c>
      <c r="AD103" s="275">
        <f t="shared" si="33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4"/>
        <v>0</v>
      </c>
      <c r="AO103" s="276">
        <f t="shared" si="35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6"/>
        <v>0</v>
      </c>
      <c r="AZ103" s="276">
        <f t="shared" si="37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38"/>
        <v>0</v>
      </c>
      <c r="BK103" s="275">
        <f t="shared" si="3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0"/>
        <v>0</v>
      </c>
      <c r="BV103" s="276">
        <f t="shared" si="41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2"/>
        <v>0</v>
      </c>
      <c r="CG103" s="276">
        <f t="shared" si="43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4"/>
        <v>0</v>
      </c>
      <c r="CR103" s="276">
        <f t="shared" si="45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6"/>
        <v>0</v>
      </c>
      <c r="DC103" s="275">
        <f t="shared" si="47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8"/>
        <v>0</v>
      </c>
      <c r="DN103" s="276">
        <f t="shared" si="49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0"/>
        <v>0</v>
      </c>
      <c r="DY103" s="276">
        <f t="shared" si="51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2"/>
        <v>0</v>
      </c>
      <c r="EJ103" s="275">
        <f t="shared" si="53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4"/>
        <v>0</v>
      </c>
      <c r="EU103" s="276">
        <f t="shared" si="55"/>
        <v>0</v>
      </c>
    </row>
    <row r="104" spans="1:151" ht="15.6" thickTop="1" thickBot="1" x14ac:dyDescent="0.35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28"/>
        <v>0</v>
      </c>
      <c r="Q104" s="270">
        <f t="shared" si="30"/>
        <v>0</v>
      </c>
      <c r="R104" s="270">
        <f t="shared" si="29"/>
        <v>0</v>
      </c>
      <c r="S104" s="271">
        <f t="shared" si="31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2"/>
        <v>0</v>
      </c>
      <c r="AD104" s="275">
        <f t="shared" si="33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4"/>
        <v>0</v>
      </c>
      <c r="AO104" s="276">
        <f t="shared" si="35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6"/>
        <v>0</v>
      </c>
      <c r="AZ104" s="276">
        <f t="shared" si="37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38"/>
        <v>0</v>
      </c>
      <c r="BK104" s="275">
        <f t="shared" si="3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0"/>
        <v>0</v>
      </c>
      <c r="BV104" s="276">
        <f t="shared" si="41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2"/>
        <v>0</v>
      </c>
      <c r="CG104" s="276">
        <f t="shared" si="43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4"/>
        <v>0</v>
      </c>
      <c r="CR104" s="276">
        <f t="shared" si="45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6"/>
        <v>0</v>
      </c>
      <c r="DC104" s="275">
        <f t="shared" si="47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8"/>
        <v>0</v>
      </c>
      <c r="DN104" s="276">
        <f t="shared" si="49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0"/>
        <v>0</v>
      </c>
      <c r="DY104" s="276">
        <f t="shared" si="51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2"/>
        <v>0</v>
      </c>
      <c r="EJ104" s="275">
        <f t="shared" si="53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4"/>
        <v>0</v>
      </c>
      <c r="EU104" s="276">
        <f t="shared" si="55"/>
        <v>0</v>
      </c>
    </row>
    <row r="105" spans="1:151" ht="15.6" thickTop="1" thickBot="1" x14ac:dyDescent="0.35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28"/>
        <v>0</v>
      </c>
      <c r="Q105" s="270">
        <f t="shared" si="30"/>
        <v>0</v>
      </c>
      <c r="R105" s="270">
        <f t="shared" si="29"/>
        <v>0</v>
      </c>
      <c r="S105" s="271">
        <f t="shared" si="31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2"/>
        <v>0</v>
      </c>
      <c r="AD105" s="275">
        <f t="shared" si="33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4"/>
        <v>0</v>
      </c>
      <c r="AO105" s="276">
        <f t="shared" si="35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6"/>
        <v>0</v>
      </c>
      <c r="AZ105" s="276">
        <f t="shared" si="37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38"/>
        <v>0</v>
      </c>
      <c r="BK105" s="275">
        <f t="shared" si="3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0"/>
        <v>0</v>
      </c>
      <c r="BV105" s="276">
        <f t="shared" si="41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2"/>
        <v>0</v>
      </c>
      <c r="CG105" s="276">
        <f t="shared" si="43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4"/>
        <v>0</v>
      </c>
      <c r="CR105" s="276">
        <f t="shared" si="45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6"/>
        <v>0</v>
      </c>
      <c r="DC105" s="275">
        <f t="shared" si="47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8"/>
        <v>0</v>
      </c>
      <c r="DN105" s="276">
        <f t="shared" si="49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0"/>
        <v>0</v>
      </c>
      <c r="DY105" s="276">
        <f t="shared" si="51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2"/>
        <v>0</v>
      </c>
      <c r="EJ105" s="275">
        <f t="shared" si="53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4"/>
        <v>0</v>
      </c>
      <c r="EU105" s="276">
        <f t="shared" si="55"/>
        <v>0</v>
      </c>
    </row>
    <row r="106" spans="1:151" ht="15.6" thickTop="1" thickBot="1" x14ac:dyDescent="0.35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28"/>
        <v>0</v>
      </c>
      <c r="Q106" s="270">
        <f t="shared" si="30"/>
        <v>0</v>
      </c>
      <c r="R106" s="270">
        <f t="shared" si="29"/>
        <v>0</v>
      </c>
      <c r="S106" s="271">
        <f t="shared" si="31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2"/>
        <v>0</v>
      </c>
      <c r="AD106" s="275">
        <f t="shared" si="33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4"/>
        <v>0</v>
      </c>
      <c r="AO106" s="276">
        <f t="shared" si="35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6"/>
        <v>0</v>
      </c>
      <c r="AZ106" s="276">
        <f t="shared" si="37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38"/>
        <v>0</v>
      </c>
      <c r="BK106" s="275">
        <f t="shared" si="3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0"/>
        <v>0</v>
      </c>
      <c r="BV106" s="276">
        <f t="shared" si="41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2"/>
        <v>0</v>
      </c>
      <c r="CG106" s="276">
        <f t="shared" si="43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4"/>
        <v>0</v>
      </c>
      <c r="CR106" s="276">
        <f t="shared" si="45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6"/>
        <v>0</v>
      </c>
      <c r="DC106" s="275">
        <f t="shared" si="47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8"/>
        <v>0</v>
      </c>
      <c r="DN106" s="276">
        <f t="shared" si="49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0"/>
        <v>0</v>
      </c>
      <c r="DY106" s="276">
        <f t="shared" si="51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2"/>
        <v>0</v>
      </c>
      <c r="EJ106" s="275">
        <f t="shared" si="53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4"/>
        <v>0</v>
      </c>
      <c r="EU106" s="276">
        <f t="shared" si="55"/>
        <v>0</v>
      </c>
    </row>
    <row r="107" spans="1:151" ht="15.6" thickTop="1" thickBot="1" x14ac:dyDescent="0.35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28"/>
        <v>0</v>
      </c>
      <c r="Q107" s="270">
        <f t="shared" si="30"/>
        <v>0</v>
      </c>
      <c r="R107" s="270">
        <f t="shared" si="29"/>
        <v>0</v>
      </c>
      <c r="S107" s="271">
        <f t="shared" si="31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2"/>
        <v>0</v>
      </c>
      <c r="AD107" s="275">
        <f t="shared" si="33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4"/>
        <v>0</v>
      </c>
      <c r="AO107" s="276">
        <f t="shared" si="35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6"/>
        <v>0</v>
      </c>
      <c r="AZ107" s="276">
        <f t="shared" si="37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38"/>
        <v>0</v>
      </c>
      <c r="BK107" s="275">
        <f t="shared" si="3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0"/>
        <v>0</v>
      </c>
      <c r="BV107" s="276">
        <f t="shared" si="41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2"/>
        <v>0</v>
      </c>
      <c r="CG107" s="276">
        <f t="shared" si="43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4"/>
        <v>0</v>
      </c>
      <c r="CR107" s="276">
        <f t="shared" si="45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6"/>
        <v>0</v>
      </c>
      <c r="DC107" s="275">
        <f t="shared" si="47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8"/>
        <v>0</v>
      </c>
      <c r="DN107" s="276">
        <f t="shared" si="49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0"/>
        <v>0</v>
      </c>
      <c r="DY107" s="276">
        <f t="shared" si="51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2"/>
        <v>0</v>
      </c>
      <c r="EJ107" s="275">
        <f t="shared" si="53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4"/>
        <v>0</v>
      </c>
      <c r="EU107" s="276">
        <f t="shared" si="55"/>
        <v>0</v>
      </c>
    </row>
    <row r="108" spans="1:151" ht="15.6" thickTop="1" thickBot="1" x14ac:dyDescent="0.35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28"/>
        <v>0</v>
      </c>
      <c r="Q108" s="270">
        <f t="shared" si="30"/>
        <v>0</v>
      </c>
      <c r="R108" s="270">
        <f t="shared" si="29"/>
        <v>0</v>
      </c>
      <c r="S108" s="271">
        <f t="shared" si="31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2"/>
        <v>0</v>
      </c>
      <c r="AD108" s="275">
        <f t="shared" si="33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4"/>
        <v>0</v>
      </c>
      <c r="AO108" s="276">
        <f t="shared" si="35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6"/>
        <v>0</v>
      </c>
      <c r="AZ108" s="276">
        <f t="shared" si="37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38"/>
        <v>0</v>
      </c>
      <c r="BK108" s="275">
        <f t="shared" si="39"/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0"/>
        <v>0</v>
      </c>
      <c r="BV108" s="276">
        <f t="shared" si="41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2"/>
        <v>0</v>
      </c>
      <c r="CG108" s="276">
        <f t="shared" si="43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4"/>
        <v>0</v>
      </c>
      <c r="CR108" s="276">
        <f t="shared" si="45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6"/>
        <v>0</v>
      </c>
      <c r="DC108" s="275">
        <f t="shared" si="47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8"/>
        <v>0</v>
      </c>
      <c r="DN108" s="276">
        <f t="shared" si="49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0"/>
        <v>0</v>
      </c>
      <c r="DY108" s="276">
        <f t="shared" si="51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2"/>
        <v>0</v>
      </c>
      <c r="EJ108" s="275">
        <f t="shared" si="53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4"/>
        <v>0</v>
      </c>
      <c r="EU108" s="276">
        <f t="shared" si="55"/>
        <v>0</v>
      </c>
    </row>
    <row r="109" spans="1:151" ht="15.6" thickTop="1" thickBot="1" x14ac:dyDescent="0.35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28"/>
        <v>0</v>
      </c>
      <c r="Q109" s="270">
        <f t="shared" si="30"/>
        <v>0</v>
      </c>
      <c r="R109" s="270">
        <f t="shared" si="29"/>
        <v>0</v>
      </c>
      <c r="S109" s="271">
        <f t="shared" si="31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2"/>
        <v>0</v>
      </c>
      <c r="AD109" s="275">
        <f t="shared" si="33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4"/>
        <v>0</v>
      </c>
      <c r="AO109" s="276">
        <f t="shared" si="35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6"/>
        <v>0</v>
      </c>
      <c r="AZ109" s="276">
        <f t="shared" si="37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38"/>
        <v>0</v>
      </c>
      <c r="BK109" s="275">
        <f t="shared" si="39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0"/>
        <v>0</v>
      </c>
      <c r="BV109" s="276">
        <f t="shared" si="41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2"/>
        <v>0</v>
      </c>
      <c r="CG109" s="276">
        <f t="shared" si="43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4"/>
        <v>0</v>
      </c>
      <c r="CR109" s="276">
        <f t="shared" si="45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6"/>
        <v>0</v>
      </c>
      <c r="DC109" s="275">
        <f t="shared" si="47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8"/>
        <v>0</v>
      </c>
      <c r="DN109" s="276">
        <f t="shared" si="49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0"/>
        <v>0</v>
      </c>
      <c r="DY109" s="276">
        <f t="shared" si="51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2"/>
        <v>0</v>
      </c>
      <c r="EJ109" s="275">
        <f t="shared" si="53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4"/>
        <v>0</v>
      </c>
      <c r="EU109" s="276">
        <f t="shared" si="55"/>
        <v>0</v>
      </c>
    </row>
    <row r="110" spans="1:151" ht="15.6" thickTop="1" thickBot="1" x14ac:dyDescent="0.35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28"/>
        <v>0</v>
      </c>
      <c r="Q110" s="270">
        <f t="shared" si="30"/>
        <v>0</v>
      </c>
      <c r="R110" s="270">
        <f t="shared" si="29"/>
        <v>0</v>
      </c>
      <c r="S110" s="271">
        <f t="shared" si="31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2"/>
        <v>0</v>
      </c>
      <c r="AD110" s="275">
        <f t="shared" si="33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4"/>
        <v>0</v>
      </c>
      <c r="AO110" s="276">
        <f t="shared" si="35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6"/>
        <v>0</v>
      </c>
      <c r="AZ110" s="276">
        <f t="shared" si="37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38"/>
        <v>0</v>
      </c>
      <c r="BK110" s="275">
        <f t="shared" si="39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0"/>
        <v>0</v>
      </c>
      <c r="BV110" s="276">
        <f t="shared" si="41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2"/>
        <v>0</v>
      </c>
      <c r="CG110" s="276">
        <f t="shared" si="43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4"/>
        <v>0</v>
      </c>
      <c r="CR110" s="276">
        <f t="shared" si="45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6"/>
        <v>0</v>
      </c>
      <c r="DC110" s="275">
        <f t="shared" si="47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8"/>
        <v>0</v>
      </c>
      <c r="DN110" s="276">
        <f t="shared" si="49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0"/>
        <v>0</v>
      </c>
      <c r="DY110" s="276">
        <f t="shared" si="51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2"/>
        <v>0</v>
      </c>
      <c r="EJ110" s="275">
        <f t="shared" si="53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4"/>
        <v>0</v>
      </c>
      <c r="EU110" s="276">
        <f t="shared" si="55"/>
        <v>0</v>
      </c>
    </row>
    <row r="111" spans="1:151" ht="15.6" thickTop="1" thickBot="1" x14ac:dyDescent="0.35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49</v>
      </c>
      <c r="O111" s="269">
        <v>98</v>
      </c>
      <c r="P111" s="269">
        <f t="shared" si="28"/>
        <v>147</v>
      </c>
      <c r="Q111" s="270">
        <f t="shared" si="30"/>
        <v>0</v>
      </c>
      <c r="R111" s="270">
        <f t="shared" si="29"/>
        <v>147</v>
      </c>
      <c r="S111" s="271">
        <f t="shared" si="31"/>
        <v>16.333333333333332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2"/>
        <v>0</v>
      </c>
      <c r="AD111" s="275">
        <f t="shared" si="33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4"/>
        <v>0</v>
      </c>
      <c r="AO111" s="276">
        <f t="shared" si="35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6"/>
        <v>0</v>
      </c>
      <c r="AZ111" s="276">
        <f t="shared" si="37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49</v>
      </c>
      <c r="BI111" s="286">
        <v>0</v>
      </c>
      <c r="BJ111" s="274">
        <f t="shared" si="38"/>
        <v>49</v>
      </c>
      <c r="BK111" s="275">
        <f t="shared" si="39"/>
        <v>6.125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0"/>
        <v>0</v>
      </c>
      <c r="BV111" s="276">
        <f t="shared" si="41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49</v>
      </c>
      <c r="CF111" s="274">
        <f t="shared" si="42"/>
        <v>49</v>
      </c>
      <c r="CG111" s="276">
        <f t="shared" si="43"/>
        <v>5.4444444444444446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4"/>
        <v>0</v>
      </c>
      <c r="CR111" s="276">
        <f t="shared" si="45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6"/>
        <v>0</v>
      </c>
      <c r="DC111" s="275">
        <f t="shared" si="47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49</v>
      </c>
      <c r="DM111" s="274">
        <f t="shared" si="48"/>
        <v>49</v>
      </c>
      <c r="DN111" s="276">
        <f t="shared" si="49"/>
        <v>5.4444444444444446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0"/>
        <v>0</v>
      </c>
      <c r="DY111" s="276">
        <f t="shared" si="51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2"/>
        <v>0</v>
      </c>
      <c r="EJ111" s="275">
        <f t="shared" si="53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4"/>
        <v>0</v>
      </c>
      <c r="EU111" s="276">
        <f t="shared" si="55"/>
        <v>0</v>
      </c>
    </row>
    <row r="112" spans="1:151" ht="15.6" thickTop="1" thickBot="1" x14ac:dyDescent="0.35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99</v>
      </c>
      <c r="I112" s="269">
        <v>99</v>
      </c>
      <c r="J112" s="269">
        <v>39</v>
      </c>
      <c r="K112" s="268">
        <v>39</v>
      </c>
      <c r="L112" s="269">
        <v>78</v>
      </c>
      <c r="M112" s="269">
        <v>0</v>
      </c>
      <c r="N112" s="269">
        <v>78</v>
      </c>
      <c r="O112" s="269">
        <v>312</v>
      </c>
      <c r="P112" s="269">
        <f t="shared" si="28"/>
        <v>744</v>
      </c>
      <c r="Q112" s="270">
        <f t="shared" si="30"/>
        <v>276</v>
      </c>
      <c r="R112" s="270">
        <f t="shared" si="29"/>
        <v>468</v>
      </c>
      <c r="S112" s="271">
        <f t="shared" si="31"/>
        <v>82.666666666666671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2"/>
        <v>0</v>
      </c>
      <c r="AD112" s="275">
        <f t="shared" si="33"/>
        <v>0</v>
      </c>
      <c r="AE112" s="279">
        <v>0</v>
      </c>
      <c r="AF112" s="280">
        <v>0</v>
      </c>
      <c r="AG112" s="286">
        <v>99</v>
      </c>
      <c r="AH112" s="286">
        <v>0</v>
      </c>
      <c r="AI112" s="286">
        <v>39</v>
      </c>
      <c r="AJ112" s="286">
        <v>1</v>
      </c>
      <c r="AK112" s="286">
        <v>0</v>
      </c>
      <c r="AL112" s="286">
        <v>78</v>
      </c>
      <c r="AM112" s="286">
        <v>0</v>
      </c>
      <c r="AN112" s="274">
        <f t="shared" si="34"/>
        <v>217</v>
      </c>
      <c r="AO112" s="276">
        <f t="shared" si="35"/>
        <v>24.111111111111111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6"/>
        <v>0</v>
      </c>
      <c r="AZ112" s="276">
        <f t="shared" si="37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38"/>
        <v>0</v>
      </c>
      <c r="BK112" s="275">
        <f t="shared" si="39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0"/>
        <v>0</v>
      </c>
      <c r="BV112" s="276">
        <f t="shared" si="41"/>
        <v>0</v>
      </c>
      <c r="BW112" s="287">
        <v>0</v>
      </c>
      <c r="BX112" s="288">
        <v>0</v>
      </c>
      <c r="BY112" s="289">
        <v>0</v>
      </c>
      <c r="BZ112" s="289">
        <v>39</v>
      </c>
      <c r="CA112" s="289">
        <v>0</v>
      </c>
      <c r="CB112" s="289">
        <v>0</v>
      </c>
      <c r="CC112" s="289">
        <v>0</v>
      </c>
      <c r="CD112" s="289">
        <v>0</v>
      </c>
      <c r="CE112" s="289">
        <v>312</v>
      </c>
      <c r="CF112" s="274">
        <f t="shared" si="42"/>
        <v>351</v>
      </c>
      <c r="CG112" s="276">
        <f t="shared" si="43"/>
        <v>39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4"/>
        <v>0</v>
      </c>
      <c r="CR112" s="276">
        <f t="shared" si="45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6"/>
        <v>1</v>
      </c>
      <c r="DC112" s="275">
        <f t="shared" si="47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8"/>
        <v>0</v>
      </c>
      <c r="DN112" s="276">
        <f t="shared" si="49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0"/>
        <v>0</v>
      </c>
      <c r="DY112" s="276">
        <f t="shared" si="51"/>
        <v>0</v>
      </c>
      <c r="DZ112" s="279">
        <v>0</v>
      </c>
      <c r="EA112" s="280">
        <v>99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2"/>
        <v>99</v>
      </c>
      <c r="EJ112" s="275">
        <f t="shared" si="53"/>
        <v>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4"/>
        <v>0</v>
      </c>
      <c r="EU112" s="276">
        <f t="shared" si="55"/>
        <v>0</v>
      </c>
    </row>
    <row r="113" spans="1:151" ht="15.6" thickTop="1" thickBot="1" x14ac:dyDescent="0.35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129</v>
      </c>
      <c r="P113" s="269">
        <f t="shared" si="28"/>
        <v>129</v>
      </c>
      <c r="Q113" s="270">
        <f t="shared" si="30"/>
        <v>0</v>
      </c>
      <c r="R113" s="270">
        <f t="shared" si="29"/>
        <v>129</v>
      </c>
      <c r="S113" s="271">
        <f t="shared" si="31"/>
        <v>14.333333333333334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2"/>
        <v>0</v>
      </c>
      <c r="AD113" s="275">
        <f t="shared" si="33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4"/>
        <v>0</v>
      </c>
      <c r="AO113" s="276">
        <f t="shared" si="35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6"/>
        <v>0</v>
      </c>
      <c r="AZ113" s="276">
        <f t="shared" si="37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38"/>
        <v>0</v>
      </c>
      <c r="BK113" s="275">
        <f t="shared" si="39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0"/>
        <v>0</v>
      </c>
      <c r="BV113" s="276">
        <f t="shared" si="41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129</v>
      </c>
      <c r="CF113" s="274">
        <f t="shared" si="42"/>
        <v>129</v>
      </c>
      <c r="CG113" s="276">
        <f t="shared" si="43"/>
        <v>14.333333333333334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4"/>
        <v>0</v>
      </c>
      <c r="CR113" s="276">
        <f t="shared" si="45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6"/>
        <v>0</v>
      </c>
      <c r="DC113" s="275">
        <f t="shared" si="47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8"/>
        <v>0</v>
      </c>
      <c r="DN113" s="276">
        <f t="shared" si="49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0"/>
        <v>0</v>
      </c>
      <c r="DY113" s="276">
        <f t="shared" si="51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2"/>
        <v>0</v>
      </c>
      <c r="EJ113" s="275">
        <f t="shared" si="53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4"/>
        <v>0</v>
      </c>
      <c r="EU113" s="276">
        <f t="shared" si="55"/>
        <v>0</v>
      </c>
    </row>
    <row r="114" spans="1:151" ht="15.6" thickTop="1" thickBot="1" x14ac:dyDescent="0.35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28"/>
        <v>0</v>
      </c>
      <c r="Q114" s="270">
        <f t="shared" si="30"/>
        <v>0</v>
      </c>
      <c r="R114" s="270">
        <f t="shared" si="29"/>
        <v>0</v>
      </c>
      <c r="S114" s="271">
        <f t="shared" si="31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2"/>
        <v>0</v>
      </c>
      <c r="AD114" s="275">
        <f t="shared" si="33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4"/>
        <v>0</v>
      </c>
      <c r="AO114" s="276">
        <f t="shared" si="35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6"/>
        <v>0</v>
      </c>
      <c r="AZ114" s="276">
        <f t="shared" si="37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38"/>
        <v>0</v>
      </c>
      <c r="BK114" s="275">
        <f t="shared" si="39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0"/>
        <v>0</v>
      </c>
      <c r="BV114" s="276">
        <f t="shared" si="41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2"/>
        <v>0</v>
      </c>
      <c r="CG114" s="276">
        <f t="shared" si="43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4"/>
        <v>0</v>
      </c>
      <c r="CR114" s="276">
        <f t="shared" si="45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6"/>
        <v>0</v>
      </c>
      <c r="DC114" s="275">
        <f t="shared" si="47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8"/>
        <v>0</v>
      </c>
      <c r="DN114" s="276">
        <f t="shared" si="49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0"/>
        <v>0</v>
      </c>
      <c r="DY114" s="276">
        <f t="shared" si="51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2"/>
        <v>0</v>
      </c>
      <c r="EJ114" s="275">
        <f t="shared" si="53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4"/>
        <v>0</v>
      </c>
      <c r="EU114" s="276">
        <f t="shared" si="55"/>
        <v>0</v>
      </c>
    </row>
    <row r="115" spans="1:151" ht="15.6" thickTop="1" thickBot="1" x14ac:dyDescent="0.35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49</v>
      </c>
      <c r="J115" s="269">
        <v>49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28"/>
        <v>98</v>
      </c>
      <c r="Q115" s="270">
        <f t="shared" si="30"/>
        <v>98</v>
      </c>
      <c r="R115" s="270">
        <f t="shared" si="29"/>
        <v>0</v>
      </c>
      <c r="S115" s="271">
        <f t="shared" si="31"/>
        <v>10.888888888888889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2"/>
        <v>0</v>
      </c>
      <c r="AD115" s="275">
        <f t="shared" si="33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4"/>
        <v>0</v>
      </c>
      <c r="AO115" s="276">
        <f t="shared" si="35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6"/>
        <v>0</v>
      </c>
      <c r="AZ115" s="276">
        <f t="shared" si="37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38"/>
        <v>0</v>
      </c>
      <c r="BK115" s="275">
        <f t="shared" si="39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0"/>
        <v>0</v>
      </c>
      <c r="BV115" s="276">
        <f t="shared" si="41"/>
        <v>0</v>
      </c>
      <c r="BW115" s="287">
        <v>0</v>
      </c>
      <c r="BX115" s="288">
        <v>0</v>
      </c>
      <c r="BY115" s="289">
        <v>49</v>
      </c>
      <c r="BZ115" s="289">
        <v>49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2"/>
        <v>98</v>
      </c>
      <c r="CG115" s="276">
        <f t="shared" si="43"/>
        <v>10.888888888888889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4"/>
        <v>0</v>
      </c>
      <c r="CR115" s="276">
        <f t="shared" si="45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6"/>
        <v>0</v>
      </c>
      <c r="DC115" s="275">
        <f t="shared" si="47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8"/>
        <v>0</v>
      </c>
      <c r="DN115" s="276">
        <f t="shared" si="49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0"/>
        <v>0</v>
      </c>
      <c r="DY115" s="276">
        <f t="shared" si="51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2"/>
        <v>0</v>
      </c>
      <c r="EJ115" s="275">
        <f t="shared" si="53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4"/>
        <v>0</v>
      </c>
      <c r="EU115" s="276">
        <f t="shared" si="55"/>
        <v>0</v>
      </c>
    </row>
    <row r="116" spans="1:151" ht="15.6" thickTop="1" thickBot="1" x14ac:dyDescent="0.35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49</v>
      </c>
      <c r="H116" s="269">
        <v>49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28"/>
        <v>98</v>
      </c>
      <c r="Q116" s="270">
        <f t="shared" si="30"/>
        <v>98</v>
      </c>
      <c r="R116" s="270">
        <f t="shared" si="29"/>
        <v>0</v>
      </c>
      <c r="S116" s="271">
        <f t="shared" si="31"/>
        <v>10.888888888888889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2"/>
        <v>0</v>
      </c>
      <c r="AD116" s="275">
        <f t="shared" si="33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4"/>
        <v>0</v>
      </c>
      <c r="AO116" s="276">
        <f t="shared" si="35"/>
        <v>0</v>
      </c>
      <c r="AP116" s="279">
        <v>49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6"/>
        <v>49</v>
      </c>
      <c r="AZ116" s="276">
        <f t="shared" si="37"/>
        <v>5.4444444444444446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38"/>
        <v>0</v>
      </c>
      <c r="BK116" s="275">
        <f t="shared" si="39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0"/>
        <v>0</v>
      </c>
      <c r="BV116" s="276">
        <f t="shared" si="41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2"/>
        <v>0</v>
      </c>
      <c r="CG116" s="276">
        <f t="shared" si="43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4"/>
        <v>0</v>
      </c>
      <c r="CR116" s="276">
        <f t="shared" si="45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6"/>
        <v>0</v>
      </c>
      <c r="DC116" s="275">
        <f t="shared" si="47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8"/>
        <v>0</v>
      </c>
      <c r="DN116" s="276">
        <f t="shared" si="49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0"/>
        <v>0</v>
      </c>
      <c r="DY116" s="276">
        <f t="shared" si="51"/>
        <v>0</v>
      </c>
      <c r="DZ116" s="279">
        <v>0</v>
      </c>
      <c r="EA116" s="280">
        <v>49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2"/>
        <v>49</v>
      </c>
      <c r="EJ116" s="275">
        <f t="shared" si="53"/>
        <v>5.4444444444444446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4"/>
        <v>0</v>
      </c>
      <c r="EU116" s="276">
        <f t="shared" si="55"/>
        <v>0</v>
      </c>
    </row>
    <row r="117" spans="1:151" ht="15.6" thickTop="1" thickBot="1" x14ac:dyDescent="0.35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49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28"/>
        <v>49</v>
      </c>
      <c r="Q117" s="270">
        <f t="shared" si="30"/>
        <v>49</v>
      </c>
      <c r="R117" s="270">
        <f t="shared" si="29"/>
        <v>0</v>
      </c>
      <c r="S117" s="271">
        <f t="shared" si="31"/>
        <v>5.4444444444444446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2"/>
        <v>0</v>
      </c>
      <c r="AD117" s="275">
        <f t="shared" si="33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4"/>
        <v>0</v>
      </c>
      <c r="AO117" s="276">
        <f t="shared" si="35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6"/>
        <v>0</v>
      </c>
      <c r="AZ117" s="276">
        <f t="shared" si="37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38"/>
        <v>0</v>
      </c>
      <c r="BK117" s="275">
        <f t="shared" si="39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0"/>
        <v>0</v>
      </c>
      <c r="BV117" s="276">
        <f t="shared" si="41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2"/>
        <v>0</v>
      </c>
      <c r="CG117" s="276">
        <f t="shared" si="43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4"/>
        <v>0</v>
      </c>
      <c r="CR117" s="276">
        <f t="shared" si="45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6"/>
        <v>0</v>
      </c>
      <c r="DC117" s="275">
        <f t="shared" si="47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8"/>
        <v>0</v>
      </c>
      <c r="DN117" s="276">
        <f t="shared" si="49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0"/>
        <v>0</v>
      </c>
      <c r="DY117" s="276">
        <f t="shared" si="51"/>
        <v>0</v>
      </c>
      <c r="DZ117" s="279">
        <v>0</v>
      </c>
      <c r="EA117" s="280">
        <v>49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2"/>
        <v>49</v>
      </c>
      <c r="EJ117" s="275">
        <f t="shared" si="53"/>
        <v>5.4444444444444446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4"/>
        <v>0</v>
      </c>
      <c r="EU117" s="276">
        <f t="shared" si="55"/>
        <v>0</v>
      </c>
    </row>
    <row r="118" spans="1:151" ht="15.6" thickTop="1" thickBot="1" x14ac:dyDescent="0.35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719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719</v>
      </c>
      <c r="O118" s="269">
        <v>0</v>
      </c>
      <c r="P118" s="269">
        <f t="shared" si="28"/>
        <v>1438</v>
      </c>
      <c r="Q118" s="270">
        <f t="shared" si="30"/>
        <v>719</v>
      </c>
      <c r="R118" s="270">
        <f t="shared" si="29"/>
        <v>719</v>
      </c>
      <c r="S118" s="271">
        <f t="shared" si="31"/>
        <v>159.77777777777777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2"/>
        <v>0</v>
      </c>
      <c r="AD118" s="275">
        <f t="shared" si="33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4"/>
        <v>0</v>
      </c>
      <c r="AO118" s="276">
        <f t="shared" si="35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6"/>
        <v>0</v>
      </c>
      <c r="AZ118" s="276">
        <f t="shared" si="37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719</v>
      </c>
      <c r="BI118" s="286">
        <v>0</v>
      </c>
      <c r="BJ118" s="274">
        <f t="shared" si="38"/>
        <v>719</v>
      </c>
      <c r="BK118" s="275">
        <f t="shared" si="39"/>
        <v>89.875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0"/>
        <v>0</v>
      </c>
      <c r="BV118" s="276">
        <f t="shared" si="41"/>
        <v>0</v>
      </c>
      <c r="BW118" s="287">
        <v>0</v>
      </c>
      <c r="BX118" s="288">
        <v>719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2"/>
        <v>719</v>
      </c>
      <c r="CG118" s="276">
        <f t="shared" si="43"/>
        <v>79.888888888888886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4"/>
        <v>0</v>
      </c>
      <c r="CR118" s="276">
        <f t="shared" si="45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6"/>
        <v>0</v>
      </c>
      <c r="DC118" s="275">
        <f t="shared" si="47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8"/>
        <v>0</v>
      </c>
      <c r="DN118" s="276">
        <f t="shared" si="49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0"/>
        <v>0</v>
      </c>
      <c r="DY118" s="276">
        <f t="shared" si="51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2"/>
        <v>0</v>
      </c>
      <c r="EJ118" s="275">
        <f t="shared" si="53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4"/>
        <v>0</v>
      </c>
      <c r="EU118" s="276">
        <f t="shared" si="55"/>
        <v>0</v>
      </c>
    </row>
    <row r="119" spans="1:151" ht="15.6" thickTop="1" thickBot="1" x14ac:dyDescent="0.35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269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28"/>
        <v>269</v>
      </c>
      <c r="Q119" s="270">
        <f t="shared" si="30"/>
        <v>269</v>
      </c>
      <c r="R119" s="270">
        <f t="shared" si="29"/>
        <v>0</v>
      </c>
      <c r="S119" s="271">
        <f t="shared" si="31"/>
        <v>29.888888888888889</v>
      </c>
      <c r="T119" s="284">
        <v>269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2"/>
        <v>269</v>
      </c>
      <c r="AD119" s="275">
        <f t="shared" si="33"/>
        <v>29.888888888888889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4"/>
        <v>0</v>
      </c>
      <c r="AO119" s="276">
        <f t="shared" si="35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6"/>
        <v>0</v>
      </c>
      <c r="AZ119" s="276">
        <f t="shared" si="37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38"/>
        <v>0</v>
      </c>
      <c r="BK119" s="275">
        <f t="shared" si="39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0"/>
        <v>0</v>
      </c>
      <c r="BV119" s="276">
        <f t="shared" si="41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2"/>
        <v>0</v>
      </c>
      <c r="CG119" s="276">
        <f t="shared" si="43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4"/>
        <v>0</v>
      </c>
      <c r="CR119" s="276">
        <f t="shared" si="45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6"/>
        <v>0</v>
      </c>
      <c r="DC119" s="275">
        <f t="shared" si="47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8"/>
        <v>0</v>
      </c>
      <c r="DN119" s="276">
        <f t="shared" si="49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0"/>
        <v>0</v>
      </c>
      <c r="DY119" s="276">
        <f t="shared" si="51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2"/>
        <v>0</v>
      </c>
      <c r="EJ119" s="275">
        <f t="shared" si="53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4"/>
        <v>0</v>
      </c>
      <c r="EU119" s="276">
        <f t="shared" si="55"/>
        <v>0</v>
      </c>
    </row>
    <row r="120" spans="1:151" ht="15.6" thickTop="1" thickBot="1" x14ac:dyDescent="0.35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28"/>
        <v>0</v>
      </c>
      <c r="Q120" s="270">
        <f t="shared" si="30"/>
        <v>0</v>
      </c>
      <c r="R120" s="270">
        <f t="shared" si="29"/>
        <v>0</v>
      </c>
      <c r="S120" s="271">
        <f t="shared" si="31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2"/>
        <v>0</v>
      </c>
      <c r="AD120" s="275">
        <f t="shared" si="33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4"/>
        <v>0</v>
      </c>
      <c r="AO120" s="276">
        <f t="shared" si="35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6"/>
        <v>0</v>
      </c>
      <c r="AZ120" s="276">
        <f t="shared" si="37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38"/>
        <v>0</v>
      </c>
      <c r="BK120" s="275">
        <f t="shared" si="39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0"/>
        <v>0</v>
      </c>
      <c r="BV120" s="276">
        <f t="shared" si="41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2"/>
        <v>0</v>
      </c>
      <c r="CG120" s="276">
        <f t="shared" si="43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4"/>
        <v>0</v>
      </c>
      <c r="CR120" s="276">
        <f t="shared" si="45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6"/>
        <v>0</v>
      </c>
      <c r="DC120" s="275">
        <f t="shared" si="47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8"/>
        <v>0</v>
      </c>
      <c r="DN120" s="276">
        <f t="shared" si="49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0"/>
        <v>0</v>
      </c>
      <c r="DY120" s="276">
        <f t="shared" si="51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2"/>
        <v>0</v>
      </c>
      <c r="EJ120" s="275">
        <f t="shared" si="53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4"/>
        <v>0</v>
      </c>
      <c r="EU120" s="276">
        <f t="shared" si="55"/>
        <v>0</v>
      </c>
    </row>
    <row r="121" spans="1:151" ht="15.6" thickTop="1" thickBot="1" x14ac:dyDescent="0.35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189</v>
      </c>
      <c r="I121" s="269">
        <v>189</v>
      </c>
      <c r="J121" s="269">
        <v>0</v>
      </c>
      <c r="K121" s="268">
        <v>189</v>
      </c>
      <c r="L121" s="269">
        <v>189</v>
      </c>
      <c r="M121" s="269">
        <v>0</v>
      </c>
      <c r="N121" s="269">
        <v>0</v>
      </c>
      <c r="O121" s="269">
        <v>189</v>
      </c>
      <c r="P121" s="269">
        <f t="shared" si="28"/>
        <v>945</v>
      </c>
      <c r="Q121" s="270">
        <f t="shared" si="30"/>
        <v>567</v>
      </c>
      <c r="R121" s="270">
        <f t="shared" si="29"/>
        <v>378</v>
      </c>
      <c r="S121" s="271">
        <f t="shared" si="31"/>
        <v>105</v>
      </c>
      <c r="T121" s="284">
        <v>0</v>
      </c>
      <c r="U121" s="280">
        <v>189</v>
      </c>
      <c r="V121" s="285">
        <v>0</v>
      </c>
      <c r="W121" s="285">
        <v>0</v>
      </c>
      <c r="X121" s="285">
        <v>0</v>
      </c>
      <c r="Y121" s="285">
        <v>189</v>
      </c>
      <c r="Z121" s="286">
        <v>0</v>
      </c>
      <c r="AA121" s="286">
        <v>0</v>
      </c>
      <c r="AB121" s="286">
        <v>0</v>
      </c>
      <c r="AC121" s="274">
        <f t="shared" si="32"/>
        <v>378</v>
      </c>
      <c r="AD121" s="275">
        <f t="shared" si="33"/>
        <v>42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4"/>
        <v>0</v>
      </c>
      <c r="AO121" s="276">
        <f t="shared" si="35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6"/>
        <v>0</v>
      </c>
      <c r="AZ121" s="276">
        <f t="shared" si="37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38"/>
        <v>0</v>
      </c>
      <c r="BK121" s="275">
        <f t="shared" si="39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0"/>
        <v>0</v>
      </c>
      <c r="BV121" s="276">
        <f t="shared" si="41"/>
        <v>0</v>
      </c>
      <c r="BW121" s="287">
        <v>0</v>
      </c>
      <c r="BX121" s="288">
        <v>0</v>
      </c>
      <c r="BY121" s="289">
        <v>189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189</v>
      </c>
      <c r="CF121" s="274">
        <f t="shared" si="42"/>
        <v>378</v>
      </c>
      <c r="CG121" s="276">
        <f t="shared" si="43"/>
        <v>42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4"/>
        <v>0</v>
      </c>
      <c r="CR121" s="276">
        <f t="shared" si="45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6"/>
        <v>0</v>
      </c>
      <c r="DC121" s="275">
        <f t="shared" si="47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189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8"/>
        <v>189</v>
      </c>
      <c r="DN121" s="276">
        <f t="shared" si="49"/>
        <v>21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0"/>
        <v>0</v>
      </c>
      <c r="DY121" s="276">
        <f t="shared" si="51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2"/>
        <v>0</v>
      </c>
      <c r="EJ121" s="275">
        <f t="shared" si="53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4"/>
        <v>0</v>
      </c>
      <c r="EU121" s="276">
        <f t="shared" si="55"/>
        <v>0</v>
      </c>
    </row>
    <row r="122" spans="1:151" ht="15.6" thickTop="1" thickBot="1" x14ac:dyDescent="0.35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1029</v>
      </c>
      <c r="H122" s="269">
        <v>441</v>
      </c>
      <c r="I122" s="269">
        <v>441</v>
      </c>
      <c r="J122" s="269">
        <v>1519</v>
      </c>
      <c r="K122" s="268">
        <v>931</v>
      </c>
      <c r="L122" s="269">
        <v>539</v>
      </c>
      <c r="M122" s="269">
        <v>196</v>
      </c>
      <c r="N122" s="269">
        <v>294</v>
      </c>
      <c r="O122" s="269">
        <v>686</v>
      </c>
      <c r="P122" s="269">
        <f t="shared" si="28"/>
        <v>6076</v>
      </c>
      <c r="Q122" s="270">
        <f t="shared" si="30"/>
        <v>4361</v>
      </c>
      <c r="R122" s="270">
        <f t="shared" si="29"/>
        <v>1715</v>
      </c>
      <c r="S122" s="271">
        <f t="shared" si="31"/>
        <v>675.11111111111109</v>
      </c>
      <c r="T122" s="284">
        <v>98</v>
      </c>
      <c r="U122" s="280">
        <v>49</v>
      </c>
      <c r="V122" s="285">
        <v>0</v>
      </c>
      <c r="W122" s="285">
        <v>0</v>
      </c>
      <c r="X122" s="285">
        <v>98</v>
      </c>
      <c r="Y122" s="285">
        <v>98</v>
      </c>
      <c r="Z122" s="286">
        <v>-49</v>
      </c>
      <c r="AA122" s="286">
        <v>0</v>
      </c>
      <c r="AB122" s="286">
        <v>49</v>
      </c>
      <c r="AC122" s="274">
        <f t="shared" si="32"/>
        <v>343</v>
      </c>
      <c r="AD122" s="275">
        <f t="shared" si="33"/>
        <v>38.111111111111114</v>
      </c>
      <c r="AE122" s="279">
        <v>147</v>
      </c>
      <c r="AF122" s="280">
        <v>0</v>
      </c>
      <c r="AG122" s="286">
        <v>0</v>
      </c>
      <c r="AH122" s="286">
        <v>49</v>
      </c>
      <c r="AI122" s="286">
        <v>49</v>
      </c>
      <c r="AJ122" s="286">
        <v>0</v>
      </c>
      <c r="AK122" s="286">
        <v>49</v>
      </c>
      <c r="AL122" s="286">
        <v>0</v>
      </c>
      <c r="AM122" s="286">
        <v>98</v>
      </c>
      <c r="AN122" s="274">
        <f t="shared" si="34"/>
        <v>392</v>
      </c>
      <c r="AO122" s="276">
        <f t="shared" si="35"/>
        <v>43.555555555555557</v>
      </c>
      <c r="AP122" s="279">
        <v>49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49</v>
      </c>
      <c r="AX122" s="286">
        <v>0</v>
      </c>
      <c r="AY122" s="274">
        <f t="shared" si="36"/>
        <v>98</v>
      </c>
      <c r="AZ122" s="276">
        <f t="shared" si="37"/>
        <v>10.888888888888889</v>
      </c>
      <c r="BA122" s="290">
        <v>245</v>
      </c>
      <c r="BB122" s="280">
        <v>98</v>
      </c>
      <c r="BC122" s="286">
        <v>196</v>
      </c>
      <c r="BD122" s="286">
        <v>882</v>
      </c>
      <c r="BE122" s="286">
        <v>98</v>
      </c>
      <c r="BF122" s="286">
        <v>1</v>
      </c>
      <c r="BG122" s="286">
        <v>98</v>
      </c>
      <c r="BH122" s="286">
        <v>0</v>
      </c>
      <c r="BI122" s="286">
        <v>98</v>
      </c>
      <c r="BJ122" s="274">
        <f t="shared" si="38"/>
        <v>1716</v>
      </c>
      <c r="BK122" s="275">
        <f t="shared" si="39"/>
        <v>202.25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49</v>
      </c>
      <c r="BT122" s="286">
        <v>0</v>
      </c>
      <c r="BU122" s="274">
        <f t="shared" si="40"/>
        <v>51</v>
      </c>
      <c r="BV122" s="276">
        <f t="shared" si="41"/>
        <v>5.666666666666667</v>
      </c>
      <c r="BW122" s="290">
        <v>343</v>
      </c>
      <c r="BX122" s="288">
        <v>196</v>
      </c>
      <c r="BY122" s="289">
        <v>196</v>
      </c>
      <c r="BZ122" s="289">
        <v>294</v>
      </c>
      <c r="CA122" s="289">
        <v>245</v>
      </c>
      <c r="CB122" s="289">
        <v>0</v>
      </c>
      <c r="CC122" s="289">
        <v>0</v>
      </c>
      <c r="CD122" s="289">
        <v>49</v>
      </c>
      <c r="CE122" s="289">
        <v>98</v>
      </c>
      <c r="CF122" s="274">
        <f t="shared" si="42"/>
        <v>1421</v>
      </c>
      <c r="CG122" s="276">
        <f t="shared" si="43"/>
        <v>157.88888888888889</v>
      </c>
      <c r="CH122" s="279">
        <v>98</v>
      </c>
      <c r="CI122" s="280">
        <v>49</v>
      </c>
      <c r="CJ122" s="286">
        <v>0</v>
      </c>
      <c r="CK122" s="286">
        <v>196</v>
      </c>
      <c r="CL122" s="286">
        <v>98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4"/>
        <v>444</v>
      </c>
      <c r="CR122" s="276">
        <f t="shared" si="45"/>
        <v>49.333333333333336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6"/>
        <v>0</v>
      </c>
      <c r="DC122" s="275">
        <f t="shared" si="47"/>
        <v>0</v>
      </c>
      <c r="DD122" s="279">
        <v>0</v>
      </c>
      <c r="DE122" s="280">
        <v>0</v>
      </c>
      <c r="DF122" s="286">
        <v>0</v>
      </c>
      <c r="DG122" s="286">
        <v>49</v>
      </c>
      <c r="DH122" s="286">
        <v>196</v>
      </c>
      <c r="DI122" s="286">
        <v>2</v>
      </c>
      <c r="DJ122" s="286">
        <v>49</v>
      </c>
      <c r="DK122" s="286">
        <v>49</v>
      </c>
      <c r="DL122" s="286">
        <v>294</v>
      </c>
      <c r="DM122" s="274">
        <f t="shared" si="48"/>
        <v>639</v>
      </c>
      <c r="DN122" s="276">
        <f t="shared" si="49"/>
        <v>71</v>
      </c>
      <c r="DO122" s="279">
        <v>0</v>
      </c>
      <c r="DP122" s="280">
        <v>0</v>
      </c>
      <c r="DQ122" s="286">
        <v>0</v>
      </c>
      <c r="DR122" s="286">
        <v>49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0"/>
        <v>49</v>
      </c>
      <c r="DY122" s="276">
        <f t="shared" si="51"/>
        <v>5.4444444444444446</v>
      </c>
      <c r="DZ122" s="279">
        <v>0</v>
      </c>
      <c r="EA122" s="280">
        <v>0</v>
      </c>
      <c r="EB122" s="286">
        <v>0</v>
      </c>
      <c r="EC122" s="286">
        <v>0</v>
      </c>
      <c r="ED122" s="286">
        <v>98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2"/>
        <v>99</v>
      </c>
      <c r="EJ122" s="275">
        <f t="shared" si="53"/>
        <v>11</v>
      </c>
      <c r="EK122" s="279">
        <v>49</v>
      </c>
      <c r="EL122" s="280">
        <v>49</v>
      </c>
      <c r="EM122" s="286">
        <v>49</v>
      </c>
      <c r="EN122" s="286">
        <v>0</v>
      </c>
      <c r="EO122" s="286">
        <v>49</v>
      </c>
      <c r="EP122" s="286">
        <v>0</v>
      </c>
      <c r="EQ122" s="286">
        <v>49</v>
      </c>
      <c r="ER122" s="286">
        <v>98</v>
      </c>
      <c r="ES122" s="286">
        <v>49</v>
      </c>
      <c r="ET122" s="274">
        <f t="shared" si="54"/>
        <v>392</v>
      </c>
      <c r="EU122" s="276">
        <f t="shared" si="55"/>
        <v>43.555555555555557</v>
      </c>
    </row>
    <row r="123" spans="1:151" ht="15.6" thickTop="1" thickBot="1" x14ac:dyDescent="0.35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198</v>
      </c>
      <c r="H123" s="269">
        <v>0</v>
      </c>
      <c r="I123" s="269">
        <v>198</v>
      </c>
      <c r="J123" s="269">
        <v>0</v>
      </c>
      <c r="K123" s="268">
        <v>0</v>
      </c>
      <c r="L123" s="269">
        <v>99</v>
      </c>
      <c r="M123" s="269">
        <v>0</v>
      </c>
      <c r="N123" s="269">
        <v>0</v>
      </c>
      <c r="O123" s="269">
        <v>0</v>
      </c>
      <c r="P123" s="269">
        <f t="shared" si="28"/>
        <v>495</v>
      </c>
      <c r="Q123" s="270">
        <f t="shared" si="30"/>
        <v>396</v>
      </c>
      <c r="R123" s="270">
        <f t="shared" si="29"/>
        <v>99</v>
      </c>
      <c r="S123" s="271">
        <f t="shared" si="31"/>
        <v>55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2"/>
        <v>0</v>
      </c>
      <c r="AD123" s="275">
        <f t="shared" si="33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4"/>
        <v>0</v>
      </c>
      <c r="AO123" s="276">
        <f t="shared" si="35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6"/>
        <v>0</v>
      </c>
      <c r="AZ123" s="276">
        <f t="shared" si="37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38"/>
        <v>0</v>
      </c>
      <c r="BK123" s="275">
        <f t="shared" si="39"/>
        <v>0</v>
      </c>
      <c r="BL123" s="279">
        <v>99</v>
      </c>
      <c r="BM123" s="280">
        <v>0</v>
      </c>
      <c r="BN123" s="286">
        <v>99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0"/>
        <v>99</v>
      </c>
      <c r="BV123" s="276">
        <f t="shared" si="41"/>
        <v>22</v>
      </c>
      <c r="BW123" s="287">
        <v>99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2"/>
        <v>99</v>
      </c>
      <c r="CG123" s="276">
        <f t="shared" si="43"/>
        <v>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4"/>
        <v>1</v>
      </c>
      <c r="CR123" s="276">
        <f t="shared" si="45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6"/>
        <v>0</v>
      </c>
      <c r="DC123" s="275">
        <f t="shared" si="47"/>
        <v>0</v>
      </c>
      <c r="DD123" s="279">
        <v>0</v>
      </c>
      <c r="DE123" s="280">
        <v>0</v>
      </c>
      <c r="DF123" s="286">
        <v>99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8"/>
        <v>99</v>
      </c>
      <c r="DN123" s="276">
        <f t="shared" si="49"/>
        <v>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0"/>
        <v>0</v>
      </c>
      <c r="DY123" s="276">
        <f t="shared" si="51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2"/>
        <v>0</v>
      </c>
      <c r="EJ123" s="275">
        <f t="shared" si="53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4"/>
        <v>0</v>
      </c>
      <c r="EU123" s="276">
        <f t="shared" si="55"/>
        <v>0</v>
      </c>
    </row>
    <row r="124" spans="1:151" ht="15.6" thickTop="1" thickBot="1" x14ac:dyDescent="0.35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297</v>
      </c>
      <c r="H124" s="269">
        <v>0</v>
      </c>
      <c r="I124" s="269">
        <v>0</v>
      </c>
      <c r="J124" s="269">
        <v>0</v>
      </c>
      <c r="K124" s="268">
        <v>79</v>
      </c>
      <c r="L124" s="269">
        <v>79</v>
      </c>
      <c r="M124" s="269">
        <v>0</v>
      </c>
      <c r="N124" s="269">
        <v>0</v>
      </c>
      <c r="O124" s="269">
        <v>79</v>
      </c>
      <c r="P124" s="269">
        <f t="shared" si="28"/>
        <v>534</v>
      </c>
      <c r="Q124" s="270">
        <f t="shared" si="30"/>
        <v>376</v>
      </c>
      <c r="R124" s="270">
        <f t="shared" si="29"/>
        <v>158</v>
      </c>
      <c r="S124" s="271">
        <f t="shared" si="31"/>
        <v>59.333333333333336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2"/>
        <v>0</v>
      </c>
      <c r="AD124" s="275">
        <f t="shared" si="33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4"/>
        <v>0</v>
      </c>
      <c r="AO124" s="276">
        <f t="shared" si="35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6"/>
        <v>0</v>
      </c>
      <c r="AZ124" s="276">
        <f t="shared" si="37"/>
        <v>0</v>
      </c>
      <c r="BA124" s="287">
        <v>99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38"/>
        <v>99</v>
      </c>
      <c r="BK124" s="275">
        <f t="shared" si="39"/>
        <v>12.375</v>
      </c>
      <c r="BL124" s="279">
        <v>99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0"/>
        <v>0</v>
      </c>
      <c r="BV124" s="276">
        <f t="shared" si="41"/>
        <v>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79</v>
      </c>
      <c r="CF124" s="274">
        <f t="shared" si="42"/>
        <v>79</v>
      </c>
      <c r="CG124" s="276">
        <f t="shared" si="43"/>
        <v>8.7777777777777786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4"/>
        <v>0</v>
      </c>
      <c r="CR124" s="276">
        <f t="shared" si="45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6"/>
        <v>0</v>
      </c>
      <c r="DC124" s="275">
        <f t="shared" si="47"/>
        <v>0</v>
      </c>
      <c r="DD124" s="279">
        <v>99</v>
      </c>
      <c r="DE124" s="280">
        <v>0</v>
      </c>
      <c r="DF124" s="286">
        <v>0</v>
      </c>
      <c r="DG124" s="286">
        <v>0</v>
      </c>
      <c r="DH124" s="286">
        <v>79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8"/>
        <v>179</v>
      </c>
      <c r="DN124" s="276">
        <f t="shared" si="49"/>
        <v>19.888888888888889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0"/>
        <v>0</v>
      </c>
      <c r="DY124" s="276">
        <f t="shared" si="51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2"/>
        <v>0</v>
      </c>
      <c r="EJ124" s="275">
        <f t="shared" si="53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4"/>
        <v>0</v>
      </c>
      <c r="EU124" s="276">
        <f t="shared" si="55"/>
        <v>0</v>
      </c>
    </row>
    <row r="125" spans="1:151" ht="15.6" thickTop="1" thickBot="1" x14ac:dyDescent="0.35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139</v>
      </c>
      <c r="H125" s="269">
        <v>0</v>
      </c>
      <c r="I125" s="269">
        <v>417</v>
      </c>
      <c r="J125" s="269">
        <v>0</v>
      </c>
      <c r="K125" s="268">
        <v>0</v>
      </c>
      <c r="L125" s="269">
        <v>0</v>
      </c>
      <c r="M125" s="269">
        <v>278</v>
      </c>
      <c r="N125" s="269">
        <v>139</v>
      </c>
      <c r="O125" s="269">
        <v>139</v>
      </c>
      <c r="P125" s="269">
        <f t="shared" si="28"/>
        <v>1112</v>
      </c>
      <c r="Q125" s="270">
        <f t="shared" si="30"/>
        <v>556</v>
      </c>
      <c r="R125" s="270">
        <f t="shared" si="29"/>
        <v>556</v>
      </c>
      <c r="S125" s="271">
        <f t="shared" si="31"/>
        <v>123.55555555555556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2"/>
        <v>0</v>
      </c>
      <c r="AD125" s="275">
        <f t="shared" si="33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4"/>
        <v>0</v>
      </c>
      <c r="AO125" s="276">
        <f t="shared" si="35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6"/>
        <v>0</v>
      </c>
      <c r="AZ125" s="276">
        <f t="shared" si="37"/>
        <v>0</v>
      </c>
      <c r="BA125" s="287">
        <v>139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38"/>
        <v>139</v>
      </c>
      <c r="BK125" s="275">
        <f t="shared" si="39"/>
        <v>17.375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0"/>
        <v>0</v>
      </c>
      <c r="BV125" s="276">
        <f t="shared" si="41"/>
        <v>0</v>
      </c>
      <c r="BW125" s="287">
        <v>0</v>
      </c>
      <c r="BX125" s="288">
        <v>0</v>
      </c>
      <c r="BY125" s="289">
        <v>417</v>
      </c>
      <c r="BZ125" s="289">
        <v>0</v>
      </c>
      <c r="CA125" s="289">
        <v>0</v>
      </c>
      <c r="CB125" s="289">
        <v>0</v>
      </c>
      <c r="CC125" s="289">
        <v>278</v>
      </c>
      <c r="CD125" s="289">
        <v>0</v>
      </c>
      <c r="CE125" s="289">
        <v>139</v>
      </c>
      <c r="CF125" s="274">
        <f t="shared" si="42"/>
        <v>834</v>
      </c>
      <c r="CG125" s="276">
        <f t="shared" si="43"/>
        <v>92.666666666666671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4"/>
        <v>0</v>
      </c>
      <c r="CR125" s="276">
        <f t="shared" si="45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6"/>
        <v>0</v>
      </c>
      <c r="DC125" s="275">
        <f t="shared" si="47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139</v>
      </c>
      <c r="DL125" s="286">
        <v>0</v>
      </c>
      <c r="DM125" s="274">
        <f t="shared" si="48"/>
        <v>139</v>
      </c>
      <c r="DN125" s="276">
        <f t="shared" si="49"/>
        <v>15.444444444444445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0"/>
        <v>0</v>
      </c>
      <c r="DY125" s="276">
        <f t="shared" si="51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2"/>
        <v>0</v>
      </c>
      <c r="EJ125" s="275">
        <f t="shared" si="53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4"/>
        <v>0</v>
      </c>
      <c r="EU125" s="276">
        <f t="shared" si="55"/>
        <v>0</v>
      </c>
    </row>
    <row r="126" spans="1:151" ht="15.6" thickTop="1" thickBot="1" x14ac:dyDescent="0.35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1188</v>
      </c>
      <c r="H126" s="269">
        <v>396</v>
      </c>
      <c r="I126" s="269">
        <v>396</v>
      </c>
      <c r="J126" s="269">
        <v>495</v>
      </c>
      <c r="K126" s="268">
        <v>396</v>
      </c>
      <c r="L126" s="269">
        <v>891</v>
      </c>
      <c r="M126" s="269">
        <v>198</v>
      </c>
      <c r="N126" s="269">
        <v>198</v>
      </c>
      <c r="O126" s="269">
        <v>198</v>
      </c>
      <c r="P126" s="269">
        <f t="shared" si="28"/>
        <v>4356</v>
      </c>
      <c r="Q126" s="270">
        <f t="shared" si="30"/>
        <v>2871</v>
      </c>
      <c r="R126" s="270">
        <f t="shared" si="29"/>
        <v>1485</v>
      </c>
      <c r="S126" s="271">
        <f t="shared" si="31"/>
        <v>484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297</v>
      </c>
      <c r="Z126" s="286">
        <v>99</v>
      </c>
      <c r="AA126" s="286">
        <v>0</v>
      </c>
      <c r="AB126" s="286">
        <v>0</v>
      </c>
      <c r="AC126" s="274">
        <f t="shared" si="32"/>
        <v>396</v>
      </c>
      <c r="AD126" s="275">
        <f t="shared" si="33"/>
        <v>44</v>
      </c>
      <c r="AE126" s="279">
        <v>0</v>
      </c>
      <c r="AF126" s="280">
        <v>99</v>
      </c>
      <c r="AG126" s="286">
        <v>0</v>
      </c>
      <c r="AH126" s="286">
        <v>99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4"/>
        <v>199</v>
      </c>
      <c r="AO126" s="276">
        <f t="shared" si="35"/>
        <v>22.111111111111111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6"/>
        <v>0</v>
      </c>
      <c r="AZ126" s="276">
        <f t="shared" si="37"/>
        <v>0</v>
      </c>
      <c r="BA126" s="290">
        <v>396</v>
      </c>
      <c r="BB126" s="280">
        <v>0</v>
      </c>
      <c r="BC126" s="286">
        <v>0</v>
      </c>
      <c r="BD126" s="286">
        <v>99</v>
      </c>
      <c r="BE126" s="286">
        <v>198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38"/>
        <v>696</v>
      </c>
      <c r="BK126" s="275">
        <f t="shared" si="39"/>
        <v>87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0"/>
        <v>0</v>
      </c>
      <c r="BV126" s="276">
        <f t="shared" si="41"/>
        <v>0</v>
      </c>
      <c r="BW126" s="290">
        <v>198</v>
      </c>
      <c r="BX126" s="288">
        <v>99</v>
      </c>
      <c r="BY126" s="289">
        <v>198</v>
      </c>
      <c r="BZ126" s="289">
        <v>198</v>
      </c>
      <c r="CA126" s="289">
        <v>198</v>
      </c>
      <c r="CB126" s="289">
        <v>0</v>
      </c>
      <c r="CC126" s="289">
        <v>99</v>
      </c>
      <c r="CD126" s="289">
        <v>0</v>
      </c>
      <c r="CE126" s="289">
        <v>99</v>
      </c>
      <c r="CF126" s="274">
        <f t="shared" si="42"/>
        <v>1089</v>
      </c>
      <c r="CG126" s="276">
        <f t="shared" si="43"/>
        <v>121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4"/>
        <v>0</v>
      </c>
      <c r="CR126" s="276">
        <f t="shared" si="45"/>
        <v>0</v>
      </c>
      <c r="CS126" s="284">
        <v>0</v>
      </c>
      <c r="CT126" s="280">
        <v>99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6"/>
        <v>99</v>
      </c>
      <c r="DC126" s="275">
        <f t="shared" si="47"/>
        <v>11</v>
      </c>
      <c r="DD126" s="279">
        <v>495</v>
      </c>
      <c r="DE126" s="280">
        <v>0</v>
      </c>
      <c r="DF126" s="286">
        <v>198</v>
      </c>
      <c r="DG126" s="286">
        <v>99</v>
      </c>
      <c r="DH126" s="286">
        <v>0</v>
      </c>
      <c r="DI126" s="286">
        <v>1</v>
      </c>
      <c r="DJ126" s="286">
        <v>0</v>
      </c>
      <c r="DK126" s="286">
        <v>198</v>
      </c>
      <c r="DL126" s="286">
        <v>99</v>
      </c>
      <c r="DM126" s="274">
        <f t="shared" si="48"/>
        <v>1090</v>
      </c>
      <c r="DN126" s="276">
        <f t="shared" si="49"/>
        <v>121.11111111111111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0"/>
        <v>0</v>
      </c>
      <c r="DY126" s="276">
        <f t="shared" si="51"/>
        <v>0</v>
      </c>
      <c r="DZ126" s="279">
        <v>99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2"/>
        <v>100</v>
      </c>
      <c r="EJ126" s="275">
        <f t="shared" si="53"/>
        <v>11.111111111111111</v>
      </c>
      <c r="EK126" s="279">
        <v>0</v>
      </c>
      <c r="EL126" s="280">
        <v>99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4"/>
        <v>99</v>
      </c>
      <c r="EU126" s="276">
        <f t="shared" si="55"/>
        <v>11</v>
      </c>
    </row>
    <row r="127" spans="1:151" ht="15.6" thickTop="1" thickBot="1" x14ac:dyDescent="0.35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297</v>
      </c>
      <c r="H127" s="269">
        <v>297</v>
      </c>
      <c r="I127" s="269">
        <v>198</v>
      </c>
      <c r="J127" s="269">
        <v>198</v>
      </c>
      <c r="K127" s="268">
        <v>198</v>
      </c>
      <c r="L127" s="269">
        <v>297</v>
      </c>
      <c r="M127" s="269">
        <v>297</v>
      </c>
      <c r="N127" s="269">
        <v>99</v>
      </c>
      <c r="O127" s="269">
        <v>297</v>
      </c>
      <c r="P127" s="269">
        <f t="shared" si="28"/>
        <v>2178</v>
      </c>
      <c r="Q127" s="270">
        <f t="shared" si="30"/>
        <v>1188</v>
      </c>
      <c r="R127" s="270">
        <f t="shared" si="29"/>
        <v>990</v>
      </c>
      <c r="S127" s="271">
        <f t="shared" si="31"/>
        <v>242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99</v>
      </c>
      <c r="Z127" s="286">
        <v>0</v>
      </c>
      <c r="AA127" s="286">
        <v>99</v>
      </c>
      <c r="AB127" s="286">
        <v>0</v>
      </c>
      <c r="AC127" s="274">
        <f t="shared" si="32"/>
        <v>198</v>
      </c>
      <c r="AD127" s="275">
        <f t="shared" si="33"/>
        <v>22</v>
      </c>
      <c r="AE127" s="279">
        <v>99</v>
      </c>
      <c r="AF127" s="280">
        <v>99</v>
      </c>
      <c r="AG127" s="286">
        <v>0</v>
      </c>
      <c r="AH127" s="286">
        <v>0</v>
      </c>
      <c r="AI127" s="286">
        <v>0</v>
      </c>
      <c r="AJ127" s="286">
        <v>1</v>
      </c>
      <c r="AK127" s="286">
        <v>198</v>
      </c>
      <c r="AL127" s="286">
        <v>0</v>
      </c>
      <c r="AM127" s="286">
        <v>0</v>
      </c>
      <c r="AN127" s="274">
        <f t="shared" si="34"/>
        <v>397</v>
      </c>
      <c r="AO127" s="276">
        <f t="shared" si="35"/>
        <v>44.111111111111114</v>
      </c>
      <c r="AP127" s="279">
        <v>99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6"/>
        <v>99</v>
      </c>
      <c r="AZ127" s="276">
        <f t="shared" si="37"/>
        <v>11</v>
      </c>
      <c r="BA127" s="287">
        <v>0</v>
      </c>
      <c r="BB127" s="280">
        <v>198</v>
      </c>
      <c r="BC127" s="286">
        <v>99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38"/>
        <v>297</v>
      </c>
      <c r="BK127" s="275">
        <f t="shared" si="39"/>
        <v>37.125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99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0"/>
        <v>99</v>
      </c>
      <c r="BV127" s="276">
        <f t="shared" si="41"/>
        <v>11</v>
      </c>
      <c r="BW127" s="287">
        <v>0</v>
      </c>
      <c r="BX127" s="288">
        <v>0</v>
      </c>
      <c r="BY127" s="289">
        <v>0</v>
      </c>
      <c r="BZ127" s="289">
        <v>99</v>
      </c>
      <c r="CA127" s="289">
        <v>99</v>
      </c>
      <c r="CB127" s="289">
        <v>0</v>
      </c>
      <c r="CC127" s="289">
        <v>0</v>
      </c>
      <c r="CD127" s="289">
        <v>0</v>
      </c>
      <c r="CE127" s="289">
        <v>297</v>
      </c>
      <c r="CF127" s="274">
        <f t="shared" si="42"/>
        <v>495</v>
      </c>
      <c r="CG127" s="276">
        <f t="shared" si="43"/>
        <v>55</v>
      </c>
      <c r="CH127" s="279">
        <v>0</v>
      </c>
      <c r="CI127" s="280">
        <v>0</v>
      </c>
      <c r="CJ127" s="286">
        <v>99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4"/>
        <v>99</v>
      </c>
      <c r="CR127" s="276">
        <f t="shared" si="45"/>
        <v>11</v>
      </c>
      <c r="CS127" s="284">
        <v>99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99</v>
      </c>
      <c r="CZ127" s="286">
        <v>0</v>
      </c>
      <c r="DA127" s="286">
        <v>0</v>
      </c>
      <c r="DB127" s="274">
        <f t="shared" si="46"/>
        <v>198</v>
      </c>
      <c r="DC127" s="275">
        <f t="shared" si="47"/>
        <v>22</v>
      </c>
      <c r="DD127" s="279">
        <v>0</v>
      </c>
      <c r="DE127" s="280">
        <v>0</v>
      </c>
      <c r="DF127" s="286">
        <v>0</v>
      </c>
      <c r="DG127" s="286">
        <v>99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8"/>
        <v>100</v>
      </c>
      <c r="DN127" s="276">
        <f t="shared" si="49"/>
        <v>11.111111111111111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0"/>
        <v>0</v>
      </c>
      <c r="DY127" s="276">
        <f t="shared" si="51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2"/>
        <v>0</v>
      </c>
      <c r="EJ127" s="275">
        <f t="shared" si="53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4"/>
        <v>0</v>
      </c>
      <c r="EU127" s="276">
        <f t="shared" si="55"/>
        <v>0</v>
      </c>
    </row>
    <row r="128" spans="1:151" ht="15.6" thickTop="1" thickBot="1" x14ac:dyDescent="0.35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59</v>
      </c>
      <c r="J128" s="269">
        <v>0</v>
      </c>
      <c r="K128" s="268">
        <v>0</v>
      </c>
      <c r="L128" s="269">
        <v>59</v>
      </c>
      <c r="M128" s="269">
        <v>118</v>
      </c>
      <c r="N128" s="269">
        <v>0</v>
      </c>
      <c r="O128" s="269">
        <v>0</v>
      </c>
      <c r="P128" s="269">
        <f t="shared" si="28"/>
        <v>236</v>
      </c>
      <c r="Q128" s="270">
        <f t="shared" si="30"/>
        <v>59</v>
      </c>
      <c r="R128" s="270">
        <f t="shared" si="29"/>
        <v>177</v>
      </c>
      <c r="S128" s="271">
        <f t="shared" si="31"/>
        <v>26.222222222222221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2"/>
        <v>0</v>
      </c>
      <c r="AD128" s="275">
        <f t="shared" si="33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4"/>
        <v>0</v>
      </c>
      <c r="AO128" s="276">
        <f t="shared" si="35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6"/>
        <v>0</v>
      </c>
      <c r="AZ128" s="276">
        <f t="shared" si="37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38"/>
        <v>0</v>
      </c>
      <c r="BK128" s="275">
        <f t="shared" si="39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0"/>
        <v>0</v>
      </c>
      <c r="BV128" s="276">
        <f t="shared" si="41"/>
        <v>0</v>
      </c>
      <c r="BW128" s="287">
        <v>0</v>
      </c>
      <c r="BX128" s="288">
        <v>0</v>
      </c>
      <c r="BY128" s="289">
        <v>59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2"/>
        <v>59</v>
      </c>
      <c r="CG128" s="276">
        <f t="shared" si="43"/>
        <v>6.5555555555555554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4"/>
        <v>1</v>
      </c>
      <c r="CR128" s="276">
        <f t="shared" si="45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6"/>
        <v>0</v>
      </c>
      <c r="DC128" s="275">
        <f t="shared" si="47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8"/>
        <v>0</v>
      </c>
      <c r="DN128" s="276">
        <f t="shared" si="49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59</v>
      </c>
      <c r="DV128" s="286">
        <v>0</v>
      </c>
      <c r="DW128" s="286">
        <v>0</v>
      </c>
      <c r="DX128" s="274">
        <f t="shared" si="50"/>
        <v>59</v>
      </c>
      <c r="DY128" s="276">
        <f t="shared" si="51"/>
        <v>6.5555555555555554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59</v>
      </c>
      <c r="EG128" s="286">
        <v>0</v>
      </c>
      <c r="EH128" s="286">
        <v>0</v>
      </c>
      <c r="EI128" s="274">
        <f t="shared" si="52"/>
        <v>59</v>
      </c>
      <c r="EJ128" s="275">
        <f t="shared" si="53"/>
        <v>6.5555555555555554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4"/>
        <v>0</v>
      </c>
      <c r="EU128" s="276">
        <f t="shared" si="55"/>
        <v>0</v>
      </c>
    </row>
    <row r="129" spans="1:151" ht="15.6" thickTop="1" thickBot="1" x14ac:dyDescent="0.35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28"/>
        <v>0</v>
      </c>
      <c r="Q129" s="270">
        <f t="shared" si="30"/>
        <v>0</v>
      </c>
      <c r="R129" s="270">
        <f t="shared" si="29"/>
        <v>0</v>
      </c>
      <c r="S129" s="271">
        <f t="shared" si="31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2"/>
        <v>0</v>
      </c>
      <c r="AD129" s="275">
        <f t="shared" si="33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4"/>
        <v>0</v>
      </c>
      <c r="AO129" s="276">
        <f t="shared" si="35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6"/>
        <v>0</v>
      </c>
      <c r="AZ129" s="276">
        <f t="shared" si="37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38"/>
        <v>0</v>
      </c>
      <c r="BK129" s="275">
        <f t="shared" si="39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0"/>
        <v>0</v>
      </c>
      <c r="BV129" s="276">
        <f t="shared" si="41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2"/>
        <v>0</v>
      </c>
      <c r="CG129" s="276">
        <f t="shared" si="43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4"/>
        <v>0</v>
      </c>
      <c r="CR129" s="276">
        <f t="shared" si="45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6"/>
        <v>0</v>
      </c>
      <c r="DC129" s="275">
        <f t="shared" si="47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8"/>
        <v>0</v>
      </c>
      <c r="DN129" s="276">
        <f t="shared" si="49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0"/>
        <v>0</v>
      </c>
      <c r="DY129" s="276">
        <f t="shared" si="51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2"/>
        <v>0</v>
      </c>
      <c r="EJ129" s="275">
        <f t="shared" si="53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4"/>
        <v>0</v>
      </c>
      <c r="EU129" s="276">
        <f t="shared" si="55"/>
        <v>0</v>
      </c>
    </row>
    <row r="130" spans="1:151" ht="15.6" thickTop="1" thickBot="1" x14ac:dyDescent="0.35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59</v>
      </c>
      <c r="O130" s="269">
        <v>0</v>
      </c>
      <c r="P130" s="269">
        <f t="shared" si="28"/>
        <v>59</v>
      </c>
      <c r="Q130" s="270">
        <f t="shared" si="30"/>
        <v>0</v>
      </c>
      <c r="R130" s="270">
        <f t="shared" si="29"/>
        <v>59</v>
      </c>
      <c r="S130" s="271">
        <f t="shared" si="31"/>
        <v>6.5555555555555554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2"/>
        <v>0</v>
      </c>
      <c r="AD130" s="275">
        <f t="shared" si="33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59</v>
      </c>
      <c r="AM130" s="286">
        <v>0</v>
      </c>
      <c r="AN130" s="274">
        <f t="shared" si="34"/>
        <v>59</v>
      </c>
      <c r="AO130" s="276">
        <f t="shared" si="35"/>
        <v>6.5555555555555554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6"/>
        <v>0</v>
      </c>
      <c r="AZ130" s="276">
        <f t="shared" si="37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38"/>
        <v>0</v>
      </c>
      <c r="BK130" s="275">
        <f t="shared" si="39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0"/>
        <v>0</v>
      </c>
      <c r="BV130" s="276">
        <f t="shared" si="41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2"/>
        <v>0</v>
      </c>
      <c r="CG130" s="276">
        <f t="shared" si="43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4"/>
        <v>0</v>
      </c>
      <c r="CR130" s="276">
        <f t="shared" si="45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6"/>
        <v>0</v>
      </c>
      <c r="DC130" s="275">
        <f t="shared" si="47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8"/>
        <v>0</v>
      </c>
      <c r="DN130" s="276">
        <f t="shared" si="49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0"/>
        <v>0</v>
      </c>
      <c r="DY130" s="276">
        <f t="shared" si="51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2"/>
        <v>0</v>
      </c>
      <c r="EJ130" s="275">
        <f t="shared" si="53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4"/>
        <v>0</v>
      </c>
      <c r="EU130" s="276">
        <f t="shared" si="55"/>
        <v>0</v>
      </c>
    </row>
    <row r="131" spans="1:151" ht="15.6" thickTop="1" thickBot="1" x14ac:dyDescent="0.35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588</v>
      </c>
      <c r="H131" s="269">
        <v>784</v>
      </c>
      <c r="I131" s="269">
        <v>245</v>
      </c>
      <c r="J131" s="269">
        <v>588</v>
      </c>
      <c r="K131" s="268">
        <v>490</v>
      </c>
      <c r="L131" s="269">
        <v>343</v>
      </c>
      <c r="M131" s="269">
        <v>588</v>
      </c>
      <c r="N131" s="269">
        <v>245</v>
      </c>
      <c r="O131" s="269">
        <v>98</v>
      </c>
      <c r="P131" s="269">
        <f t="shared" si="28"/>
        <v>3969</v>
      </c>
      <c r="Q131" s="270">
        <f t="shared" si="30"/>
        <v>2695</v>
      </c>
      <c r="R131" s="270">
        <f t="shared" si="29"/>
        <v>1274</v>
      </c>
      <c r="S131" s="271">
        <f t="shared" si="31"/>
        <v>441</v>
      </c>
      <c r="T131" s="284">
        <v>0</v>
      </c>
      <c r="U131" s="280">
        <v>98</v>
      </c>
      <c r="V131" s="285">
        <v>98</v>
      </c>
      <c r="W131" s="285">
        <v>49</v>
      </c>
      <c r="X131" s="285">
        <v>0</v>
      </c>
      <c r="Y131" s="285">
        <v>0</v>
      </c>
      <c r="Z131" s="286">
        <v>0</v>
      </c>
      <c r="AA131" s="286">
        <v>98</v>
      </c>
      <c r="AB131" s="286">
        <v>0</v>
      </c>
      <c r="AC131" s="274">
        <f t="shared" si="32"/>
        <v>343</v>
      </c>
      <c r="AD131" s="275">
        <f t="shared" si="33"/>
        <v>38.111111111111114</v>
      </c>
      <c r="AE131" s="279">
        <v>49</v>
      </c>
      <c r="AF131" s="280">
        <v>49</v>
      </c>
      <c r="AG131" s="286">
        <v>0</v>
      </c>
      <c r="AH131" s="286">
        <v>49</v>
      </c>
      <c r="AI131" s="286">
        <v>49</v>
      </c>
      <c r="AJ131" s="286">
        <v>1</v>
      </c>
      <c r="AK131" s="286">
        <v>49</v>
      </c>
      <c r="AL131" s="286">
        <v>49</v>
      </c>
      <c r="AM131" s="286">
        <v>0</v>
      </c>
      <c r="AN131" s="274">
        <f t="shared" si="34"/>
        <v>295</v>
      </c>
      <c r="AO131" s="276">
        <f t="shared" si="35"/>
        <v>32.777777777777779</v>
      </c>
      <c r="AP131" s="279">
        <v>98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6"/>
        <v>98</v>
      </c>
      <c r="AZ131" s="276">
        <f t="shared" si="37"/>
        <v>10.888888888888889</v>
      </c>
      <c r="BA131" s="287">
        <v>98</v>
      </c>
      <c r="BB131" s="280">
        <v>49</v>
      </c>
      <c r="BC131" s="286">
        <v>98</v>
      </c>
      <c r="BD131" s="286">
        <v>49</v>
      </c>
      <c r="BE131" s="286">
        <v>147</v>
      </c>
      <c r="BF131" s="286">
        <v>1</v>
      </c>
      <c r="BG131" s="286">
        <v>49</v>
      </c>
      <c r="BH131" s="286">
        <v>0</v>
      </c>
      <c r="BI131" s="286">
        <v>0</v>
      </c>
      <c r="BJ131" s="274">
        <f t="shared" si="38"/>
        <v>491</v>
      </c>
      <c r="BK131" s="275">
        <f t="shared" si="39"/>
        <v>61.375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0"/>
        <v>0</v>
      </c>
      <c r="BV131" s="276">
        <f t="shared" si="41"/>
        <v>0</v>
      </c>
      <c r="BW131" s="287">
        <v>0</v>
      </c>
      <c r="BX131" s="288">
        <v>343</v>
      </c>
      <c r="BY131" s="289">
        <v>0</v>
      </c>
      <c r="BZ131" s="289">
        <v>392</v>
      </c>
      <c r="CA131" s="289">
        <v>245</v>
      </c>
      <c r="CB131" s="289">
        <v>1</v>
      </c>
      <c r="CC131" s="289">
        <v>245</v>
      </c>
      <c r="CD131" s="289">
        <v>49</v>
      </c>
      <c r="CE131" s="289">
        <v>0</v>
      </c>
      <c r="CF131" s="274">
        <f t="shared" si="42"/>
        <v>1275</v>
      </c>
      <c r="CG131" s="276">
        <f t="shared" si="43"/>
        <v>141.66666666666666</v>
      </c>
      <c r="CH131" s="279">
        <v>196</v>
      </c>
      <c r="CI131" s="280">
        <v>0</v>
      </c>
      <c r="CJ131" s="286">
        <v>49</v>
      </c>
      <c r="CK131" s="286">
        <v>49</v>
      </c>
      <c r="CL131" s="286">
        <v>0</v>
      </c>
      <c r="CM131" s="286">
        <v>0</v>
      </c>
      <c r="CN131" s="286">
        <v>98</v>
      </c>
      <c r="CO131" s="286">
        <v>0</v>
      </c>
      <c r="CP131" s="286">
        <v>49</v>
      </c>
      <c r="CQ131" s="274">
        <f t="shared" si="44"/>
        <v>441</v>
      </c>
      <c r="CR131" s="276">
        <f t="shared" si="45"/>
        <v>49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6"/>
        <v>0</v>
      </c>
      <c r="DC131" s="275">
        <f t="shared" si="47"/>
        <v>0</v>
      </c>
      <c r="DD131" s="279">
        <v>147</v>
      </c>
      <c r="DE131" s="280">
        <v>147</v>
      </c>
      <c r="DF131" s="286">
        <v>0</v>
      </c>
      <c r="DG131" s="286">
        <v>0</v>
      </c>
      <c r="DH131" s="286">
        <v>49</v>
      </c>
      <c r="DI131" s="286">
        <v>1</v>
      </c>
      <c r="DJ131" s="286">
        <v>98</v>
      </c>
      <c r="DK131" s="286">
        <v>49</v>
      </c>
      <c r="DL131" s="286">
        <v>49</v>
      </c>
      <c r="DM131" s="274">
        <f t="shared" si="48"/>
        <v>540</v>
      </c>
      <c r="DN131" s="276">
        <f t="shared" si="49"/>
        <v>60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0"/>
        <v>0</v>
      </c>
      <c r="DY131" s="276">
        <f t="shared" si="51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49</v>
      </c>
      <c r="EG131" s="286">
        <v>0</v>
      </c>
      <c r="EH131" s="286">
        <v>0</v>
      </c>
      <c r="EI131" s="274">
        <f t="shared" si="52"/>
        <v>50</v>
      </c>
      <c r="EJ131" s="275">
        <f t="shared" si="53"/>
        <v>5.5555555555555554</v>
      </c>
      <c r="EK131" s="279">
        <v>0</v>
      </c>
      <c r="EL131" s="280">
        <v>98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4"/>
        <v>100</v>
      </c>
      <c r="EU131" s="276">
        <f t="shared" si="55"/>
        <v>11.111111111111111</v>
      </c>
    </row>
    <row r="132" spans="1:151" ht="15.6" thickTop="1" thickBot="1" x14ac:dyDescent="0.35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495</v>
      </c>
      <c r="H132" s="269">
        <v>594</v>
      </c>
      <c r="I132" s="269">
        <v>891</v>
      </c>
      <c r="J132" s="269">
        <v>396</v>
      </c>
      <c r="K132" s="268">
        <v>297</v>
      </c>
      <c r="L132" s="269">
        <v>99</v>
      </c>
      <c r="M132" s="269">
        <v>0</v>
      </c>
      <c r="N132" s="269">
        <v>594</v>
      </c>
      <c r="O132" s="269">
        <v>297</v>
      </c>
      <c r="P132" s="269">
        <f t="shared" si="28"/>
        <v>3663</v>
      </c>
      <c r="Q132" s="270">
        <f t="shared" si="30"/>
        <v>2673</v>
      </c>
      <c r="R132" s="270">
        <f t="shared" si="29"/>
        <v>990</v>
      </c>
      <c r="S132" s="271">
        <f t="shared" si="31"/>
        <v>407</v>
      </c>
      <c r="T132" s="284">
        <v>0</v>
      </c>
      <c r="U132" s="280">
        <v>0</v>
      </c>
      <c r="V132" s="285">
        <v>99</v>
      </c>
      <c r="W132" s="285">
        <v>99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2"/>
        <v>198</v>
      </c>
      <c r="AD132" s="275">
        <f t="shared" si="33"/>
        <v>22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99</v>
      </c>
      <c r="AM132" s="286">
        <v>0</v>
      </c>
      <c r="AN132" s="274">
        <f t="shared" si="34"/>
        <v>99</v>
      </c>
      <c r="AO132" s="276">
        <f t="shared" si="35"/>
        <v>11</v>
      </c>
      <c r="AP132" s="279">
        <v>0</v>
      </c>
      <c r="AQ132" s="280">
        <v>0</v>
      </c>
      <c r="AR132" s="286">
        <v>99</v>
      </c>
      <c r="AS132" s="286">
        <v>0</v>
      </c>
      <c r="AT132" s="286">
        <v>0</v>
      </c>
      <c r="AU132" s="286">
        <v>0</v>
      </c>
      <c r="AV132" s="286">
        <v>0</v>
      </c>
      <c r="AW132" s="286">
        <v>99</v>
      </c>
      <c r="AX132" s="286">
        <v>0</v>
      </c>
      <c r="AY132" s="274">
        <f t="shared" si="36"/>
        <v>198</v>
      </c>
      <c r="AZ132" s="276">
        <f t="shared" si="37"/>
        <v>22</v>
      </c>
      <c r="BA132" s="287">
        <v>198</v>
      </c>
      <c r="BB132" s="280">
        <v>0</v>
      </c>
      <c r="BC132" s="286">
        <v>396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38"/>
        <v>594</v>
      </c>
      <c r="BK132" s="275">
        <f t="shared" si="39"/>
        <v>74.25</v>
      </c>
      <c r="BL132" s="279">
        <v>99</v>
      </c>
      <c r="BM132" s="280">
        <v>198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99</v>
      </c>
      <c r="BT132" s="286">
        <v>0</v>
      </c>
      <c r="BU132" s="274">
        <f t="shared" si="40"/>
        <v>298</v>
      </c>
      <c r="BV132" s="276">
        <f t="shared" si="41"/>
        <v>44.111111111111114</v>
      </c>
      <c r="BW132" s="287">
        <v>198</v>
      </c>
      <c r="BX132" s="288">
        <v>198</v>
      </c>
      <c r="BY132" s="289">
        <v>198</v>
      </c>
      <c r="BZ132" s="289">
        <v>99</v>
      </c>
      <c r="CA132" s="289">
        <v>0</v>
      </c>
      <c r="CB132" s="289">
        <v>0</v>
      </c>
      <c r="CC132" s="289">
        <v>0</v>
      </c>
      <c r="CD132" s="289">
        <v>99</v>
      </c>
      <c r="CE132" s="289">
        <v>99</v>
      </c>
      <c r="CF132" s="274">
        <f t="shared" si="42"/>
        <v>891</v>
      </c>
      <c r="CG132" s="276">
        <f t="shared" si="43"/>
        <v>99</v>
      </c>
      <c r="CH132" s="279">
        <v>0</v>
      </c>
      <c r="CI132" s="280">
        <v>99</v>
      </c>
      <c r="CJ132" s="286">
        <v>0</v>
      </c>
      <c r="CK132" s="286">
        <v>0</v>
      </c>
      <c r="CL132" s="286">
        <v>99</v>
      </c>
      <c r="CM132" s="286">
        <v>0</v>
      </c>
      <c r="CN132" s="286">
        <v>0</v>
      </c>
      <c r="CO132" s="286">
        <v>99</v>
      </c>
      <c r="CP132" s="286">
        <v>0</v>
      </c>
      <c r="CQ132" s="274">
        <f t="shared" si="44"/>
        <v>297</v>
      </c>
      <c r="CR132" s="276">
        <f t="shared" si="45"/>
        <v>33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99</v>
      </c>
      <c r="DB132" s="274">
        <f t="shared" si="46"/>
        <v>99</v>
      </c>
      <c r="DC132" s="275">
        <f t="shared" si="47"/>
        <v>11</v>
      </c>
      <c r="DD132" s="279">
        <v>0</v>
      </c>
      <c r="DE132" s="280">
        <v>0</v>
      </c>
      <c r="DF132" s="286">
        <v>99</v>
      </c>
      <c r="DG132" s="286">
        <v>198</v>
      </c>
      <c r="DH132" s="286">
        <v>198</v>
      </c>
      <c r="DI132" s="286">
        <v>0</v>
      </c>
      <c r="DJ132" s="286">
        <v>0</v>
      </c>
      <c r="DK132" s="286">
        <v>99</v>
      </c>
      <c r="DL132" s="286">
        <v>99</v>
      </c>
      <c r="DM132" s="274">
        <f t="shared" si="48"/>
        <v>693</v>
      </c>
      <c r="DN132" s="276">
        <f t="shared" si="49"/>
        <v>77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0"/>
        <v>0</v>
      </c>
      <c r="DY132" s="276">
        <f t="shared" si="51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2"/>
        <v>0</v>
      </c>
      <c r="EJ132" s="275">
        <f t="shared" si="53"/>
        <v>0</v>
      </c>
      <c r="EK132" s="279">
        <v>0</v>
      </c>
      <c r="EL132" s="280">
        <v>99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4"/>
        <v>99</v>
      </c>
      <c r="EU132" s="276">
        <f t="shared" si="55"/>
        <v>11</v>
      </c>
    </row>
    <row r="133" spans="1:151" ht="15.6" thickTop="1" thickBot="1" x14ac:dyDescent="0.35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553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79</v>
      </c>
      <c r="N133" s="269">
        <v>0</v>
      </c>
      <c r="O133" s="269">
        <v>79</v>
      </c>
      <c r="P133" s="269">
        <f t="shared" si="28"/>
        <v>711</v>
      </c>
      <c r="Q133" s="270">
        <f t="shared" si="30"/>
        <v>553</v>
      </c>
      <c r="R133" s="270">
        <f t="shared" si="29"/>
        <v>158</v>
      </c>
      <c r="S133" s="271">
        <f t="shared" si="31"/>
        <v>79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2"/>
        <v>0</v>
      </c>
      <c r="AD133" s="275">
        <f t="shared" si="33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4"/>
        <v>0</v>
      </c>
      <c r="AO133" s="276">
        <f t="shared" si="35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6"/>
        <v>0</v>
      </c>
      <c r="AZ133" s="276">
        <f t="shared" si="37"/>
        <v>0</v>
      </c>
      <c r="BA133" s="287">
        <v>553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38"/>
        <v>553</v>
      </c>
      <c r="BK133" s="275">
        <f t="shared" si="39"/>
        <v>69.125</v>
      </c>
      <c r="BL133" s="279">
        <v>-79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0"/>
        <v>0</v>
      </c>
      <c r="BV133" s="276">
        <f t="shared" si="41"/>
        <v>-8.7777777777777786</v>
      </c>
      <c r="BW133" s="287">
        <v>79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79</v>
      </c>
      <c r="CF133" s="274">
        <f t="shared" si="42"/>
        <v>158</v>
      </c>
      <c r="CG133" s="276">
        <f t="shared" si="43"/>
        <v>17.555555555555557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4"/>
        <v>0</v>
      </c>
      <c r="CR133" s="276">
        <f t="shared" si="45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6"/>
        <v>0</v>
      </c>
      <c r="DC133" s="275">
        <f t="shared" si="47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8"/>
        <v>0</v>
      </c>
      <c r="DN133" s="276">
        <f t="shared" si="49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0"/>
        <v>0</v>
      </c>
      <c r="DY133" s="276">
        <f t="shared" si="51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2"/>
        <v>0</v>
      </c>
      <c r="EJ133" s="275">
        <f t="shared" si="53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79</v>
      </c>
      <c r="ER133" s="286">
        <v>0</v>
      </c>
      <c r="ES133" s="286">
        <v>0</v>
      </c>
      <c r="ET133" s="274">
        <f t="shared" si="54"/>
        <v>79</v>
      </c>
      <c r="EU133" s="276">
        <f t="shared" si="55"/>
        <v>8.7777777777777786</v>
      </c>
    </row>
    <row r="134" spans="1:151" ht="15.6" thickTop="1" thickBot="1" x14ac:dyDescent="0.35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89</v>
      </c>
      <c r="H134" s="269">
        <v>0</v>
      </c>
      <c r="I134" s="269">
        <v>89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28"/>
        <v>178</v>
      </c>
      <c r="Q134" s="270">
        <f t="shared" si="30"/>
        <v>178</v>
      </c>
      <c r="R134" s="270">
        <f t="shared" si="29"/>
        <v>0</v>
      </c>
      <c r="S134" s="271">
        <f t="shared" si="31"/>
        <v>19.777777777777779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2"/>
        <v>0</v>
      </c>
      <c r="AD134" s="275">
        <f t="shared" si="33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4"/>
        <v>0</v>
      </c>
      <c r="AO134" s="276">
        <f t="shared" si="35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6"/>
        <v>0</v>
      </c>
      <c r="AZ134" s="276">
        <f t="shared" si="37"/>
        <v>0</v>
      </c>
      <c r="BA134" s="287">
        <v>89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38"/>
        <v>89</v>
      </c>
      <c r="BK134" s="275">
        <f t="shared" si="39"/>
        <v>11.125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0"/>
        <v>0</v>
      </c>
      <c r="BV134" s="276">
        <f t="shared" si="41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2"/>
        <v>0</v>
      </c>
      <c r="CG134" s="276">
        <f t="shared" si="43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4"/>
        <v>0</v>
      </c>
      <c r="CR134" s="276">
        <f t="shared" si="45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6"/>
        <v>0</v>
      </c>
      <c r="DC134" s="275">
        <f t="shared" si="47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8"/>
        <v>0</v>
      </c>
      <c r="DN134" s="276">
        <f t="shared" si="49"/>
        <v>0</v>
      </c>
      <c r="DO134" s="279">
        <v>0</v>
      </c>
      <c r="DP134" s="280">
        <v>0</v>
      </c>
      <c r="DQ134" s="286">
        <v>89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0"/>
        <v>89</v>
      </c>
      <c r="DY134" s="276">
        <f t="shared" si="51"/>
        <v>9.8888888888888893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2"/>
        <v>0</v>
      </c>
      <c r="EJ134" s="275">
        <f t="shared" si="53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4"/>
        <v>0</v>
      </c>
      <c r="EU134" s="276">
        <f t="shared" si="55"/>
        <v>0</v>
      </c>
    </row>
    <row r="135" spans="1:151" ht="15.6" thickTop="1" thickBot="1" x14ac:dyDescent="0.35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159</v>
      </c>
      <c r="H135" s="269">
        <v>159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159</v>
      </c>
      <c r="P135" s="269">
        <f t="shared" si="28"/>
        <v>477</v>
      </c>
      <c r="Q135" s="270">
        <f t="shared" si="30"/>
        <v>318</v>
      </c>
      <c r="R135" s="270">
        <f t="shared" si="29"/>
        <v>159</v>
      </c>
      <c r="S135" s="271">
        <f t="shared" si="31"/>
        <v>53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2"/>
        <v>0</v>
      </c>
      <c r="AD135" s="275">
        <f t="shared" si="33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4"/>
        <v>0</v>
      </c>
      <c r="AO135" s="276">
        <f t="shared" si="35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6"/>
        <v>0</v>
      </c>
      <c r="AZ135" s="276">
        <f t="shared" si="37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38"/>
        <v>0</v>
      </c>
      <c r="BK135" s="275">
        <f t="shared" si="39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0"/>
        <v>0</v>
      </c>
      <c r="BV135" s="276">
        <f t="shared" si="41"/>
        <v>0</v>
      </c>
      <c r="BW135" s="287">
        <v>159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159</v>
      </c>
      <c r="CF135" s="274">
        <f t="shared" si="42"/>
        <v>318</v>
      </c>
      <c r="CG135" s="276">
        <f t="shared" si="43"/>
        <v>35.333333333333336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4"/>
        <v>0</v>
      </c>
      <c r="CR135" s="276">
        <f t="shared" si="45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6"/>
        <v>0</v>
      </c>
      <c r="DC135" s="275">
        <f t="shared" si="47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8"/>
        <v>0</v>
      </c>
      <c r="DN135" s="276">
        <f t="shared" si="49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0"/>
        <v>0</v>
      </c>
      <c r="DY135" s="276">
        <f t="shared" si="51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2"/>
        <v>0</v>
      </c>
      <c r="EJ135" s="275">
        <f t="shared" si="53"/>
        <v>0</v>
      </c>
      <c r="EK135" s="279">
        <v>0</v>
      </c>
      <c r="EL135" s="280">
        <v>159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4"/>
        <v>159</v>
      </c>
      <c r="EU135" s="276">
        <f t="shared" si="55"/>
        <v>17.666666666666668</v>
      </c>
    </row>
    <row r="136" spans="1:151" ht="15.6" thickTop="1" thickBot="1" x14ac:dyDescent="0.35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237</v>
      </c>
      <c r="H136" s="269">
        <v>237</v>
      </c>
      <c r="I136" s="269">
        <v>79</v>
      </c>
      <c r="J136" s="269">
        <v>0</v>
      </c>
      <c r="K136" s="268">
        <v>316</v>
      </c>
      <c r="L136" s="269">
        <v>395</v>
      </c>
      <c r="M136" s="269">
        <v>79</v>
      </c>
      <c r="N136" s="269">
        <v>79</v>
      </c>
      <c r="O136" s="269">
        <v>0</v>
      </c>
      <c r="P136" s="269">
        <f t="shared" si="28"/>
        <v>1422</v>
      </c>
      <c r="Q136" s="270">
        <f t="shared" si="30"/>
        <v>869</v>
      </c>
      <c r="R136" s="270">
        <f t="shared" si="29"/>
        <v>553</v>
      </c>
      <c r="S136" s="271">
        <f t="shared" si="31"/>
        <v>158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2"/>
        <v>0</v>
      </c>
      <c r="AD136" s="275">
        <f t="shared" si="33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4"/>
        <v>2</v>
      </c>
      <c r="AO136" s="276">
        <f t="shared" si="35"/>
        <v>0.22222222222222221</v>
      </c>
      <c r="AP136" s="279">
        <v>0</v>
      </c>
      <c r="AQ136" s="280">
        <v>79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6"/>
        <v>79</v>
      </c>
      <c r="AZ136" s="276">
        <f t="shared" si="37"/>
        <v>8.7777777777777786</v>
      </c>
      <c r="BA136" s="287">
        <v>0</v>
      </c>
      <c r="BB136" s="280">
        <v>79</v>
      </c>
      <c r="BC136" s="286">
        <v>79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38"/>
        <v>159</v>
      </c>
      <c r="BK136" s="275">
        <f t="shared" si="39"/>
        <v>19.875</v>
      </c>
      <c r="BL136" s="279">
        <v>158</v>
      </c>
      <c r="BM136" s="280">
        <v>0</v>
      </c>
      <c r="BN136" s="286">
        <v>0</v>
      </c>
      <c r="BO136" s="286">
        <v>0</v>
      </c>
      <c r="BP136" s="286">
        <v>158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0"/>
        <v>158</v>
      </c>
      <c r="BV136" s="276">
        <f t="shared" si="41"/>
        <v>35.111111111111114</v>
      </c>
      <c r="BW136" s="287">
        <v>0</v>
      </c>
      <c r="BX136" s="288">
        <v>79</v>
      </c>
      <c r="BY136" s="289">
        <v>0</v>
      </c>
      <c r="BZ136" s="289">
        <v>0</v>
      </c>
      <c r="CA136" s="289">
        <v>158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2"/>
        <v>237</v>
      </c>
      <c r="CG136" s="276">
        <f t="shared" si="43"/>
        <v>26.333333333333332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4"/>
        <v>0</v>
      </c>
      <c r="CR136" s="276">
        <f t="shared" si="45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79</v>
      </c>
      <c r="CZ136" s="286">
        <v>0</v>
      </c>
      <c r="DA136" s="286">
        <v>0</v>
      </c>
      <c r="DB136" s="274">
        <f t="shared" si="46"/>
        <v>79</v>
      </c>
      <c r="DC136" s="275">
        <f t="shared" si="47"/>
        <v>8.7777777777777786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79</v>
      </c>
      <c r="DL136" s="286">
        <v>0</v>
      </c>
      <c r="DM136" s="274">
        <f t="shared" si="48"/>
        <v>80</v>
      </c>
      <c r="DN136" s="276">
        <f t="shared" si="49"/>
        <v>8.8888888888888893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0"/>
        <v>0</v>
      </c>
      <c r="DY136" s="276">
        <f t="shared" si="51"/>
        <v>0</v>
      </c>
      <c r="DZ136" s="279">
        <v>79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2"/>
        <v>80</v>
      </c>
      <c r="EJ136" s="275">
        <f t="shared" si="53"/>
        <v>8.8888888888888893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4"/>
        <v>0</v>
      </c>
      <c r="EU136" s="276">
        <f t="shared" si="55"/>
        <v>0</v>
      </c>
    </row>
    <row r="137" spans="1:151" ht="15.6" thickTop="1" thickBot="1" x14ac:dyDescent="0.35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395</v>
      </c>
      <c r="H137" s="269">
        <v>158</v>
      </c>
      <c r="I137" s="269">
        <v>79</v>
      </c>
      <c r="J137" s="269">
        <v>79</v>
      </c>
      <c r="K137" s="268">
        <v>79</v>
      </c>
      <c r="L137" s="269">
        <v>158</v>
      </c>
      <c r="M137" s="269">
        <v>79</v>
      </c>
      <c r="N137" s="269">
        <v>237</v>
      </c>
      <c r="O137" s="269">
        <v>158</v>
      </c>
      <c r="P137" s="269">
        <f t="shared" si="28"/>
        <v>1422</v>
      </c>
      <c r="Q137" s="270">
        <f t="shared" si="30"/>
        <v>790</v>
      </c>
      <c r="R137" s="270">
        <f t="shared" si="29"/>
        <v>632</v>
      </c>
      <c r="S137" s="271">
        <f t="shared" si="31"/>
        <v>158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2"/>
        <v>0</v>
      </c>
      <c r="AD137" s="275">
        <f t="shared" si="33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4"/>
        <v>0</v>
      </c>
      <c r="AO137" s="276">
        <f t="shared" si="35"/>
        <v>0</v>
      </c>
      <c r="AP137" s="279">
        <v>0</v>
      </c>
      <c r="AQ137" s="280">
        <v>0</v>
      </c>
      <c r="AR137" s="286">
        <v>0</v>
      </c>
      <c r="AS137" s="286">
        <v>79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6"/>
        <v>79</v>
      </c>
      <c r="AZ137" s="276">
        <f t="shared" si="37"/>
        <v>8.7777777777777786</v>
      </c>
      <c r="BA137" s="287">
        <v>158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79</v>
      </c>
      <c r="BI137" s="286">
        <v>0</v>
      </c>
      <c r="BJ137" s="274">
        <f t="shared" si="38"/>
        <v>239</v>
      </c>
      <c r="BK137" s="275">
        <f t="shared" si="39"/>
        <v>29.875</v>
      </c>
      <c r="BL137" s="279">
        <v>79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0"/>
        <v>0</v>
      </c>
      <c r="BV137" s="276">
        <f t="shared" si="41"/>
        <v>8.7777777777777786</v>
      </c>
      <c r="BW137" s="287">
        <v>79</v>
      </c>
      <c r="BX137" s="288">
        <v>79</v>
      </c>
      <c r="BY137" s="289">
        <v>79</v>
      </c>
      <c r="BZ137" s="289">
        <v>0</v>
      </c>
      <c r="CA137" s="289">
        <v>79</v>
      </c>
      <c r="CB137" s="289">
        <v>0</v>
      </c>
      <c r="CC137" s="289">
        <v>0</v>
      </c>
      <c r="CD137" s="289">
        <v>0</v>
      </c>
      <c r="CE137" s="289">
        <v>158</v>
      </c>
      <c r="CF137" s="274">
        <f t="shared" si="42"/>
        <v>474</v>
      </c>
      <c r="CG137" s="276">
        <f t="shared" si="43"/>
        <v>52.666666666666664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158</v>
      </c>
      <c r="CP137" s="286">
        <v>0</v>
      </c>
      <c r="CQ137" s="274">
        <f t="shared" si="44"/>
        <v>158</v>
      </c>
      <c r="CR137" s="276">
        <f t="shared" si="45"/>
        <v>17.555555555555557</v>
      </c>
      <c r="CS137" s="284">
        <v>0</v>
      </c>
      <c r="CT137" s="280">
        <v>79</v>
      </c>
      <c r="CU137" s="286">
        <v>0</v>
      </c>
      <c r="CV137" s="286">
        <v>0</v>
      </c>
      <c r="CW137" s="286">
        <v>0</v>
      </c>
      <c r="CX137" s="286">
        <v>0</v>
      </c>
      <c r="CY137" s="286">
        <v>79</v>
      </c>
      <c r="CZ137" s="286">
        <v>0</v>
      </c>
      <c r="DA137" s="286">
        <v>0</v>
      </c>
      <c r="DB137" s="274">
        <f t="shared" si="46"/>
        <v>158</v>
      </c>
      <c r="DC137" s="275">
        <f t="shared" si="47"/>
        <v>17.555555555555557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8"/>
        <v>0</v>
      </c>
      <c r="DN137" s="276">
        <f t="shared" si="49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0"/>
        <v>0</v>
      </c>
      <c r="DY137" s="276">
        <f t="shared" si="51"/>
        <v>0</v>
      </c>
      <c r="DZ137" s="279">
        <v>79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2"/>
        <v>79</v>
      </c>
      <c r="EJ137" s="275">
        <f t="shared" si="53"/>
        <v>8.7777777777777786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4"/>
        <v>0</v>
      </c>
      <c r="EU137" s="276">
        <f t="shared" si="55"/>
        <v>0</v>
      </c>
    </row>
    <row r="138" spans="1:151" ht="15.6" thickTop="1" thickBot="1" x14ac:dyDescent="0.35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498</v>
      </c>
      <c r="H138" s="269">
        <v>0</v>
      </c>
      <c r="I138" s="269">
        <v>249</v>
      </c>
      <c r="J138" s="269">
        <v>0</v>
      </c>
      <c r="K138" s="268">
        <v>0</v>
      </c>
      <c r="L138" s="269">
        <v>0</v>
      </c>
      <c r="M138" s="269">
        <v>0</v>
      </c>
      <c r="N138" s="269">
        <v>249</v>
      </c>
      <c r="O138" s="269">
        <v>0</v>
      </c>
      <c r="P138" s="269">
        <f t="shared" si="28"/>
        <v>996</v>
      </c>
      <c r="Q138" s="270">
        <f t="shared" si="30"/>
        <v>747</v>
      </c>
      <c r="R138" s="270">
        <f t="shared" si="29"/>
        <v>249</v>
      </c>
      <c r="S138" s="271">
        <f t="shared" si="31"/>
        <v>110.66666666666667</v>
      </c>
      <c r="T138" s="284">
        <v>0</v>
      </c>
      <c r="U138" s="280">
        <v>0</v>
      </c>
      <c r="V138" s="285">
        <v>249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2"/>
        <v>249</v>
      </c>
      <c r="AD138" s="275">
        <f t="shared" si="33"/>
        <v>27.666666666666668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4"/>
        <v>0</v>
      </c>
      <c r="AO138" s="276">
        <f t="shared" si="35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249</v>
      </c>
      <c r="AX138" s="286">
        <v>0</v>
      </c>
      <c r="AY138" s="274">
        <f t="shared" si="36"/>
        <v>249</v>
      </c>
      <c r="AZ138" s="276">
        <f t="shared" si="37"/>
        <v>27.666666666666668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38"/>
        <v>0</v>
      </c>
      <c r="BK138" s="275">
        <f t="shared" si="39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0"/>
        <v>0</v>
      </c>
      <c r="BV138" s="276">
        <f t="shared" si="41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2"/>
        <v>0</v>
      </c>
      <c r="CG138" s="276">
        <f t="shared" si="43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4"/>
        <v>0</v>
      </c>
      <c r="CR138" s="276">
        <f t="shared" si="45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6"/>
        <v>0</v>
      </c>
      <c r="DC138" s="275">
        <f t="shared" si="47"/>
        <v>0</v>
      </c>
      <c r="DD138" s="279">
        <v>498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8"/>
        <v>498</v>
      </c>
      <c r="DN138" s="276">
        <f t="shared" si="49"/>
        <v>55.333333333333336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0"/>
        <v>0</v>
      </c>
      <c r="DY138" s="276">
        <f t="shared" si="51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2"/>
        <v>0</v>
      </c>
      <c r="EJ138" s="275">
        <f t="shared" si="53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4"/>
        <v>0</v>
      </c>
      <c r="EU138" s="276">
        <f t="shared" si="55"/>
        <v>0</v>
      </c>
    </row>
    <row r="139" spans="1:151" ht="15.6" thickTop="1" thickBot="1" x14ac:dyDescent="0.35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756</v>
      </c>
      <c r="H139" s="269">
        <v>189</v>
      </c>
      <c r="I139" s="269">
        <v>0</v>
      </c>
      <c r="J139" s="269">
        <v>0</v>
      </c>
      <c r="K139" s="268">
        <v>0</v>
      </c>
      <c r="L139" s="269">
        <v>378</v>
      </c>
      <c r="M139" s="269">
        <v>189</v>
      </c>
      <c r="N139" s="269">
        <v>-189</v>
      </c>
      <c r="O139" s="269">
        <v>0</v>
      </c>
      <c r="P139" s="269">
        <f t="shared" si="28"/>
        <v>1323</v>
      </c>
      <c r="Q139" s="270">
        <f t="shared" si="30"/>
        <v>945</v>
      </c>
      <c r="R139" s="270">
        <f t="shared" si="29"/>
        <v>378</v>
      </c>
      <c r="S139" s="271">
        <f t="shared" si="31"/>
        <v>147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2"/>
        <v>0</v>
      </c>
      <c r="AD139" s="275">
        <f t="shared" si="33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4"/>
        <v>0</v>
      </c>
      <c r="AO139" s="276">
        <f t="shared" si="35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6"/>
        <v>0</v>
      </c>
      <c r="AZ139" s="276">
        <f t="shared" si="37"/>
        <v>0</v>
      </c>
      <c r="BA139" s="287">
        <v>378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38"/>
        <v>378</v>
      </c>
      <c r="BK139" s="275">
        <f t="shared" si="39"/>
        <v>47.25</v>
      </c>
      <c r="BL139" s="279">
        <v>189</v>
      </c>
      <c r="BM139" s="280">
        <v>189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0"/>
        <v>189</v>
      </c>
      <c r="BV139" s="276">
        <f t="shared" si="41"/>
        <v>42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189</v>
      </c>
      <c r="CD139" s="289">
        <v>-189</v>
      </c>
      <c r="CE139" s="289">
        <v>0</v>
      </c>
      <c r="CF139" s="274">
        <f t="shared" si="42"/>
        <v>0</v>
      </c>
      <c r="CG139" s="276">
        <f t="shared" si="43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4"/>
        <v>0</v>
      </c>
      <c r="CR139" s="276">
        <f t="shared" si="45"/>
        <v>0</v>
      </c>
      <c r="CS139" s="284">
        <v>189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6"/>
        <v>189</v>
      </c>
      <c r="DC139" s="275">
        <f t="shared" si="47"/>
        <v>21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8"/>
        <v>2</v>
      </c>
      <c r="DN139" s="276">
        <f t="shared" si="49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0"/>
        <v>0</v>
      </c>
      <c r="DY139" s="276">
        <f t="shared" si="51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2"/>
        <v>0</v>
      </c>
      <c r="EJ139" s="275">
        <f t="shared" si="53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4"/>
        <v>0</v>
      </c>
      <c r="EU139" s="276">
        <f t="shared" si="55"/>
        <v>0</v>
      </c>
    </row>
    <row r="140" spans="1:151" ht="15.6" thickTop="1" thickBot="1" x14ac:dyDescent="0.35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59</v>
      </c>
      <c r="H140" s="269">
        <v>295</v>
      </c>
      <c r="I140" s="269">
        <v>59</v>
      </c>
      <c r="J140" s="269">
        <v>236</v>
      </c>
      <c r="K140" s="268">
        <v>59</v>
      </c>
      <c r="L140" s="269">
        <v>354</v>
      </c>
      <c r="M140" s="269">
        <v>118</v>
      </c>
      <c r="N140" s="269">
        <v>0</v>
      </c>
      <c r="O140" s="269">
        <v>59</v>
      </c>
      <c r="P140" s="269">
        <f t="shared" si="28"/>
        <v>1239</v>
      </c>
      <c r="Q140" s="270">
        <f t="shared" si="30"/>
        <v>708</v>
      </c>
      <c r="R140" s="270">
        <f t="shared" si="29"/>
        <v>531</v>
      </c>
      <c r="S140" s="271">
        <f t="shared" si="31"/>
        <v>137.66666666666666</v>
      </c>
      <c r="T140" s="291">
        <v>0</v>
      </c>
      <c r="U140" s="292">
        <v>0</v>
      </c>
      <c r="V140" s="286">
        <v>59</v>
      </c>
      <c r="W140" s="286">
        <v>0</v>
      </c>
      <c r="X140" s="286">
        <v>0</v>
      </c>
      <c r="Y140" s="286">
        <v>118</v>
      </c>
      <c r="Z140" s="286">
        <v>0</v>
      </c>
      <c r="AA140" s="286">
        <v>0</v>
      </c>
      <c r="AB140" s="286">
        <v>0</v>
      </c>
      <c r="AC140" s="274">
        <f t="shared" si="32"/>
        <v>177</v>
      </c>
      <c r="AD140" s="275">
        <f t="shared" si="33"/>
        <v>19.666666666666668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4"/>
        <v>0</v>
      </c>
      <c r="AO140" s="276">
        <f t="shared" si="35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6"/>
        <v>0</v>
      </c>
      <c r="AZ140" s="276">
        <f t="shared" si="37"/>
        <v>0</v>
      </c>
      <c r="BA140" s="287">
        <v>0</v>
      </c>
      <c r="BB140" s="280">
        <v>59</v>
      </c>
      <c r="BC140" s="286">
        <v>0</v>
      </c>
      <c r="BD140" s="286">
        <v>0</v>
      </c>
      <c r="BE140" s="286">
        <v>0</v>
      </c>
      <c r="BF140" s="286">
        <v>1</v>
      </c>
      <c r="BG140" s="286">
        <v>59</v>
      </c>
      <c r="BH140" s="286">
        <v>0</v>
      </c>
      <c r="BI140" s="286">
        <v>0</v>
      </c>
      <c r="BJ140" s="274">
        <f t="shared" si="38"/>
        <v>119</v>
      </c>
      <c r="BK140" s="275">
        <f t="shared" si="39"/>
        <v>14.875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0"/>
        <v>0</v>
      </c>
      <c r="BV140" s="276">
        <f t="shared" si="41"/>
        <v>0</v>
      </c>
      <c r="BW140" s="287">
        <v>59</v>
      </c>
      <c r="BX140" s="288">
        <v>59</v>
      </c>
      <c r="BY140" s="289">
        <v>0</v>
      </c>
      <c r="BZ140" s="289">
        <v>59</v>
      </c>
      <c r="CA140" s="289">
        <v>0</v>
      </c>
      <c r="CB140" s="289">
        <v>0</v>
      </c>
      <c r="CC140" s="289">
        <v>59</v>
      </c>
      <c r="CD140" s="289">
        <v>0</v>
      </c>
      <c r="CE140" s="289">
        <v>0</v>
      </c>
      <c r="CF140" s="274">
        <f t="shared" si="42"/>
        <v>236</v>
      </c>
      <c r="CG140" s="276">
        <f t="shared" si="43"/>
        <v>26.222222222222221</v>
      </c>
      <c r="CH140" s="279">
        <v>0</v>
      </c>
      <c r="CI140" s="280">
        <v>59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4"/>
        <v>59</v>
      </c>
      <c r="CR140" s="276">
        <f t="shared" si="45"/>
        <v>6.5555555555555554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6"/>
        <v>0</v>
      </c>
      <c r="DC140" s="275">
        <f t="shared" si="47"/>
        <v>0</v>
      </c>
      <c r="DD140" s="279">
        <v>0</v>
      </c>
      <c r="DE140" s="280">
        <v>118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8"/>
        <v>120</v>
      </c>
      <c r="DN140" s="276">
        <f t="shared" si="49"/>
        <v>13.333333333333334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0"/>
        <v>0</v>
      </c>
      <c r="DY140" s="276">
        <f t="shared" si="51"/>
        <v>0</v>
      </c>
      <c r="DZ140" s="279">
        <v>0</v>
      </c>
      <c r="EA140" s="280">
        <v>0</v>
      </c>
      <c r="EB140" s="286">
        <v>0</v>
      </c>
      <c r="EC140" s="286">
        <v>59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2"/>
        <v>59</v>
      </c>
      <c r="EJ140" s="275">
        <f t="shared" si="53"/>
        <v>6.5555555555555554</v>
      </c>
      <c r="EK140" s="279">
        <v>0</v>
      </c>
      <c r="EL140" s="280">
        <v>0</v>
      </c>
      <c r="EM140" s="286">
        <v>0</v>
      </c>
      <c r="EN140" s="286">
        <v>118</v>
      </c>
      <c r="EO140" s="286">
        <v>59</v>
      </c>
      <c r="EP140" s="286">
        <v>1</v>
      </c>
      <c r="EQ140" s="286">
        <v>0</v>
      </c>
      <c r="ER140" s="286">
        <v>0</v>
      </c>
      <c r="ES140" s="286">
        <v>59</v>
      </c>
      <c r="ET140" s="274">
        <f t="shared" si="54"/>
        <v>237</v>
      </c>
      <c r="EU140" s="276">
        <f t="shared" si="55"/>
        <v>26.333333333333332</v>
      </c>
    </row>
    <row r="141" spans="1:151" ht="15.6" thickTop="1" thickBot="1" x14ac:dyDescent="0.35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2189</v>
      </c>
      <c r="H141" s="269">
        <v>1194</v>
      </c>
      <c r="I141" s="269">
        <v>398</v>
      </c>
      <c r="J141" s="269">
        <v>2189</v>
      </c>
      <c r="K141" s="268">
        <v>796</v>
      </c>
      <c r="L141" s="269">
        <v>597</v>
      </c>
      <c r="M141" s="269">
        <v>0</v>
      </c>
      <c r="N141" s="269">
        <v>995</v>
      </c>
      <c r="O141" s="269">
        <v>199</v>
      </c>
      <c r="P141" s="269">
        <f t="shared" ref="P141:P180" si="56">SUM(G141:O141)</f>
        <v>8557</v>
      </c>
      <c r="Q141" s="270">
        <f t="shared" si="30"/>
        <v>6766</v>
      </c>
      <c r="R141" s="270">
        <f t="shared" ref="R141:R180" si="57">SUM(L141:O141)</f>
        <v>1791</v>
      </c>
      <c r="S141" s="271">
        <f t="shared" si="31"/>
        <v>950.77777777777783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2"/>
        <v>0</v>
      </c>
      <c r="AD141" s="275">
        <f t="shared" si="33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4"/>
        <v>0</v>
      </c>
      <c r="AO141" s="276">
        <f t="shared" si="35"/>
        <v>0</v>
      </c>
      <c r="AP141" s="279">
        <v>398</v>
      </c>
      <c r="AQ141" s="280">
        <v>0</v>
      </c>
      <c r="AR141" s="286">
        <v>0</v>
      </c>
      <c r="AS141" s="286">
        <v>199</v>
      </c>
      <c r="AT141" s="286">
        <v>199</v>
      </c>
      <c r="AU141" s="286">
        <v>0</v>
      </c>
      <c r="AV141" s="286">
        <v>0</v>
      </c>
      <c r="AW141" s="286">
        <v>398</v>
      </c>
      <c r="AX141" s="286">
        <v>0</v>
      </c>
      <c r="AY141" s="274">
        <f t="shared" si="36"/>
        <v>1194</v>
      </c>
      <c r="AZ141" s="276">
        <f t="shared" si="37"/>
        <v>132.66666666666666</v>
      </c>
      <c r="BA141" s="290">
        <v>398</v>
      </c>
      <c r="BB141" s="280">
        <v>199</v>
      </c>
      <c r="BC141" s="286">
        <v>199</v>
      </c>
      <c r="BD141" s="286">
        <v>796</v>
      </c>
      <c r="BE141" s="286">
        <v>398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38"/>
        <v>1993</v>
      </c>
      <c r="BK141" s="275">
        <f t="shared" si="39"/>
        <v>249.125</v>
      </c>
      <c r="BL141" s="279">
        <v>398</v>
      </c>
      <c r="BM141" s="280">
        <v>0</v>
      </c>
      <c r="BN141" s="286">
        <v>0</v>
      </c>
      <c r="BO141" s="286">
        <v>199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199</v>
      </c>
      <c r="BU141" s="274">
        <f t="shared" si="40"/>
        <v>398</v>
      </c>
      <c r="BV141" s="276">
        <f t="shared" si="41"/>
        <v>88.444444444444443</v>
      </c>
      <c r="BW141" s="290">
        <v>796</v>
      </c>
      <c r="BX141" s="288">
        <v>796</v>
      </c>
      <c r="BY141" s="289">
        <v>199</v>
      </c>
      <c r="BZ141" s="289">
        <v>995</v>
      </c>
      <c r="CA141" s="289">
        <v>199</v>
      </c>
      <c r="CB141" s="289">
        <v>0</v>
      </c>
      <c r="CC141" s="289">
        <v>0</v>
      </c>
      <c r="CD141" s="289">
        <v>597</v>
      </c>
      <c r="CE141" s="289">
        <v>0</v>
      </c>
      <c r="CF141" s="274">
        <f t="shared" si="42"/>
        <v>3582</v>
      </c>
      <c r="CG141" s="276">
        <f t="shared" si="43"/>
        <v>398</v>
      </c>
      <c r="CH141" s="279">
        <v>199</v>
      </c>
      <c r="CI141" s="280">
        <v>199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4"/>
        <v>398</v>
      </c>
      <c r="CR141" s="276">
        <f t="shared" si="45"/>
        <v>44.222222222222221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6"/>
        <v>0</v>
      </c>
      <c r="DC141" s="275">
        <f t="shared" si="47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8"/>
        <v>0</v>
      </c>
      <c r="DN141" s="276">
        <f t="shared" si="49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0"/>
        <v>0</v>
      </c>
      <c r="DY141" s="276">
        <f t="shared" si="51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2"/>
        <v>0</v>
      </c>
      <c r="EJ141" s="275">
        <f t="shared" si="53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4"/>
        <v>0</v>
      </c>
      <c r="EU141" s="276">
        <f t="shared" si="55"/>
        <v>0</v>
      </c>
    </row>
    <row r="142" spans="1:151" ht="15.6" thickTop="1" thickBot="1" x14ac:dyDescent="0.35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2023</v>
      </c>
      <c r="H142" s="269">
        <v>867</v>
      </c>
      <c r="I142" s="269">
        <v>867</v>
      </c>
      <c r="J142" s="269">
        <v>1445</v>
      </c>
      <c r="K142" s="268">
        <v>1445</v>
      </c>
      <c r="L142" s="269">
        <v>1156</v>
      </c>
      <c r="M142" s="269">
        <v>289</v>
      </c>
      <c r="N142" s="269">
        <v>0</v>
      </c>
      <c r="O142" s="269">
        <v>0</v>
      </c>
      <c r="P142" s="269">
        <f t="shared" si="56"/>
        <v>8092</v>
      </c>
      <c r="Q142" s="270">
        <f t="shared" ref="Q142:Q179" si="58">SUM(G142:K142)</f>
        <v>6647</v>
      </c>
      <c r="R142" s="270">
        <f t="shared" si="57"/>
        <v>1445</v>
      </c>
      <c r="S142" s="271">
        <f t="shared" ref="S142:S180" si="59">AVERAGE(G142:O142)</f>
        <v>899.11111111111109</v>
      </c>
      <c r="T142" s="296">
        <v>0</v>
      </c>
      <c r="U142" s="297">
        <v>0</v>
      </c>
      <c r="V142" s="273">
        <v>0</v>
      </c>
      <c r="W142" s="273">
        <v>0</v>
      </c>
      <c r="X142" s="273">
        <v>289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0">SUM(T142:AB142)</f>
        <v>289</v>
      </c>
      <c r="AD142" s="275">
        <f t="shared" ref="AD142:AD176" si="61">AVERAGE(T142:AB142)</f>
        <v>32.111111111111114</v>
      </c>
      <c r="AE142" s="298">
        <v>289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2">SUM(AE142:AM142)</f>
        <v>289</v>
      </c>
      <c r="AO142" s="276">
        <f t="shared" ref="AO142:AO176" si="63">AVERAGE(AE142:AM142)</f>
        <v>32.111111111111114</v>
      </c>
      <c r="AP142" s="298">
        <v>578</v>
      </c>
      <c r="AQ142" s="299">
        <v>0</v>
      </c>
      <c r="AR142" s="273">
        <v>289</v>
      </c>
      <c r="AS142" s="273">
        <v>289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4">SUM(AP142:AX142)</f>
        <v>1156</v>
      </c>
      <c r="AZ142" s="276">
        <f t="shared" ref="AZ142:AZ176" si="65">AVERAGE(AP142:AX142)</f>
        <v>128.44444444444446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6">SUM(BA142:BI142)</f>
        <v>0</v>
      </c>
      <c r="BK142" s="275">
        <f t="shared" ref="BK142:BK176" si="67">AVERAGE(BA142:BH142)</f>
        <v>0</v>
      </c>
      <c r="BL142" s="298">
        <v>0</v>
      </c>
      <c r="BM142" s="299">
        <v>578</v>
      </c>
      <c r="BN142" s="273">
        <v>289</v>
      </c>
      <c r="BO142" s="273">
        <v>578</v>
      </c>
      <c r="BP142" s="273">
        <v>578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68">SUM(BM142:BT142)</f>
        <v>2025</v>
      </c>
      <c r="BV142" s="276">
        <f t="shared" ref="BV142:BV176" si="69">AVERAGE(BL142:BT142)</f>
        <v>225</v>
      </c>
      <c r="BW142" s="287">
        <v>0</v>
      </c>
      <c r="BX142" s="301">
        <v>0</v>
      </c>
      <c r="BY142" s="278">
        <v>289</v>
      </c>
      <c r="BZ142" s="278">
        <v>289</v>
      </c>
      <c r="CA142" s="278">
        <v>289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0">SUM(BW142:CE142)</f>
        <v>869</v>
      </c>
      <c r="CG142" s="276">
        <f t="shared" ref="CG142:CG176" si="71">AVERAGE(BW142:CE142)</f>
        <v>96.555555555555557</v>
      </c>
      <c r="CH142" s="298">
        <v>289</v>
      </c>
      <c r="CI142" s="299">
        <v>289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2">SUM(CH142:CP142)</f>
        <v>578</v>
      </c>
      <c r="CR142" s="276">
        <f t="shared" ref="CR142:CR176" si="73">AVERAGE(CH142:CP142)</f>
        <v>64.222222222222229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4">SUM(CS142:DA142)</f>
        <v>0</v>
      </c>
      <c r="DC142" s="275">
        <f t="shared" ref="DC142:DC176" si="75">AVERAGE(CS142:DA142)</f>
        <v>0</v>
      </c>
      <c r="DD142" s="298">
        <v>578</v>
      </c>
      <c r="DE142" s="299">
        <v>0</v>
      </c>
      <c r="DF142" s="273">
        <v>0</v>
      </c>
      <c r="DG142" s="273">
        <v>289</v>
      </c>
      <c r="DH142" s="273">
        <v>0</v>
      </c>
      <c r="DI142" s="273">
        <v>0</v>
      </c>
      <c r="DJ142" s="273">
        <v>289</v>
      </c>
      <c r="DK142" s="273">
        <v>0</v>
      </c>
      <c r="DL142" s="273">
        <v>0</v>
      </c>
      <c r="DM142" s="274">
        <f t="shared" ref="DM142:DM176" si="76">SUM(DD142:DL142)</f>
        <v>1156</v>
      </c>
      <c r="DN142" s="276">
        <f t="shared" ref="DN142:DN176" si="77">AVERAGE(DD142:DL142)</f>
        <v>128.44444444444446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78">SUM(DO142:DW142)</f>
        <v>0</v>
      </c>
      <c r="DY142" s="276">
        <f t="shared" ref="DY142:DY176" si="79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289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0">SUM(DZ142:EH142)</f>
        <v>289</v>
      </c>
      <c r="EJ142" s="275">
        <f t="shared" ref="EJ142:EJ176" si="81">AVERAGE(DZ142:EH142)</f>
        <v>32.111111111111114</v>
      </c>
      <c r="EK142" s="298">
        <v>289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2">SUM(EK142:ES142)</f>
        <v>289</v>
      </c>
      <c r="EU142" s="276">
        <f t="shared" ref="EU142:EU176" si="83">AVERAGE(EK142:ES142)</f>
        <v>32.111111111111114</v>
      </c>
    </row>
    <row r="143" spans="1:151" ht="15.6" thickTop="1" thickBot="1" x14ac:dyDescent="0.35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1156</v>
      </c>
      <c r="H143" s="269">
        <v>578</v>
      </c>
      <c r="I143" s="269">
        <v>1156</v>
      </c>
      <c r="J143" s="269">
        <v>0</v>
      </c>
      <c r="K143" s="268">
        <v>1156</v>
      </c>
      <c r="L143" s="269">
        <v>578</v>
      </c>
      <c r="M143" s="269">
        <v>867</v>
      </c>
      <c r="N143" s="269">
        <v>578</v>
      </c>
      <c r="O143" s="269">
        <v>578</v>
      </c>
      <c r="P143" s="269">
        <f t="shared" si="56"/>
        <v>6647</v>
      </c>
      <c r="Q143" s="270">
        <f t="shared" si="58"/>
        <v>4046</v>
      </c>
      <c r="R143" s="270">
        <f t="shared" si="57"/>
        <v>2601</v>
      </c>
      <c r="S143" s="271">
        <f t="shared" si="59"/>
        <v>738.55555555555554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0"/>
        <v>0</v>
      </c>
      <c r="AD143" s="275">
        <f t="shared" si="61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2"/>
        <v>0</v>
      </c>
      <c r="AO143" s="276">
        <f t="shared" si="63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4"/>
        <v>0</v>
      </c>
      <c r="AZ143" s="276">
        <f t="shared" si="65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6"/>
        <v>0</v>
      </c>
      <c r="BK143" s="275">
        <f t="shared" si="67"/>
        <v>0</v>
      </c>
      <c r="BL143" s="298">
        <v>289</v>
      </c>
      <c r="BM143" s="299">
        <v>0</v>
      </c>
      <c r="BN143" s="273">
        <v>578</v>
      </c>
      <c r="BO143" s="273">
        <v>0</v>
      </c>
      <c r="BP143" s="273">
        <v>578</v>
      </c>
      <c r="BQ143" s="273">
        <v>1</v>
      </c>
      <c r="BR143" s="273">
        <v>0</v>
      </c>
      <c r="BS143" s="273">
        <v>578</v>
      </c>
      <c r="BT143" s="273">
        <v>0</v>
      </c>
      <c r="BU143" s="274">
        <f t="shared" si="68"/>
        <v>1735</v>
      </c>
      <c r="BV143" s="276">
        <f t="shared" si="69"/>
        <v>224.88888888888889</v>
      </c>
      <c r="BW143" s="287">
        <v>289</v>
      </c>
      <c r="BX143" s="301">
        <v>0</v>
      </c>
      <c r="BY143" s="278">
        <v>289</v>
      </c>
      <c r="BZ143" s="278">
        <v>0</v>
      </c>
      <c r="CA143" s="278">
        <v>289</v>
      </c>
      <c r="CB143" s="278">
        <v>0</v>
      </c>
      <c r="CC143" s="278">
        <v>289</v>
      </c>
      <c r="CD143" s="278">
        <v>0</v>
      </c>
      <c r="CE143" s="278">
        <v>289</v>
      </c>
      <c r="CF143" s="274">
        <f t="shared" si="70"/>
        <v>1445</v>
      </c>
      <c r="CG143" s="276">
        <f t="shared" si="71"/>
        <v>160.55555555555554</v>
      </c>
      <c r="CH143" s="298">
        <v>578</v>
      </c>
      <c r="CI143" s="299">
        <v>289</v>
      </c>
      <c r="CJ143" s="273">
        <v>0</v>
      </c>
      <c r="CK143" s="273">
        <v>0</v>
      </c>
      <c r="CL143" s="273">
        <v>0</v>
      </c>
      <c r="CM143" s="273">
        <v>0</v>
      </c>
      <c r="CN143" s="273">
        <v>578</v>
      </c>
      <c r="CO143" s="273">
        <v>0</v>
      </c>
      <c r="CP143" s="273">
        <v>0</v>
      </c>
      <c r="CQ143" s="274">
        <f t="shared" si="72"/>
        <v>1445</v>
      </c>
      <c r="CR143" s="276">
        <f t="shared" si="73"/>
        <v>160.55555555555554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4"/>
        <v>0</v>
      </c>
      <c r="DC143" s="275">
        <f t="shared" si="75"/>
        <v>0</v>
      </c>
      <c r="DD143" s="298">
        <v>0</v>
      </c>
      <c r="DE143" s="299">
        <v>0</v>
      </c>
      <c r="DF143" s="273">
        <v>289</v>
      </c>
      <c r="DG143" s="273">
        <v>0</v>
      </c>
      <c r="DH143" s="273">
        <v>289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6"/>
        <v>579</v>
      </c>
      <c r="DN143" s="276">
        <f t="shared" si="77"/>
        <v>64.333333333333329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289</v>
      </c>
      <c r="DX143" s="274">
        <f t="shared" si="78"/>
        <v>289</v>
      </c>
      <c r="DY143" s="276">
        <f t="shared" si="79"/>
        <v>32.111111111111114</v>
      </c>
      <c r="DZ143" s="298">
        <v>0</v>
      </c>
      <c r="EA143" s="299">
        <v>289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0"/>
        <v>289</v>
      </c>
      <c r="EJ143" s="275">
        <f t="shared" si="81"/>
        <v>32.111111111111114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2"/>
        <v>0</v>
      </c>
      <c r="EU143" s="276">
        <f t="shared" si="83"/>
        <v>0</v>
      </c>
    </row>
    <row r="144" spans="1:151" ht="15.6" thickTop="1" thickBot="1" x14ac:dyDescent="0.35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99</v>
      </c>
      <c r="P144" s="269">
        <f t="shared" si="56"/>
        <v>99</v>
      </c>
      <c r="Q144" s="270">
        <f t="shared" si="58"/>
        <v>0</v>
      </c>
      <c r="R144" s="270">
        <f t="shared" si="57"/>
        <v>99</v>
      </c>
      <c r="S144" s="271">
        <f t="shared" si="59"/>
        <v>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0"/>
        <v>0</v>
      </c>
      <c r="AD144" s="275">
        <f t="shared" si="61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2"/>
        <v>0</v>
      </c>
      <c r="AO144" s="276">
        <f t="shared" si="63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4"/>
        <v>0</v>
      </c>
      <c r="AZ144" s="276">
        <f t="shared" si="65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6"/>
        <v>0</v>
      </c>
      <c r="BK144" s="275">
        <f t="shared" si="67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68"/>
        <v>0</v>
      </c>
      <c r="BV144" s="276">
        <f t="shared" si="69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99</v>
      </c>
      <c r="CF144" s="274">
        <f t="shared" si="70"/>
        <v>99</v>
      </c>
      <c r="CG144" s="276">
        <f t="shared" si="71"/>
        <v>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2"/>
        <v>0</v>
      </c>
      <c r="CR144" s="276">
        <f t="shared" si="73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4"/>
        <v>0</v>
      </c>
      <c r="DC144" s="275">
        <f t="shared" si="75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6"/>
        <v>0</v>
      </c>
      <c r="DN144" s="276">
        <f t="shared" si="77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78"/>
        <v>0</v>
      </c>
      <c r="DY144" s="276">
        <f t="shared" si="79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0"/>
        <v>0</v>
      </c>
      <c r="EJ144" s="275">
        <f t="shared" si="81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2"/>
        <v>0</v>
      </c>
      <c r="EU144" s="276">
        <f t="shared" si="83"/>
        <v>0</v>
      </c>
    </row>
    <row r="145" spans="1:151" ht="15.6" thickTop="1" thickBot="1" x14ac:dyDescent="0.35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6"/>
        <v>0</v>
      </c>
      <c r="Q145" s="270">
        <f t="shared" si="58"/>
        <v>0</v>
      </c>
      <c r="R145" s="270">
        <f t="shared" si="57"/>
        <v>0</v>
      </c>
      <c r="S145" s="271">
        <f t="shared" si="59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0"/>
        <v>0</v>
      </c>
      <c r="AD145" s="275">
        <f t="shared" si="61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2"/>
        <v>0</v>
      </c>
      <c r="AO145" s="276">
        <f t="shared" si="63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4"/>
        <v>0</v>
      </c>
      <c r="AZ145" s="276">
        <f t="shared" si="65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6"/>
        <v>0</v>
      </c>
      <c r="BK145" s="275">
        <f t="shared" si="67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68"/>
        <v>0</v>
      </c>
      <c r="BV145" s="276">
        <f t="shared" si="69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0"/>
        <v>0</v>
      </c>
      <c r="CG145" s="276">
        <f t="shared" si="71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2"/>
        <v>0</v>
      </c>
      <c r="CR145" s="276">
        <f t="shared" si="73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4"/>
        <v>0</v>
      </c>
      <c r="DC145" s="275">
        <f t="shared" si="75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6"/>
        <v>0</v>
      </c>
      <c r="DN145" s="276">
        <f t="shared" si="77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78"/>
        <v>0</v>
      </c>
      <c r="DY145" s="276">
        <f t="shared" si="79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0"/>
        <v>0</v>
      </c>
      <c r="EJ145" s="275">
        <f t="shared" si="81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2"/>
        <v>0</v>
      </c>
      <c r="EU145" s="276">
        <f t="shared" si="83"/>
        <v>0</v>
      </c>
    </row>
    <row r="146" spans="1:151" ht="15.6" thickTop="1" thickBot="1" x14ac:dyDescent="0.35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6"/>
        <v>0</v>
      </c>
      <c r="Q146" s="270">
        <f t="shared" si="58"/>
        <v>0</v>
      </c>
      <c r="R146" s="270">
        <f t="shared" si="57"/>
        <v>0</v>
      </c>
      <c r="S146" s="271">
        <f t="shared" si="59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0"/>
        <v>0</v>
      </c>
      <c r="AD146" s="275">
        <f t="shared" si="61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2"/>
        <v>0</v>
      </c>
      <c r="AO146" s="276">
        <f t="shared" si="63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4"/>
        <v>0</v>
      </c>
      <c r="AZ146" s="276">
        <f t="shared" si="65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6"/>
        <v>0</v>
      </c>
      <c r="BK146" s="275">
        <f t="shared" si="67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68"/>
        <v>0</v>
      </c>
      <c r="BV146" s="276">
        <f t="shared" si="69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0"/>
        <v>0</v>
      </c>
      <c r="CG146" s="276">
        <f t="shared" si="71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2"/>
        <v>0</v>
      </c>
      <c r="CR146" s="276">
        <f t="shared" si="73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4"/>
        <v>0</v>
      </c>
      <c r="DC146" s="275">
        <f t="shared" si="75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6"/>
        <v>0</v>
      </c>
      <c r="DN146" s="276">
        <f t="shared" si="77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78"/>
        <v>0</v>
      </c>
      <c r="DY146" s="276">
        <f t="shared" si="79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0"/>
        <v>0</v>
      </c>
      <c r="EJ146" s="275">
        <f t="shared" si="81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2"/>
        <v>0</v>
      </c>
      <c r="EU146" s="276">
        <f t="shared" si="83"/>
        <v>0</v>
      </c>
    </row>
    <row r="147" spans="1:151" ht="15.6" thickTop="1" thickBot="1" x14ac:dyDescent="0.35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6"/>
        <v>0</v>
      </c>
      <c r="Q147" s="270">
        <f t="shared" si="58"/>
        <v>0</v>
      </c>
      <c r="R147" s="270">
        <f t="shared" si="57"/>
        <v>0</v>
      </c>
      <c r="S147" s="271">
        <f t="shared" si="59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0"/>
        <v>0</v>
      </c>
      <c r="AD147" s="275">
        <f t="shared" si="61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2"/>
        <v>0</v>
      </c>
      <c r="AO147" s="276">
        <f t="shared" si="63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4"/>
        <v>0</v>
      </c>
      <c r="AZ147" s="276">
        <f t="shared" si="65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6"/>
        <v>0</v>
      </c>
      <c r="BK147" s="275">
        <f t="shared" si="67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68"/>
        <v>0</v>
      </c>
      <c r="BV147" s="276">
        <f t="shared" si="69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0"/>
        <v>0</v>
      </c>
      <c r="CG147" s="276">
        <f t="shared" si="71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2"/>
        <v>0</v>
      </c>
      <c r="CR147" s="276">
        <f t="shared" si="73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4"/>
        <v>0</v>
      </c>
      <c r="DC147" s="275">
        <f t="shared" si="75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6"/>
        <v>0</v>
      </c>
      <c r="DN147" s="276">
        <f t="shared" si="77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78"/>
        <v>0</v>
      </c>
      <c r="DY147" s="276">
        <f t="shared" si="79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0"/>
        <v>0</v>
      </c>
      <c r="EJ147" s="275">
        <f t="shared" si="81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2"/>
        <v>0</v>
      </c>
      <c r="EU147" s="276">
        <f t="shared" si="83"/>
        <v>0</v>
      </c>
    </row>
    <row r="148" spans="1:151" ht="15.6" thickTop="1" thickBot="1" x14ac:dyDescent="0.35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276</v>
      </c>
      <c r="H148" s="269">
        <v>414</v>
      </c>
      <c r="I148" s="269">
        <v>276</v>
      </c>
      <c r="J148" s="269">
        <v>0</v>
      </c>
      <c r="K148" s="268">
        <v>138</v>
      </c>
      <c r="L148" s="269">
        <v>345</v>
      </c>
      <c r="M148" s="269">
        <v>414</v>
      </c>
      <c r="N148" s="269">
        <v>69</v>
      </c>
      <c r="O148" s="269">
        <v>414</v>
      </c>
      <c r="P148" s="269">
        <f t="shared" si="56"/>
        <v>2346</v>
      </c>
      <c r="Q148" s="270">
        <f t="shared" si="58"/>
        <v>1104</v>
      </c>
      <c r="R148" s="270">
        <f t="shared" si="57"/>
        <v>1242</v>
      </c>
      <c r="S148" s="271">
        <f t="shared" si="59"/>
        <v>260.66666666666669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69</v>
      </c>
      <c r="Z148" s="273">
        <v>69</v>
      </c>
      <c r="AA148" s="273">
        <v>0</v>
      </c>
      <c r="AB148" s="273">
        <v>0</v>
      </c>
      <c r="AC148" s="274">
        <f t="shared" si="60"/>
        <v>138</v>
      </c>
      <c r="AD148" s="275">
        <f t="shared" si="61"/>
        <v>15.333333333333334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2"/>
        <v>0</v>
      </c>
      <c r="AO148" s="276">
        <f t="shared" si="63"/>
        <v>0</v>
      </c>
      <c r="AP148" s="298">
        <v>0</v>
      </c>
      <c r="AQ148" s="299">
        <v>0</v>
      </c>
      <c r="AR148" s="273">
        <v>138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4"/>
        <v>138</v>
      </c>
      <c r="AZ148" s="276">
        <f t="shared" si="65"/>
        <v>15.333333333333334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69</v>
      </c>
      <c r="BH148" s="273">
        <v>0</v>
      </c>
      <c r="BI148" s="273">
        <v>0</v>
      </c>
      <c r="BJ148" s="274">
        <f t="shared" si="66"/>
        <v>69</v>
      </c>
      <c r="BK148" s="275">
        <f t="shared" si="67"/>
        <v>8.625</v>
      </c>
      <c r="BL148" s="298">
        <v>138</v>
      </c>
      <c r="BM148" s="299">
        <v>0</v>
      </c>
      <c r="BN148" s="273">
        <v>69</v>
      </c>
      <c r="BO148" s="273">
        <v>0</v>
      </c>
      <c r="BP148" s="273">
        <v>0</v>
      </c>
      <c r="BQ148" s="273">
        <v>0</v>
      </c>
      <c r="BR148" s="273">
        <v>69</v>
      </c>
      <c r="BS148" s="273">
        <v>69</v>
      </c>
      <c r="BT148" s="273">
        <v>138</v>
      </c>
      <c r="BU148" s="274">
        <f t="shared" si="68"/>
        <v>345</v>
      </c>
      <c r="BV148" s="276">
        <f t="shared" si="69"/>
        <v>53.666666666666664</v>
      </c>
      <c r="BW148" s="287">
        <v>0</v>
      </c>
      <c r="BX148" s="301">
        <v>207</v>
      </c>
      <c r="BY148" s="278">
        <v>0</v>
      </c>
      <c r="BZ148" s="278">
        <v>0</v>
      </c>
      <c r="CA148" s="278">
        <v>0</v>
      </c>
      <c r="CB148" s="278">
        <v>1</v>
      </c>
      <c r="CC148" s="278">
        <v>138</v>
      </c>
      <c r="CD148" s="278">
        <v>0</v>
      </c>
      <c r="CE148" s="278">
        <v>207</v>
      </c>
      <c r="CF148" s="274">
        <f t="shared" si="70"/>
        <v>553</v>
      </c>
      <c r="CG148" s="276">
        <f t="shared" si="71"/>
        <v>61.444444444444443</v>
      </c>
      <c r="CH148" s="298">
        <v>69</v>
      </c>
      <c r="CI148" s="299">
        <v>0</v>
      </c>
      <c r="CJ148" s="273">
        <v>0</v>
      </c>
      <c r="CK148" s="273">
        <v>0</v>
      </c>
      <c r="CL148" s="273">
        <v>69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2"/>
        <v>139</v>
      </c>
      <c r="CR148" s="276">
        <f t="shared" si="73"/>
        <v>15.444444444444445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4"/>
        <v>2</v>
      </c>
      <c r="DC148" s="275">
        <f t="shared" si="75"/>
        <v>0.22222222222222221</v>
      </c>
      <c r="DD148" s="298">
        <v>69</v>
      </c>
      <c r="DE148" s="299">
        <v>69</v>
      </c>
      <c r="DF148" s="273">
        <v>0</v>
      </c>
      <c r="DG148" s="273">
        <v>0</v>
      </c>
      <c r="DH148" s="273">
        <v>0</v>
      </c>
      <c r="DI148" s="273">
        <v>0</v>
      </c>
      <c r="DJ148" s="273">
        <v>69</v>
      </c>
      <c r="DK148" s="273">
        <v>0</v>
      </c>
      <c r="DL148" s="273">
        <v>69</v>
      </c>
      <c r="DM148" s="274">
        <f t="shared" si="76"/>
        <v>276</v>
      </c>
      <c r="DN148" s="276">
        <f t="shared" si="77"/>
        <v>30.666666666666668</v>
      </c>
      <c r="DO148" s="298">
        <v>0</v>
      </c>
      <c r="DP148" s="299">
        <v>138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78"/>
        <v>138</v>
      </c>
      <c r="DY148" s="276">
        <f t="shared" si="79"/>
        <v>15.333333333333334</v>
      </c>
      <c r="DZ148" s="298">
        <v>0</v>
      </c>
      <c r="EA148" s="299">
        <v>0</v>
      </c>
      <c r="EB148" s="273">
        <v>69</v>
      </c>
      <c r="EC148" s="273">
        <v>0</v>
      </c>
      <c r="ED148" s="273">
        <v>69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0"/>
        <v>138</v>
      </c>
      <c r="EJ148" s="275">
        <f t="shared" si="81"/>
        <v>15.333333333333334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2"/>
        <v>0</v>
      </c>
      <c r="EU148" s="276">
        <f t="shared" si="83"/>
        <v>0</v>
      </c>
    </row>
    <row r="149" spans="1:151" ht="15.6" thickTop="1" thickBot="1" x14ac:dyDescent="0.35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483</v>
      </c>
      <c r="H149" s="269">
        <v>207</v>
      </c>
      <c r="I149" s="269">
        <v>69</v>
      </c>
      <c r="J149" s="269">
        <v>276</v>
      </c>
      <c r="K149" s="268">
        <v>0</v>
      </c>
      <c r="L149" s="269">
        <v>69</v>
      </c>
      <c r="M149" s="269">
        <v>69</v>
      </c>
      <c r="N149" s="269">
        <v>138</v>
      </c>
      <c r="O149" s="269">
        <v>207</v>
      </c>
      <c r="P149" s="269">
        <f t="shared" si="56"/>
        <v>1518</v>
      </c>
      <c r="Q149" s="270">
        <f t="shared" si="58"/>
        <v>1035</v>
      </c>
      <c r="R149" s="270">
        <f t="shared" si="57"/>
        <v>483</v>
      </c>
      <c r="S149" s="271">
        <f t="shared" si="59"/>
        <v>168.66666666666666</v>
      </c>
      <c r="T149" s="296">
        <v>0</v>
      </c>
      <c r="U149" s="297">
        <v>0</v>
      </c>
      <c r="V149" s="273">
        <v>69</v>
      </c>
      <c r="W149" s="273">
        <v>69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0"/>
        <v>138</v>
      </c>
      <c r="AD149" s="275">
        <f t="shared" si="61"/>
        <v>15.333333333333334</v>
      </c>
      <c r="AE149" s="298">
        <v>0</v>
      </c>
      <c r="AF149" s="299">
        <v>0</v>
      </c>
      <c r="AG149" s="273">
        <v>0</v>
      </c>
      <c r="AH149" s="273">
        <v>69</v>
      </c>
      <c r="AI149" s="273">
        <v>0</v>
      </c>
      <c r="AJ149" s="273">
        <v>0</v>
      </c>
      <c r="AK149" s="273">
        <v>0</v>
      </c>
      <c r="AL149" s="273">
        <v>69</v>
      </c>
      <c r="AM149" s="273">
        <v>0</v>
      </c>
      <c r="AN149" s="274">
        <f t="shared" si="62"/>
        <v>138</v>
      </c>
      <c r="AO149" s="276">
        <f t="shared" si="63"/>
        <v>15.333333333333334</v>
      </c>
      <c r="AP149" s="298">
        <v>69</v>
      </c>
      <c r="AQ149" s="299">
        <v>69</v>
      </c>
      <c r="AR149" s="273">
        <v>0</v>
      </c>
      <c r="AS149" s="273">
        <v>69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4"/>
        <v>207</v>
      </c>
      <c r="AZ149" s="276">
        <f t="shared" si="65"/>
        <v>23</v>
      </c>
      <c r="BA149" s="287">
        <v>69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138</v>
      </c>
      <c r="BJ149" s="274">
        <f t="shared" si="66"/>
        <v>208</v>
      </c>
      <c r="BK149" s="275">
        <f t="shared" si="67"/>
        <v>8.75</v>
      </c>
      <c r="BL149" s="298">
        <v>69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68"/>
        <v>0</v>
      </c>
      <c r="BV149" s="276">
        <f t="shared" si="69"/>
        <v>7.666666666666667</v>
      </c>
      <c r="BW149" s="287">
        <v>138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69</v>
      </c>
      <c r="CF149" s="274">
        <f t="shared" si="70"/>
        <v>207</v>
      </c>
      <c r="CG149" s="276">
        <f t="shared" si="71"/>
        <v>23</v>
      </c>
      <c r="CH149" s="298">
        <v>0</v>
      </c>
      <c r="CI149" s="299">
        <v>69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2"/>
        <v>69</v>
      </c>
      <c r="CR149" s="276">
        <f t="shared" si="73"/>
        <v>7.666666666666667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4"/>
        <v>0</v>
      </c>
      <c r="DC149" s="275">
        <f t="shared" si="75"/>
        <v>0</v>
      </c>
      <c r="DD149" s="298">
        <v>69</v>
      </c>
      <c r="DE149" s="299">
        <v>0</v>
      </c>
      <c r="DF149" s="273">
        <v>0</v>
      </c>
      <c r="DG149" s="273">
        <v>69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6"/>
        <v>138</v>
      </c>
      <c r="DN149" s="276">
        <f t="shared" si="77"/>
        <v>15.333333333333334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78"/>
        <v>0</v>
      </c>
      <c r="DY149" s="276">
        <f t="shared" si="79"/>
        <v>0</v>
      </c>
      <c r="DZ149" s="298">
        <v>0</v>
      </c>
      <c r="EA149" s="299">
        <v>69</v>
      </c>
      <c r="EB149" s="273">
        <v>0</v>
      </c>
      <c r="EC149" s="273">
        <v>0</v>
      </c>
      <c r="ED149" s="273">
        <v>0</v>
      </c>
      <c r="EE149" s="273">
        <v>0</v>
      </c>
      <c r="EF149" s="273">
        <v>69</v>
      </c>
      <c r="EG149" s="273">
        <v>69</v>
      </c>
      <c r="EH149" s="273">
        <v>0</v>
      </c>
      <c r="EI149" s="274">
        <f t="shared" si="80"/>
        <v>207</v>
      </c>
      <c r="EJ149" s="275">
        <f t="shared" si="81"/>
        <v>23</v>
      </c>
      <c r="EK149" s="298">
        <v>69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2"/>
        <v>69</v>
      </c>
      <c r="EU149" s="276">
        <f t="shared" si="83"/>
        <v>7.666666666666667</v>
      </c>
    </row>
    <row r="150" spans="1:151" ht="15.6" thickTop="1" thickBot="1" x14ac:dyDescent="0.35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138</v>
      </c>
      <c r="H150" s="269">
        <v>276</v>
      </c>
      <c r="I150" s="269">
        <v>276</v>
      </c>
      <c r="J150" s="269">
        <v>175</v>
      </c>
      <c r="K150" s="268">
        <v>207</v>
      </c>
      <c r="L150" s="269">
        <v>207</v>
      </c>
      <c r="M150" s="269">
        <v>69</v>
      </c>
      <c r="N150" s="269">
        <v>0</v>
      </c>
      <c r="O150" s="269">
        <v>69</v>
      </c>
      <c r="P150" s="269">
        <f t="shared" si="56"/>
        <v>1417</v>
      </c>
      <c r="Q150" s="270">
        <f t="shared" si="58"/>
        <v>1072</v>
      </c>
      <c r="R150" s="270">
        <f t="shared" si="57"/>
        <v>345</v>
      </c>
      <c r="S150" s="271">
        <f t="shared" si="59"/>
        <v>157.44444444444446</v>
      </c>
      <c r="T150" s="296">
        <v>0</v>
      </c>
      <c r="U150" s="297">
        <v>0</v>
      </c>
      <c r="V150" s="273">
        <v>69</v>
      </c>
      <c r="W150" s="273">
        <v>0</v>
      </c>
      <c r="X150" s="273">
        <v>0</v>
      </c>
      <c r="Y150" s="273">
        <v>69</v>
      </c>
      <c r="Z150" s="273">
        <v>69</v>
      </c>
      <c r="AA150" s="273">
        <v>0</v>
      </c>
      <c r="AB150" s="273">
        <v>0</v>
      </c>
      <c r="AC150" s="274">
        <f t="shared" si="60"/>
        <v>207</v>
      </c>
      <c r="AD150" s="275">
        <f t="shared" si="61"/>
        <v>23</v>
      </c>
      <c r="AE150" s="298">
        <v>0</v>
      </c>
      <c r="AF150" s="299">
        <v>0</v>
      </c>
      <c r="AG150" s="273">
        <v>69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2"/>
        <v>69</v>
      </c>
      <c r="AO150" s="276">
        <f t="shared" si="63"/>
        <v>7.666666666666667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4"/>
        <v>0</v>
      </c>
      <c r="AZ150" s="276">
        <f t="shared" si="65"/>
        <v>0</v>
      </c>
      <c r="BA150" s="287">
        <v>0</v>
      </c>
      <c r="BB150" s="299">
        <v>69</v>
      </c>
      <c r="BC150" s="300">
        <v>138</v>
      </c>
      <c r="BD150" s="300">
        <v>37</v>
      </c>
      <c r="BE150" s="300">
        <v>69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6"/>
        <v>313</v>
      </c>
      <c r="BK150" s="275">
        <f t="shared" si="67"/>
        <v>39.125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68"/>
        <v>1</v>
      </c>
      <c r="BV150" s="276">
        <f t="shared" si="69"/>
        <v>0.1111111111111111</v>
      </c>
      <c r="BW150" s="287">
        <v>69</v>
      </c>
      <c r="BX150" s="301">
        <v>69</v>
      </c>
      <c r="BY150" s="278">
        <v>0</v>
      </c>
      <c r="BZ150" s="278">
        <v>138</v>
      </c>
      <c r="CA150" s="278">
        <v>69</v>
      </c>
      <c r="CB150" s="278">
        <v>0</v>
      </c>
      <c r="CC150" s="278">
        <v>0</v>
      </c>
      <c r="CD150" s="278">
        <v>0</v>
      </c>
      <c r="CE150" s="278">
        <v>69</v>
      </c>
      <c r="CF150" s="274">
        <f t="shared" si="70"/>
        <v>414</v>
      </c>
      <c r="CG150" s="276">
        <f t="shared" si="71"/>
        <v>46</v>
      </c>
      <c r="CH150" s="298">
        <v>0</v>
      </c>
      <c r="CI150" s="299">
        <v>69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2"/>
        <v>69</v>
      </c>
      <c r="CR150" s="276">
        <f t="shared" si="73"/>
        <v>7.666666666666667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4"/>
        <v>1</v>
      </c>
      <c r="DC150" s="275">
        <f t="shared" si="75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69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6"/>
        <v>69</v>
      </c>
      <c r="DN150" s="276">
        <f t="shared" si="77"/>
        <v>7.666666666666667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78"/>
        <v>0</v>
      </c>
      <c r="DY150" s="276">
        <f t="shared" si="79"/>
        <v>0</v>
      </c>
      <c r="DZ150" s="298">
        <v>69</v>
      </c>
      <c r="EA150" s="299">
        <v>69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0"/>
        <v>138</v>
      </c>
      <c r="EJ150" s="275">
        <f t="shared" si="81"/>
        <v>15.333333333333334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2"/>
        <v>0</v>
      </c>
      <c r="EU150" s="276">
        <f t="shared" si="83"/>
        <v>0</v>
      </c>
    </row>
    <row r="151" spans="1:151" ht="15.6" thickTop="1" thickBot="1" x14ac:dyDescent="0.35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207</v>
      </c>
      <c r="H151" s="269">
        <v>207</v>
      </c>
      <c r="I151" s="269">
        <v>69</v>
      </c>
      <c r="J151" s="269">
        <v>69</v>
      </c>
      <c r="K151" s="268">
        <v>138</v>
      </c>
      <c r="L151" s="269">
        <v>69</v>
      </c>
      <c r="M151" s="269">
        <v>0</v>
      </c>
      <c r="N151" s="269">
        <v>69</v>
      </c>
      <c r="O151" s="269">
        <v>207</v>
      </c>
      <c r="P151" s="269">
        <f t="shared" si="56"/>
        <v>1035</v>
      </c>
      <c r="Q151" s="270">
        <f t="shared" si="58"/>
        <v>690</v>
      </c>
      <c r="R151" s="270">
        <f t="shared" si="57"/>
        <v>345</v>
      </c>
      <c r="S151" s="271">
        <f t="shared" si="59"/>
        <v>115</v>
      </c>
      <c r="T151" s="296">
        <v>0</v>
      </c>
      <c r="U151" s="297">
        <v>0</v>
      </c>
      <c r="V151" s="273">
        <v>0</v>
      </c>
      <c r="W151" s="273">
        <v>0</v>
      </c>
      <c r="X151" s="273">
        <v>69</v>
      </c>
      <c r="Y151" s="273">
        <v>0</v>
      </c>
      <c r="Z151" s="273">
        <v>0</v>
      </c>
      <c r="AA151" s="273">
        <v>69</v>
      </c>
      <c r="AB151" s="273">
        <v>69</v>
      </c>
      <c r="AC151" s="274">
        <f t="shared" si="60"/>
        <v>207</v>
      </c>
      <c r="AD151" s="275">
        <f t="shared" si="61"/>
        <v>23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2"/>
        <v>0</v>
      </c>
      <c r="AO151" s="276">
        <f t="shared" si="63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4"/>
        <v>0</v>
      </c>
      <c r="AZ151" s="276">
        <f t="shared" si="65"/>
        <v>0</v>
      </c>
      <c r="BA151" s="287">
        <v>138</v>
      </c>
      <c r="BB151" s="299">
        <v>0</v>
      </c>
      <c r="BC151" s="300">
        <v>69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6"/>
        <v>207</v>
      </c>
      <c r="BK151" s="275">
        <f t="shared" si="67"/>
        <v>25.875</v>
      </c>
      <c r="BL151" s="298">
        <v>69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69</v>
      </c>
      <c r="BU151" s="274">
        <f t="shared" si="68"/>
        <v>70</v>
      </c>
      <c r="BV151" s="276">
        <f t="shared" si="69"/>
        <v>15.444444444444445</v>
      </c>
      <c r="BW151" s="287">
        <v>0</v>
      </c>
      <c r="BX151" s="301">
        <v>207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69</v>
      </c>
      <c r="CF151" s="274">
        <f t="shared" si="70"/>
        <v>276</v>
      </c>
      <c r="CG151" s="276">
        <f t="shared" si="71"/>
        <v>30.666666666666668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2"/>
        <v>0</v>
      </c>
      <c r="CR151" s="276">
        <f t="shared" si="73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69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4"/>
        <v>69</v>
      </c>
      <c r="DC151" s="275">
        <f t="shared" si="75"/>
        <v>7.666666666666667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6"/>
        <v>0</v>
      </c>
      <c r="DN151" s="276">
        <f t="shared" si="77"/>
        <v>0</v>
      </c>
      <c r="DO151" s="298">
        <v>0</v>
      </c>
      <c r="DP151" s="299">
        <v>0</v>
      </c>
      <c r="DQ151" s="273">
        <v>0</v>
      </c>
      <c r="DR151" s="273">
        <v>69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78"/>
        <v>69</v>
      </c>
      <c r="DY151" s="276">
        <f t="shared" si="79"/>
        <v>7.666666666666667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0"/>
        <v>0</v>
      </c>
      <c r="EJ151" s="275">
        <f t="shared" si="81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2"/>
        <v>0</v>
      </c>
      <c r="EU151" s="276">
        <f t="shared" si="83"/>
        <v>0</v>
      </c>
    </row>
    <row r="152" spans="1:151" ht="15.6" thickTop="1" thickBot="1" x14ac:dyDescent="0.35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276</v>
      </c>
      <c r="H152" s="269">
        <v>0</v>
      </c>
      <c r="I152" s="269">
        <v>207</v>
      </c>
      <c r="J152" s="269">
        <v>138</v>
      </c>
      <c r="K152" s="268">
        <v>138</v>
      </c>
      <c r="L152" s="269">
        <v>207</v>
      </c>
      <c r="M152" s="269">
        <v>207</v>
      </c>
      <c r="N152" s="269">
        <v>138</v>
      </c>
      <c r="O152" s="269">
        <v>276</v>
      </c>
      <c r="P152" s="269">
        <f t="shared" si="56"/>
        <v>1587</v>
      </c>
      <c r="Q152" s="270">
        <f t="shared" si="58"/>
        <v>759</v>
      </c>
      <c r="R152" s="270">
        <f t="shared" si="57"/>
        <v>828</v>
      </c>
      <c r="S152" s="271">
        <f t="shared" si="59"/>
        <v>176.33333333333334</v>
      </c>
      <c r="T152" s="296">
        <v>69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69</v>
      </c>
      <c r="AB152" s="273">
        <v>69</v>
      </c>
      <c r="AC152" s="274">
        <f t="shared" si="60"/>
        <v>207</v>
      </c>
      <c r="AD152" s="275">
        <f t="shared" si="61"/>
        <v>23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2"/>
        <v>1</v>
      </c>
      <c r="AO152" s="276">
        <f t="shared" si="63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4"/>
        <v>0</v>
      </c>
      <c r="AZ152" s="276">
        <f t="shared" si="65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6"/>
        <v>0</v>
      </c>
      <c r="BK152" s="275">
        <f t="shared" si="67"/>
        <v>0</v>
      </c>
      <c r="BL152" s="298">
        <v>69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68"/>
        <v>0</v>
      </c>
      <c r="BV152" s="276">
        <f t="shared" si="69"/>
        <v>7.666666666666667</v>
      </c>
      <c r="BW152" s="287">
        <v>0</v>
      </c>
      <c r="BX152" s="301">
        <v>0</v>
      </c>
      <c r="BY152" s="278">
        <v>69</v>
      </c>
      <c r="BZ152" s="278">
        <v>69</v>
      </c>
      <c r="CA152" s="278">
        <v>0</v>
      </c>
      <c r="CB152" s="278">
        <v>1</v>
      </c>
      <c r="CC152" s="278">
        <v>69</v>
      </c>
      <c r="CD152" s="278">
        <v>0</v>
      </c>
      <c r="CE152" s="278">
        <v>138</v>
      </c>
      <c r="CF152" s="274">
        <f t="shared" si="70"/>
        <v>346</v>
      </c>
      <c r="CG152" s="276">
        <f t="shared" si="71"/>
        <v>38.444444444444443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69</v>
      </c>
      <c r="CO152" s="273">
        <v>0</v>
      </c>
      <c r="CP152" s="273">
        <v>0</v>
      </c>
      <c r="CQ152" s="274">
        <f t="shared" si="72"/>
        <v>69</v>
      </c>
      <c r="CR152" s="276">
        <f t="shared" si="73"/>
        <v>7.666666666666667</v>
      </c>
      <c r="CS152" s="298">
        <v>0</v>
      </c>
      <c r="CT152" s="299">
        <v>0</v>
      </c>
      <c r="CU152" s="273">
        <v>69</v>
      </c>
      <c r="CV152" s="273">
        <v>0</v>
      </c>
      <c r="CW152" s="273">
        <v>0</v>
      </c>
      <c r="CX152" s="273">
        <v>1</v>
      </c>
      <c r="CY152" s="273">
        <v>69</v>
      </c>
      <c r="CZ152" s="273">
        <v>0</v>
      </c>
      <c r="DA152" s="273">
        <v>0</v>
      </c>
      <c r="DB152" s="274">
        <f t="shared" si="74"/>
        <v>139</v>
      </c>
      <c r="DC152" s="275">
        <f t="shared" si="75"/>
        <v>15.444444444444445</v>
      </c>
      <c r="DD152" s="298">
        <v>69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6"/>
        <v>69</v>
      </c>
      <c r="DN152" s="276">
        <f t="shared" si="77"/>
        <v>7.666666666666667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78"/>
        <v>0</v>
      </c>
      <c r="DY152" s="276">
        <f t="shared" si="79"/>
        <v>0</v>
      </c>
      <c r="DZ152" s="298">
        <v>69</v>
      </c>
      <c r="EA152" s="299">
        <v>0</v>
      </c>
      <c r="EB152" s="273">
        <v>69</v>
      </c>
      <c r="EC152" s="273">
        <v>0</v>
      </c>
      <c r="ED152" s="273">
        <v>138</v>
      </c>
      <c r="EE152" s="273">
        <v>0</v>
      </c>
      <c r="EF152" s="273">
        <v>0</v>
      </c>
      <c r="EG152" s="273">
        <v>0</v>
      </c>
      <c r="EH152" s="273">
        <v>69</v>
      </c>
      <c r="EI152" s="274">
        <f t="shared" si="80"/>
        <v>345</v>
      </c>
      <c r="EJ152" s="275">
        <f t="shared" si="81"/>
        <v>38.333333333333336</v>
      </c>
      <c r="EK152" s="298">
        <v>0</v>
      </c>
      <c r="EL152" s="299">
        <v>0</v>
      </c>
      <c r="EM152" s="273">
        <v>0</v>
      </c>
      <c r="EN152" s="273">
        <v>69</v>
      </c>
      <c r="EO152" s="273">
        <v>0</v>
      </c>
      <c r="EP152" s="273">
        <v>0</v>
      </c>
      <c r="EQ152" s="273">
        <v>0</v>
      </c>
      <c r="ER152" s="273">
        <v>69</v>
      </c>
      <c r="ES152" s="273">
        <v>0</v>
      </c>
      <c r="ET152" s="274">
        <f t="shared" si="82"/>
        <v>138</v>
      </c>
      <c r="EU152" s="276">
        <f t="shared" si="83"/>
        <v>15.333333333333334</v>
      </c>
    </row>
    <row r="153" spans="1:151" ht="15.6" thickTop="1" thickBot="1" x14ac:dyDescent="0.35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69</v>
      </c>
      <c r="H153" s="269">
        <v>0</v>
      </c>
      <c r="I153" s="269">
        <v>69</v>
      </c>
      <c r="J153" s="269">
        <v>69</v>
      </c>
      <c r="K153" s="268">
        <v>0</v>
      </c>
      <c r="L153" s="269">
        <v>207</v>
      </c>
      <c r="M153" s="269">
        <v>69</v>
      </c>
      <c r="N153" s="269">
        <v>69</v>
      </c>
      <c r="O153" s="269">
        <v>0</v>
      </c>
      <c r="P153" s="269">
        <f t="shared" si="56"/>
        <v>552</v>
      </c>
      <c r="Q153" s="270">
        <f t="shared" si="58"/>
        <v>207</v>
      </c>
      <c r="R153" s="270">
        <f t="shared" si="57"/>
        <v>345</v>
      </c>
      <c r="S153" s="271">
        <f t="shared" si="59"/>
        <v>61.333333333333336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0"/>
        <v>0</v>
      </c>
      <c r="AD153" s="275">
        <f t="shared" si="61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2"/>
        <v>0</v>
      </c>
      <c r="AO153" s="276">
        <f t="shared" si="63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4"/>
        <v>1</v>
      </c>
      <c r="AZ153" s="276">
        <f t="shared" si="65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69</v>
      </c>
      <c r="BH153" s="273">
        <v>0</v>
      </c>
      <c r="BI153" s="273">
        <v>0</v>
      </c>
      <c r="BJ153" s="274">
        <f t="shared" si="66"/>
        <v>70</v>
      </c>
      <c r="BK153" s="275">
        <f t="shared" si="67"/>
        <v>8.75</v>
      </c>
      <c r="BL153" s="298">
        <v>0</v>
      </c>
      <c r="BM153" s="299">
        <v>0</v>
      </c>
      <c r="BN153" s="273">
        <v>69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68"/>
        <v>69</v>
      </c>
      <c r="BV153" s="276">
        <f t="shared" si="69"/>
        <v>7.666666666666667</v>
      </c>
      <c r="BW153" s="287">
        <v>69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0"/>
        <v>69</v>
      </c>
      <c r="CG153" s="276">
        <f t="shared" si="71"/>
        <v>7.666666666666667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2"/>
        <v>0</v>
      </c>
      <c r="CR153" s="276">
        <f t="shared" si="73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4"/>
        <v>0</v>
      </c>
      <c r="DC153" s="275">
        <f t="shared" si="75"/>
        <v>0</v>
      </c>
      <c r="DD153" s="298">
        <v>0</v>
      </c>
      <c r="DE153" s="299">
        <v>0</v>
      </c>
      <c r="DF153" s="273">
        <v>0</v>
      </c>
      <c r="DG153" s="273">
        <v>69</v>
      </c>
      <c r="DH153" s="273">
        <v>0</v>
      </c>
      <c r="DI153" s="273">
        <v>0</v>
      </c>
      <c r="DJ153" s="273">
        <v>0</v>
      </c>
      <c r="DK153" s="273">
        <v>69</v>
      </c>
      <c r="DL153" s="273">
        <v>0</v>
      </c>
      <c r="DM153" s="274">
        <f t="shared" si="76"/>
        <v>138</v>
      </c>
      <c r="DN153" s="276">
        <f t="shared" si="77"/>
        <v>15.333333333333334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78"/>
        <v>0</v>
      </c>
      <c r="DY153" s="276">
        <f t="shared" si="79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0"/>
        <v>1</v>
      </c>
      <c r="EJ153" s="275">
        <f t="shared" si="81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2"/>
        <v>0</v>
      </c>
      <c r="EU153" s="276">
        <f t="shared" si="83"/>
        <v>0</v>
      </c>
    </row>
    <row r="154" spans="1:151" ht="15.6" thickTop="1" thickBot="1" x14ac:dyDescent="0.35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69</v>
      </c>
      <c r="H154" s="269">
        <v>69</v>
      </c>
      <c r="I154" s="269">
        <v>69</v>
      </c>
      <c r="J154" s="269">
        <v>0</v>
      </c>
      <c r="K154" s="268">
        <v>138</v>
      </c>
      <c r="L154" s="269">
        <v>0</v>
      </c>
      <c r="M154" s="269">
        <v>0</v>
      </c>
      <c r="N154" s="269">
        <v>69</v>
      </c>
      <c r="O154" s="269">
        <v>207</v>
      </c>
      <c r="P154" s="269">
        <f t="shared" si="56"/>
        <v>621</v>
      </c>
      <c r="Q154" s="270">
        <f t="shared" si="58"/>
        <v>345</v>
      </c>
      <c r="R154" s="270">
        <f t="shared" si="57"/>
        <v>276</v>
      </c>
      <c r="S154" s="271">
        <f t="shared" si="59"/>
        <v>69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0"/>
        <v>0</v>
      </c>
      <c r="AD154" s="275">
        <f t="shared" si="61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2"/>
        <v>0</v>
      </c>
      <c r="AO154" s="276">
        <f t="shared" si="63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69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4"/>
        <v>69</v>
      </c>
      <c r="AZ154" s="276">
        <f t="shared" si="65"/>
        <v>7.666666666666667</v>
      </c>
      <c r="BA154" s="287">
        <v>0</v>
      </c>
      <c r="BB154" s="299">
        <v>69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69</v>
      </c>
      <c r="BI154" s="273">
        <v>0</v>
      </c>
      <c r="BJ154" s="274">
        <f t="shared" si="66"/>
        <v>138</v>
      </c>
      <c r="BK154" s="275">
        <f t="shared" si="67"/>
        <v>17.25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69</v>
      </c>
      <c r="BU154" s="274">
        <f t="shared" si="68"/>
        <v>69</v>
      </c>
      <c r="BV154" s="276">
        <f t="shared" si="69"/>
        <v>7.666666666666667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138</v>
      </c>
      <c r="CF154" s="274">
        <f t="shared" si="70"/>
        <v>138</v>
      </c>
      <c r="CG154" s="276">
        <f t="shared" si="71"/>
        <v>15.333333333333334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2"/>
        <v>0</v>
      </c>
      <c r="CR154" s="276">
        <f t="shared" si="73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4"/>
        <v>0</v>
      </c>
      <c r="DC154" s="275">
        <f t="shared" si="75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6"/>
        <v>0</v>
      </c>
      <c r="DN154" s="276">
        <f t="shared" si="77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78"/>
        <v>0</v>
      </c>
      <c r="DY154" s="276">
        <f t="shared" si="79"/>
        <v>0</v>
      </c>
      <c r="DZ154" s="298">
        <v>69</v>
      </c>
      <c r="EA154" s="299">
        <v>0</v>
      </c>
      <c r="EB154" s="273">
        <v>0</v>
      </c>
      <c r="EC154" s="273">
        <v>0</v>
      </c>
      <c r="ED154" s="273">
        <v>69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0"/>
        <v>138</v>
      </c>
      <c r="EJ154" s="275">
        <f t="shared" si="81"/>
        <v>15.333333333333334</v>
      </c>
      <c r="EK154" s="298">
        <v>0</v>
      </c>
      <c r="EL154" s="299">
        <v>0</v>
      </c>
      <c r="EM154" s="273">
        <v>69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2"/>
        <v>69</v>
      </c>
      <c r="EU154" s="276">
        <f t="shared" si="83"/>
        <v>7.666666666666667</v>
      </c>
    </row>
    <row r="155" spans="1:151" ht="15.6" thickTop="1" thickBot="1" x14ac:dyDescent="0.35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138</v>
      </c>
      <c r="K155" s="268">
        <v>0</v>
      </c>
      <c r="L155" s="269">
        <v>138</v>
      </c>
      <c r="M155" s="269">
        <v>0</v>
      </c>
      <c r="N155" s="269">
        <v>0</v>
      </c>
      <c r="O155" s="269">
        <v>69</v>
      </c>
      <c r="P155" s="269">
        <f t="shared" si="56"/>
        <v>345</v>
      </c>
      <c r="Q155" s="270">
        <f t="shared" si="58"/>
        <v>138</v>
      </c>
      <c r="R155" s="270">
        <f t="shared" si="57"/>
        <v>207</v>
      </c>
      <c r="S155" s="271">
        <f t="shared" si="59"/>
        <v>38.333333333333336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69</v>
      </c>
      <c r="Z155" s="273">
        <v>0</v>
      </c>
      <c r="AA155" s="273">
        <v>0</v>
      </c>
      <c r="AB155" s="273">
        <v>0</v>
      </c>
      <c r="AC155" s="274">
        <f t="shared" si="60"/>
        <v>69</v>
      </c>
      <c r="AD155" s="275">
        <f t="shared" si="61"/>
        <v>7.666666666666667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2"/>
        <v>0</v>
      </c>
      <c r="AO155" s="276">
        <f t="shared" si="63"/>
        <v>0</v>
      </c>
      <c r="AP155" s="298">
        <v>0</v>
      </c>
      <c r="AQ155" s="299">
        <v>0</v>
      </c>
      <c r="AR155" s="273">
        <v>0</v>
      </c>
      <c r="AS155" s="273">
        <v>69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4"/>
        <v>69</v>
      </c>
      <c r="AZ155" s="276">
        <f t="shared" si="65"/>
        <v>7.666666666666667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6"/>
        <v>0</v>
      </c>
      <c r="BK155" s="275">
        <f t="shared" si="67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68"/>
        <v>0</v>
      </c>
      <c r="BV155" s="276">
        <f t="shared" si="69"/>
        <v>0</v>
      </c>
      <c r="BW155" s="287">
        <v>0</v>
      </c>
      <c r="BX155" s="301">
        <v>0</v>
      </c>
      <c r="BY155" s="278">
        <v>0</v>
      </c>
      <c r="BZ155" s="278">
        <v>69</v>
      </c>
      <c r="CA155" s="278">
        <v>0</v>
      </c>
      <c r="CB155" s="278">
        <v>1</v>
      </c>
      <c r="CC155" s="278">
        <v>0</v>
      </c>
      <c r="CD155" s="278">
        <v>0</v>
      </c>
      <c r="CE155" s="278">
        <v>69</v>
      </c>
      <c r="CF155" s="274">
        <f t="shared" si="70"/>
        <v>139</v>
      </c>
      <c r="CG155" s="276">
        <f t="shared" si="71"/>
        <v>15.444444444444445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2"/>
        <v>0</v>
      </c>
      <c r="CR155" s="276">
        <f t="shared" si="73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4"/>
        <v>0</v>
      </c>
      <c r="DC155" s="275">
        <f t="shared" si="75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6"/>
        <v>0</v>
      </c>
      <c r="DN155" s="276">
        <f t="shared" si="77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78"/>
        <v>0</v>
      </c>
      <c r="DY155" s="276">
        <f t="shared" si="79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0"/>
        <v>0</v>
      </c>
      <c r="EJ155" s="275">
        <f t="shared" si="81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2"/>
        <v>0</v>
      </c>
      <c r="EU155" s="276">
        <f t="shared" si="83"/>
        <v>0</v>
      </c>
    </row>
    <row r="156" spans="1:151" ht="15.6" thickTop="1" thickBot="1" x14ac:dyDescent="0.35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59</v>
      </c>
      <c r="I156" s="269">
        <v>0</v>
      </c>
      <c r="J156" s="269">
        <v>0</v>
      </c>
      <c r="K156" s="268">
        <v>0</v>
      </c>
      <c r="L156" s="269">
        <v>118</v>
      </c>
      <c r="M156" s="269">
        <v>0</v>
      </c>
      <c r="N156" s="269">
        <v>0</v>
      </c>
      <c r="O156" s="269">
        <v>59</v>
      </c>
      <c r="P156" s="269">
        <f t="shared" si="56"/>
        <v>236</v>
      </c>
      <c r="Q156" s="270">
        <f t="shared" si="58"/>
        <v>59</v>
      </c>
      <c r="R156" s="270">
        <f t="shared" si="57"/>
        <v>177</v>
      </c>
      <c r="S156" s="271">
        <f t="shared" si="59"/>
        <v>26.222222222222221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0"/>
        <v>0</v>
      </c>
      <c r="AD156" s="275">
        <f t="shared" si="61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2"/>
        <v>0</v>
      </c>
      <c r="AO156" s="276">
        <f t="shared" si="63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4"/>
        <v>0</v>
      </c>
      <c r="AZ156" s="276">
        <f t="shared" si="65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6"/>
        <v>0</v>
      </c>
      <c r="BK156" s="275">
        <f t="shared" si="67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68"/>
        <v>0</v>
      </c>
      <c r="BV156" s="276">
        <f t="shared" si="69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0"/>
        <v>1</v>
      </c>
      <c r="CG156" s="276">
        <f t="shared" si="71"/>
        <v>0.1111111111111111</v>
      </c>
      <c r="CH156" s="298">
        <v>0</v>
      </c>
      <c r="CI156" s="299">
        <v>59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2"/>
        <v>59</v>
      </c>
      <c r="CR156" s="276">
        <f t="shared" si="73"/>
        <v>6.5555555555555554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4"/>
        <v>0</v>
      </c>
      <c r="DC156" s="275">
        <f t="shared" si="75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59</v>
      </c>
      <c r="DM156" s="274">
        <f t="shared" si="76"/>
        <v>59</v>
      </c>
      <c r="DN156" s="276">
        <f t="shared" si="77"/>
        <v>6.5555555555555554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78"/>
        <v>0</v>
      </c>
      <c r="DY156" s="276">
        <f t="shared" si="79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0"/>
        <v>0</v>
      </c>
      <c r="EJ156" s="275">
        <f t="shared" si="81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2"/>
        <v>1</v>
      </c>
      <c r="EU156" s="276">
        <f t="shared" si="83"/>
        <v>0.1111111111111111</v>
      </c>
    </row>
    <row r="157" spans="1:151" ht="15.6" thickTop="1" thickBot="1" x14ac:dyDescent="0.35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539</v>
      </c>
      <c r="H157" s="269">
        <v>441</v>
      </c>
      <c r="I157" s="269">
        <v>490</v>
      </c>
      <c r="J157" s="269">
        <v>98</v>
      </c>
      <c r="K157" s="268">
        <v>196</v>
      </c>
      <c r="L157" s="269">
        <v>245</v>
      </c>
      <c r="M157" s="269">
        <v>147</v>
      </c>
      <c r="N157" s="269">
        <v>0</v>
      </c>
      <c r="O157" s="269">
        <v>196</v>
      </c>
      <c r="P157" s="269">
        <f t="shared" si="56"/>
        <v>2352</v>
      </c>
      <c r="Q157" s="270">
        <f t="shared" si="58"/>
        <v>1764</v>
      </c>
      <c r="R157" s="270">
        <f t="shared" si="57"/>
        <v>588</v>
      </c>
      <c r="S157" s="271">
        <f t="shared" si="59"/>
        <v>261.33333333333331</v>
      </c>
      <c r="T157" s="296">
        <v>49</v>
      </c>
      <c r="U157" s="297">
        <v>147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0"/>
        <v>196</v>
      </c>
      <c r="AD157" s="275">
        <f t="shared" si="61"/>
        <v>21.777777777777779</v>
      </c>
      <c r="AE157" s="298">
        <v>49</v>
      </c>
      <c r="AF157" s="299">
        <v>0</v>
      </c>
      <c r="AG157" s="273">
        <v>49</v>
      </c>
      <c r="AH157" s="273">
        <v>0</v>
      </c>
      <c r="AI157" s="273">
        <v>49</v>
      </c>
      <c r="AJ157" s="273">
        <v>1</v>
      </c>
      <c r="AK157" s="273">
        <v>49</v>
      </c>
      <c r="AL157" s="273">
        <v>0</v>
      </c>
      <c r="AM157" s="273">
        <v>0</v>
      </c>
      <c r="AN157" s="274">
        <f t="shared" si="62"/>
        <v>197</v>
      </c>
      <c r="AO157" s="276">
        <f t="shared" si="63"/>
        <v>21.888888888888889</v>
      </c>
      <c r="AP157" s="298">
        <v>0</v>
      </c>
      <c r="AQ157" s="299">
        <v>0</v>
      </c>
      <c r="AR157" s="273">
        <v>98</v>
      </c>
      <c r="AS157" s="273">
        <v>0</v>
      </c>
      <c r="AT157" s="273">
        <v>49</v>
      </c>
      <c r="AU157" s="273">
        <v>1</v>
      </c>
      <c r="AV157" s="273">
        <v>0</v>
      </c>
      <c r="AW157" s="273">
        <v>0</v>
      </c>
      <c r="AX157" s="273">
        <v>49</v>
      </c>
      <c r="AY157" s="274">
        <f t="shared" si="64"/>
        <v>197</v>
      </c>
      <c r="AZ157" s="276">
        <f t="shared" si="65"/>
        <v>21.888888888888889</v>
      </c>
      <c r="BA157" s="287">
        <v>98</v>
      </c>
      <c r="BB157" s="299">
        <v>0</v>
      </c>
      <c r="BC157" s="300">
        <v>147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98</v>
      </c>
      <c r="BJ157" s="274">
        <f t="shared" si="66"/>
        <v>345</v>
      </c>
      <c r="BK157" s="275">
        <f t="shared" si="67"/>
        <v>30.875</v>
      </c>
      <c r="BL157" s="298">
        <v>196</v>
      </c>
      <c r="BM157" s="299">
        <v>49</v>
      </c>
      <c r="BN157" s="273">
        <v>98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68"/>
        <v>148</v>
      </c>
      <c r="BV157" s="276">
        <f t="shared" si="69"/>
        <v>38.222222222222221</v>
      </c>
      <c r="BW157" s="287">
        <v>0</v>
      </c>
      <c r="BX157" s="301">
        <v>98</v>
      </c>
      <c r="BY157" s="278">
        <v>0</v>
      </c>
      <c r="BZ157" s="278">
        <v>49</v>
      </c>
      <c r="CA157" s="278">
        <v>0</v>
      </c>
      <c r="CB157" s="278">
        <v>0</v>
      </c>
      <c r="CC157" s="278">
        <v>98</v>
      </c>
      <c r="CD157" s="278">
        <v>0</v>
      </c>
      <c r="CE157" s="278">
        <v>0</v>
      </c>
      <c r="CF157" s="274">
        <f t="shared" si="70"/>
        <v>245</v>
      </c>
      <c r="CG157" s="276">
        <f t="shared" si="71"/>
        <v>27.222222222222221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49</v>
      </c>
      <c r="CQ157" s="274">
        <f t="shared" si="72"/>
        <v>49</v>
      </c>
      <c r="CR157" s="276">
        <f t="shared" si="73"/>
        <v>5.4444444444444446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4"/>
        <v>0</v>
      </c>
      <c r="DC157" s="275">
        <f t="shared" si="75"/>
        <v>0</v>
      </c>
      <c r="DD157" s="298">
        <v>49</v>
      </c>
      <c r="DE157" s="299">
        <v>98</v>
      </c>
      <c r="DF157" s="273">
        <v>98</v>
      </c>
      <c r="DG157" s="273">
        <v>0</v>
      </c>
      <c r="DH157" s="273">
        <v>49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6"/>
        <v>294</v>
      </c>
      <c r="DN157" s="276">
        <f t="shared" si="77"/>
        <v>32.666666666666664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78"/>
        <v>0</v>
      </c>
      <c r="DY157" s="276">
        <f t="shared" si="79"/>
        <v>0</v>
      </c>
      <c r="DZ157" s="298">
        <v>0</v>
      </c>
      <c r="EA157" s="299">
        <v>49</v>
      </c>
      <c r="EB157" s="273">
        <v>0</v>
      </c>
      <c r="EC157" s="273">
        <v>49</v>
      </c>
      <c r="ED157" s="273">
        <v>49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0"/>
        <v>147</v>
      </c>
      <c r="EJ157" s="275">
        <f t="shared" si="81"/>
        <v>16.333333333333332</v>
      </c>
      <c r="EK157" s="298">
        <v>98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2"/>
        <v>98</v>
      </c>
      <c r="EU157" s="276">
        <f t="shared" si="83"/>
        <v>10.888888888888889</v>
      </c>
    </row>
    <row r="158" spans="1:151" ht="15.6" thickTop="1" thickBot="1" x14ac:dyDescent="0.35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686</v>
      </c>
      <c r="H158" s="269">
        <v>370</v>
      </c>
      <c r="I158" s="269">
        <v>343</v>
      </c>
      <c r="J158" s="269">
        <v>147</v>
      </c>
      <c r="K158" s="268">
        <v>294</v>
      </c>
      <c r="L158" s="269">
        <v>294</v>
      </c>
      <c r="M158" s="269">
        <v>196</v>
      </c>
      <c r="N158" s="269">
        <v>98</v>
      </c>
      <c r="O158" s="269">
        <v>392</v>
      </c>
      <c r="P158" s="269">
        <f t="shared" si="56"/>
        <v>2820</v>
      </c>
      <c r="Q158" s="270">
        <f t="shared" si="58"/>
        <v>1840</v>
      </c>
      <c r="R158" s="270">
        <f t="shared" si="57"/>
        <v>980</v>
      </c>
      <c r="S158" s="271">
        <f t="shared" si="59"/>
        <v>313.33333333333331</v>
      </c>
      <c r="T158" s="296">
        <v>0</v>
      </c>
      <c r="U158" s="297">
        <v>0</v>
      </c>
      <c r="V158" s="273">
        <v>98</v>
      </c>
      <c r="W158" s="273">
        <v>0</v>
      </c>
      <c r="X158" s="273">
        <v>98</v>
      </c>
      <c r="Y158" s="273">
        <v>0</v>
      </c>
      <c r="Z158" s="273">
        <v>49</v>
      </c>
      <c r="AA158" s="273">
        <v>0</v>
      </c>
      <c r="AB158" s="273">
        <v>0</v>
      </c>
      <c r="AC158" s="274">
        <f t="shared" si="60"/>
        <v>245</v>
      </c>
      <c r="AD158" s="275">
        <f t="shared" si="61"/>
        <v>27.222222222222221</v>
      </c>
      <c r="AE158" s="298">
        <v>49</v>
      </c>
      <c r="AF158" s="299">
        <v>0</v>
      </c>
      <c r="AG158" s="273">
        <v>49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49</v>
      </c>
      <c r="AN158" s="274">
        <f t="shared" si="62"/>
        <v>147</v>
      </c>
      <c r="AO158" s="276">
        <f t="shared" si="63"/>
        <v>16.333333333333332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4"/>
        <v>1</v>
      </c>
      <c r="AZ158" s="276">
        <f t="shared" si="65"/>
        <v>0.1111111111111111</v>
      </c>
      <c r="BA158" s="290">
        <v>245</v>
      </c>
      <c r="BB158" s="299">
        <v>49</v>
      </c>
      <c r="BC158" s="300">
        <v>49</v>
      </c>
      <c r="BD158" s="300">
        <v>0</v>
      </c>
      <c r="BE158" s="300">
        <v>98</v>
      </c>
      <c r="BF158" s="300">
        <v>0</v>
      </c>
      <c r="BG158" s="273">
        <v>49</v>
      </c>
      <c r="BH158" s="273">
        <v>0</v>
      </c>
      <c r="BI158" s="273">
        <v>98</v>
      </c>
      <c r="BJ158" s="274">
        <f t="shared" si="66"/>
        <v>588</v>
      </c>
      <c r="BK158" s="275">
        <f t="shared" si="67"/>
        <v>61.25</v>
      </c>
      <c r="BL158" s="298">
        <v>98</v>
      </c>
      <c r="BM158" s="299">
        <v>49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68"/>
        <v>50</v>
      </c>
      <c r="BV158" s="276">
        <f t="shared" si="69"/>
        <v>16.444444444444443</v>
      </c>
      <c r="BW158" s="290">
        <v>98</v>
      </c>
      <c r="BX158" s="301">
        <v>174</v>
      </c>
      <c r="BY158" s="278">
        <v>49</v>
      </c>
      <c r="BZ158" s="278">
        <v>0</v>
      </c>
      <c r="CA158" s="278">
        <v>0</v>
      </c>
      <c r="CB158" s="278">
        <v>4</v>
      </c>
      <c r="CC158" s="278">
        <v>49</v>
      </c>
      <c r="CD158" s="278">
        <v>49</v>
      </c>
      <c r="CE158" s="278">
        <v>98</v>
      </c>
      <c r="CF158" s="274">
        <f t="shared" si="70"/>
        <v>521</v>
      </c>
      <c r="CG158" s="276">
        <f t="shared" si="71"/>
        <v>57.888888888888886</v>
      </c>
      <c r="CH158" s="298">
        <v>49</v>
      </c>
      <c r="CI158" s="299">
        <v>49</v>
      </c>
      <c r="CJ158" s="273">
        <v>0</v>
      </c>
      <c r="CK158" s="273">
        <v>0</v>
      </c>
      <c r="CL158" s="273">
        <v>0</v>
      </c>
      <c r="CM158" s="273">
        <v>0</v>
      </c>
      <c r="CN158" s="273">
        <v>49</v>
      </c>
      <c r="CO158" s="273">
        <v>49</v>
      </c>
      <c r="CP158" s="273">
        <v>49</v>
      </c>
      <c r="CQ158" s="274">
        <f t="shared" si="72"/>
        <v>245</v>
      </c>
      <c r="CR158" s="276">
        <f t="shared" si="73"/>
        <v>27.222222222222221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4"/>
        <v>0</v>
      </c>
      <c r="DC158" s="275">
        <f t="shared" si="75"/>
        <v>0</v>
      </c>
      <c r="DD158" s="298">
        <v>98</v>
      </c>
      <c r="DE158" s="299">
        <v>49</v>
      </c>
      <c r="DF158" s="273">
        <v>0</v>
      </c>
      <c r="DG158" s="273">
        <v>147</v>
      </c>
      <c r="DH158" s="273">
        <v>49</v>
      </c>
      <c r="DI158" s="273">
        <v>0</v>
      </c>
      <c r="DJ158" s="273">
        <v>0</v>
      </c>
      <c r="DK158" s="273">
        <v>0</v>
      </c>
      <c r="DL158" s="273">
        <v>98</v>
      </c>
      <c r="DM158" s="274">
        <f t="shared" si="76"/>
        <v>441</v>
      </c>
      <c r="DN158" s="276">
        <f t="shared" si="77"/>
        <v>49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78"/>
        <v>0</v>
      </c>
      <c r="DY158" s="276">
        <f t="shared" si="79"/>
        <v>0</v>
      </c>
      <c r="DZ158" s="298">
        <v>49</v>
      </c>
      <c r="EA158" s="299">
        <v>0</v>
      </c>
      <c r="EB158" s="273">
        <v>0</v>
      </c>
      <c r="EC158" s="273">
        <v>0</v>
      </c>
      <c r="ED158" s="273">
        <v>49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0"/>
        <v>98</v>
      </c>
      <c r="EJ158" s="275">
        <f t="shared" si="81"/>
        <v>10.888888888888889</v>
      </c>
      <c r="EK158" s="298">
        <v>0</v>
      </c>
      <c r="EL158" s="299">
        <v>0</v>
      </c>
      <c r="EM158" s="273">
        <v>98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2"/>
        <v>98</v>
      </c>
      <c r="EU158" s="276">
        <f t="shared" si="83"/>
        <v>10.888888888888889</v>
      </c>
    </row>
    <row r="159" spans="1:151" ht="15.6" thickTop="1" thickBot="1" x14ac:dyDescent="0.35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177</v>
      </c>
      <c r="H159" s="269">
        <v>354</v>
      </c>
      <c r="I159" s="269">
        <v>0</v>
      </c>
      <c r="J159" s="269">
        <v>0</v>
      </c>
      <c r="K159" s="268">
        <v>59</v>
      </c>
      <c r="L159" s="269">
        <v>0</v>
      </c>
      <c r="M159" s="269">
        <v>0</v>
      </c>
      <c r="N159" s="269">
        <v>59</v>
      </c>
      <c r="O159" s="269">
        <v>118</v>
      </c>
      <c r="P159" s="269">
        <f t="shared" si="56"/>
        <v>767</v>
      </c>
      <c r="Q159" s="270">
        <f t="shared" si="58"/>
        <v>590</v>
      </c>
      <c r="R159" s="270">
        <f t="shared" si="57"/>
        <v>177</v>
      </c>
      <c r="S159" s="271">
        <f t="shared" si="59"/>
        <v>85.222222222222229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0"/>
        <v>0</v>
      </c>
      <c r="AD159" s="275">
        <f t="shared" si="61"/>
        <v>0</v>
      </c>
      <c r="AE159" s="298">
        <v>0</v>
      </c>
      <c r="AF159" s="299">
        <v>59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2"/>
        <v>59</v>
      </c>
      <c r="AO159" s="276">
        <f t="shared" si="63"/>
        <v>6.5555555555555554</v>
      </c>
      <c r="AP159" s="298">
        <v>59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4"/>
        <v>59</v>
      </c>
      <c r="AZ159" s="276">
        <f t="shared" si="65"/>
        <v>6.5555555555555554</v>
      </c>
      <c r="BA159" s="287">
        <v>59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6"/>
        <v>59</v>
      </c>
      <c r="BK159" s="275">
        <f t="shared" si="67"/>
        <v>7.375</v>
      </c>
      <c r="BL159" s="298">
        <v>0</v>
      </c>
      <c r="BM159" s="299">
        <v>59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68"/>
        <v>59</v>
      </c>
      <c r="BV159" s="276">
        <f t="shared" si="69"/>
        <v>6.5555555555555554</v>
      </c>
      <c r="BW159" s="287">
        <v>0</v>
      </c>
      <c r="BX159" s="301">
        <v>118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59</v>
      </c>
      <c r="CF159" s="274">
        <f t="shared" si="70"/>
        <v>177</v>
      </c>
      <c r="CG159" s="276">
        <f t="shared" si="71"/>
        <v>19.666666666666668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2"/>
        <v>0</v>
      </c>
      <c r="CR159" s="276">
        <f t="shared" si="73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4"/>
        <v>0</v>
      </c>
      <c r="DC159" s="275">
        <f t="shared" si="75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59</v>
      </c>
      <c r="DL159" s="273">
        <v>59</v>
      </c>
      <c r="DM159" s="274">
        <f t="shared" si="76"/>
        <v>118</v>
      </c>
      <c r="DN159" s="276">
        <f t="shared" si="77"/>
        <v>13.111111111111111</v>
      </c>
      <c r="DO159" s="298">
        <v>59</v>
      </c>
      <c r="DP159" s="299">
        <v>59</v>
      </c>
      <c r="DQ159" s="273">
        <v>0</v>
      </c>
      <c r="DR159" s="273">
        <v>0</v>
      </c>
      <c r="DS159" s="273">
        <v>59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78"/>
        <v>177</v>
      </c>
      <c r="DY159" s="276">
        <f t="shared" si="79"/>
        <v>19.666666666666668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0"/>
        <v>0</v>
      </c>
      <c r="EJ159" s="275">
        <f t="shared" si="81"/>
        <v>0</v>
      </c>
      <c r="EK159" s="298">
        <v>0</v>
      </c>
      <c r="EL159" s="299">
        <v>59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2"/>
        <v>59</v>
      </c>
      <c r="EU159" s="276">
        <f t="shared" si="83"/>
        <v>6.5555555555555554</v>
      </c>
    </row>
    <row r="160" spans="1:151" ht="15.6" thickTop="1" thickBot="1" x14ac:dyDescent="0.35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6"/>
        <v>0</v>
      </c>
      <c r="Q160" s="270">
        <f t="shared" si="58"/>
        <v>0</v>
      </c>
      <c r="R160" s="270">
        <f t="shared" si="57"/>
        <v>0</v>
      </c>
      <c r="S160" s="271">
        <f t="shared" si="59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0"/>
        <v>0</v>
      </c>
      <c r="AD160" s="275">
        <f t="shared" si="61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2"/>
        <v>0</v>
      </c>
      <c r="AO160" s="276">
        <f t="shared" si="63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4"/>
        <v>0</v>
      </c>
      <c r="AZ160" s="276">
        <f t="shared" si="65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6"/>
        <v>0</v>
      </c>
      <c r="BK160" s="275">
        <f t="shared" si="67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68"/>
        <v>0</v>
      </c>
      <c r="BV160" s="276">
        <f t="shared" si="69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0"/>
        <v>0</v>
      </c>
      <c r="CG160" s="276">
        <f t="shared" si="71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2"/>
        <v>0</v>
      </c>
      <c r="CR160" s="276">
        <f t="shared" si="73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4"/>
        <v>0</v>
      </c>
      <c r="DC160" s="275">
        <f t="shared" si="75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6"/>
        <v>0</v>
      </c>
      <c r="DN160" s="276">
        <f t="shared" si="77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78"/>
        <v>0</v>
      </c>
      <c r="DY160" s="276">
        <f t="shared" si="79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0"/>
        <v>0</v>
      </c>
      <c r="EJ160" s="275">
        <f t="shared" si="81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2"/>
        <v>0</v>
      </c>
      <c r="EU160" s="276">
        <f t="shared" si="83"/>
        <v>0</v>
      </c>
    </row>
    <row r="161" spans="1:151" ht="15.6" thickTop="1" thickBot="1" x14ac:dyDescent="0.35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99</v>
      </c>
      <c r="H161" s="302">
        <v>99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99</v>
      </c>
      <c r="O161" s="269">
        <v>0</v>
      </c>
      <c r="P161" s="269">
        <f t="shared" si="56"/>
        <v>297</v>
      </c>
      <c r="Q161" s="270">
        <f t="shared" si="58"/>
        <v>198</v>
      </c>
      <c r="R161" s="270">
        <f t="shared" si="57"/>
        <v>99</v>
      </c>
      <c r="S161" s="271">
        <f t="shared" si="59"/>
        <v>33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0"/>
        <v>0</v>
      </c>
      <c r="AD161" s="275">
        <f t="shared" si="61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2"/>
        <v>0</v>
      </c>
      <c r="AO161" s="276">
        <f t="shared" si="63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4"/>
        <v>0</v>
      </c>
      <c r="AZ161" s="276">
        <f t="shared" si="65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6"/>
        <v>0</v>
      </c>
      <c r="BK161" s="275">
        <f t="shared" si="67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68"/>
        <v>0</v>
      </c>
      <c r="BV161" s="276">
        <f t="shared" si="69"/>
        <v>0</v>
      </c>
      <c r="BW161" s="287">
        <v>99</v>
      </c>
      <c r="BX161" s="301">
        <v>99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0"/>
        <v>198</v>
      </c>
      <c r="CG161" s="276">
        <f t="shared" si="71"/>
        <v>22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2"/>
        <v>0</v>
      </c>
      <c r="CR161" s="276">
        <f t="shared" si="73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4"/>
        <v>0</v>
      </c>
      <c r="DC161" s="275">
        <f t="shared" si="75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6"/>
        <v>0</v>
      </c>
      <c r="DN161" s="276">
        <f t="shared" si="77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78"/>
        <v>0</v>
      </c>
      <c r="DY161" s="276">
        <f t="shared" si="79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99</v>
      </c>
      <c r="EH161" s="273">
        <v>0</v>
      </c>
      <c r="EI161" s="274">
        <f t="shared" si="80"/>
        <v>99</v>
      </c>
      <c r="EJ161" s="275">
        <f t="shared" si="81"/>
        <v>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2"/>
        <v>0</v>
      </c>
      <c r="EU161" s="276">
        <f t="shared" si="83"/>
        <v>0</v>
      </c>
    </row>
    <row r="162" spans="1:151" ht="15.6" thickTop="1" thickBot="1" x14ac:dyDescent="0.35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159</v>
      </c>
      <c r="H162" s="302">
        <v>318</v>
      </c>
      <c r="I162" s="269">
        <v>159</v>
      </c>
      <c r="J162" s="269">
        <v>0</v>
      </c>
      <c r="K162" s="268">
        <v>0</v>
      </c>
      <c r="L162" s="269">
        <v>159</v>
      </c>
      <c r="M162" s="269">
        <v>0</v>
      </c>
      <c r="N162" s="269">
        <v>159</v>
      </c>
      <c r="O162" s="269">
        <v>0</v>
      </c>
      <c r="P162" s="269">
        <f t="shared" si="56"/>
        <v>954</v>
      </c>
      <c r="Q162" s="270">
        <f t="shared" si="58"/>
        <v>636</v>
      </c>
      <c r="R162" s="270">
        <f t="shared" si="57"/>
        <v>318</v>
      </c>
      <c r="S162" s="271">
        <f t="shared" si="59"/>
        <v>106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0"/>
        <v>0</v>
      </c>
      <c r="AD162" s="275">
        <f t="shared" si="61"/>
        <v>0</v>
      </c>
      <c r="AE162" s="298">
        <v>159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2"/>
        <v>160</v>
      </c>
      <c r="AO162" s="276">
        <f t="shared" si="63"/>
        <v>17.777777777777779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4"/>
        <v>0</v>
      </c>
      <c r="AZ162" s="276">
        <f t="shared" si="65"/>
        <v>0</v>
      </c>
      <c r="BA162" s="287">
        <v>0</v>
      </c>
      <c r="BB162" s="299">
        <v>0</v>
      </c>
      <c r="BC162" s="300">
        <v>159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159</v>
      </c>
      <c r="BI162" s="273">
        <v>0</v>
      </c>
      <c r="BJ162" s="274">
        <f t="shared" si="66"/>
        <v>318</v>
      </c>
      <c r="BK162" s="275">
        <f t="shared" si="67"/>
        <v>39.75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68"/>
        <v>0</v>
      </c>
      <c r="BV162" s="276">
        <f t="shared" si="69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0"/>
        <v>0</v>
      </c>
      <c r="CG162" s="276">
        <f t="shared" si="71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2"/>
        <v>0</v>
      </c>
      <c r="CR162" s="276">
        <f t="shared" si="73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4"/>
        <v>0</v>
      </c>
      <c r="DC162" s="275">
        <f t="shared" si="75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6"/>
        <v>0</v>
      </c>
      <c r="DN162" s="276">
        <f t="shared" si="77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78"/>
        <v>0</v>
      </c>
      <c r="DY162" s="276">
        <f t="shared" si="79"/>
        <v>0</v>
      </c>
      <c r="DZ162" s="298">
        <v>0</v>
      </c>
      <c r="EA162" s="299">
        <v>159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0"/>
        <v>159</v>
      </c>
      <c r="EJ162" s="275">
        <f t="shared" si="81"/>
        <v>17.666666666666668</v>
      </c>
      <c r="EK162" s="298">
        <v>0</v>
      </c>
      <c r="EL162" s="299">
        <v>159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2"/>
        <v>159</v>
      </c>
      <c r="EU162" s="276">
        <f t="shared" si="83"/>
        <v>17.666666666666668</v>
      </c>
    </row>
    <row r="163" spans="1:151" ht="15.6" thickTop="1" thickBot="1" x14ac:dyDescent="0.35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378</v>
      </c>
      <c r="I163" s="269">
        <v>0</v>
      </c>
      <c r="J163" s="269">
        <v>0</v>
      </c>
      <c r="K163" s="268">
        <v>189</v>
      </c>
      <c r="L163" s="269">
        <v>0</v>
      </c>
      <c r="M163" s="269">
        <v>189</v>
      </c>
      <c r="N163" s="269">
        <v>189</v>
      </c>
      <c r="O163" s="269">
        <v>0</v>
      </c>
      <c r="P163" s="269">
        <f t="shared" si="56"/>
        <v>945</v>
      </c>
      <c r="Q163" s="270">
        <f t="shared" si="58"/>
        <v>567</v>
      </c>
      <c r="R163" s="270">
        <f t="shared" si="57"/>
        <v>378</v>
      </c>
      <c r="S163" s="271">
        <f t="shared" si="59"/>
        <v>105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0"/>
        <v>0</v>
      </c>
      <c r="AD163" s="275">
        <f t="shared" si="61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2"/>
        <v>0</v>
      </c>
      <c r="AO163" s="276">
        <f t="shared" si="63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4"/>
        <v>0</v>
      </c>
      <c r="AZ163" s="276">
        <f t="shared" si="65"/>
        <v>0</v>
      </c>
      <c r="BA163" s="287">
        <v>0</v>
      </c>
      <c r="BB163" s="299">
        <v>189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189</v>
      </c>
      <c r="BH163" s="273">
        <v>0</v>
      </c>
      <c r="BI163" s="273">
        <v>0</v>
      </c>
      <c r="BJ163" s="274">
        <f t="shared" si="66"/>
        <v>378</v>
      </c>
      <c r="BK163" s="275">
        <f t="shared" si="67"/>
        <v>47.25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68"/>
        <v>0</v>
      </c>
      <c r="BV163" s="276">
        <f t="shared" si="69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0"/>
        <v>0</v>
      </c>
      <c r="CG163" s="276">
        <f t="shared" si="71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2"/>
        <v>0</v>
      </c>
      <c r="CR163" s="276">
        <f t="shared" si="73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4"/>
        <v>0</v>
      </c>
      <c r="DC163" s="275">
        <f t="shared" si="75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6"/>
        <v>0</v>
      </c>
      <c r="DN163" s="276">
        <f t="shared" si="77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78"/>
        <v>0</v>
      </c>
      <c r="DY163" s="276">
        <f t="shared" si="79"/>
        <v>0</v>
      </c>
      <c r="DZ163" s="298">
        <v>0</v>
      </c>
      <c r="EA163" s="299">
        <v>189</v>
      </c>
      <c r="EB163" s="273">
        <v>0</v>
      </c>
      <c r="EC163" s="273">
        <v>0</v>
      </c>
      <c r="ED163" s="273">
        <v>189</v>
      </c>
      <c r="EE163" s="273">
        <v>0</v>
      </c>
      <c r="EF163" s="273">
        <v>0</v>
      </c>
      <c r="EG163" s="273">
        <v>189</v>
      </c>
      <c r="EH163" s="273">
        <v>0</v>
      </c>
      <c r="EI163" s="274">
        <f t="shared" si="80"/>
        <v>567</v>
      </c>
      <c r="EJ163" s="275">
        <f t="shared" si="81"/>
        <v>63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2"/>
        <v>0</v>
      </c>
      <c r="EU163" s="276">
        <f t="shared" si="83"/>
        <v>0</v>
      </c>
    </row>
    <row r="164" spans="1:151" ht="15.6" thickTop="1" thickBot="1" x14ac:dyDescent="0.35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378</v>
      </c>
      <c r="H164" s="302">
        <v>0</v>
      </c>
      <c r="I164" s="269">
        <v>378</v>
      </c>
      <c r="J164" s="269">
        <v>378</v>
      </c>
      <c r="K164" s="268">
        <v>189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6"/>
        <v>1323</v>
      </c>
      <c r="Q164" s="270">
        <f t="shared" si="58"/>
        <v>1323</v>
      </c>
      <c r="R164" s="270">
        <f t="shared" si="57"/>
        <v>0</v>
      </c>
      <c r="S164" s="271">
        <f t="shared" si="59"/>
        <v>147</v>
      </c>
      <c r="T164" s="296">
        <v>0</v>
      </c>
      <c r="U164" s="297">
        <v>0</v>
      </c>
      <c r="V164" s="273">
        <v>0</v>
      </c>
      <c r="W164" s="273">
        <v>189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0"/>
        <v>189</v>
      </c>
      <c r="AD164" s="275">
        <f t="shared" si="61"/>
        <v>21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2"/>
        <v>0</v>
      </c>
      <c r="AO164" s="276">
        <f t="shared" si="63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4"/>
        <v>0</v>
      </c>
      <c r="AZ164" s="276">
        <f t="shared" si="65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6"/>
        <v>0</v>
      </c>
      <c r="BK164" s="275">
        <f t="shared" si="67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68"/>
        <v>0</v>
      </c>
      <c r="BV164" s="276">
        <f t="shared" si="69"/>
        <v>0</v>
      </c>
      <c r="BW164" s="287">
        <v>0</v>
      </c>
      <c r="BX164" s="301">
        <v>0</v>
      </c>
      <c r="BY164" s="278">
        <v>189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0"/>
        <v>189</v>
      </c>
      <c r="CG164" s="276">
        <f t="shared" si="71"/>
        <v>21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2"/>
        <v>0</v>
      </c>
      <c r="CR164" s="276">
        <f t="shared" si="73"/>
        <v>0</v>
      </c>
      <c r="CS164" s="298">
        <v>189</v>
      </c>
      <c r="CT164" s="299">
        <v>0</v>
      </c>
      <c r="CU164" s="273">
        <v>0</v>
      </c>
      <c r="CV164" s="273">
        <v>189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4"/>
        <v>378</v>
      </c>
      <c r="DC164" s="275">
        <f t="shared" si="75"/>
        <v>42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6"/>
        <v>0</v>
      </c>
      <c r="DN164" s="276">
        <f t="shared" si="77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78"/>
        <v>0</v>
      </c>
      <c r="DY164" s="276">
        <f t="shared" si="79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0"/>
        <v>0</v>
      </c>
      <c r="EJ164" s="275">
        <f t="shared" si="81"/>
        <v>0</v>
      </c>
      <c r="EK164" s="298">
        <v>189</v>
      </c>
      <c r="EL164" s="299">
        <v>0</v>
      </c>
      <c r="EM164" s="273">
        <v>189</v>
      </c>
      <c r="EN164" s="273">
        <v>0</v>
      </c>
      <c r="EO164" s="273">
        <v>189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2"/>
        <v>567</v>
      </c>
      <c r="EU164" s="276">
        <f t="shared" si="83"/>
        <v>63</v>
      </c>
    </row>
    <row r="165" spans="1:151" ht="15.6" thickTop="1" thickBot="1" x14ac:dyDescent="0.35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69</v>
      </c>
      <c r="I165" s="269">
        <v>69</v>
      </c>
      <c r="J165" s="269">
        <v>207</v>
      </c>
      <c r="K165" s="268">
        <v>69</v>
      </c>
      <c r="L165" s="269">
        <v>276</v>
      </c>
      <c r="M165" s="269">
        <v>276</v>
      </c>
      <c r="N165" s="269">
        <v>138</v>
      </c>
      <c r="O165" s="269">
        <v>207</v>
      </c>
      <c r="P165" s="269">
        <f t="shared" si="56"/>
        <v>1311</v>
      </c>
      <c r="Q165" s="270">
        <f t="shared" si="58"/>
        <v>414</v>
      </c>
      <c r="R165" s="270">
        <f t="shared" si="57"/>
        <v>897</v>
      </c>
      <c r="S165" s="271">
        <f t="shared" si="59"/>
        <v>145.66666666666666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69</v>
      </c>
      <c r="Z165" s="273">
        <v>0</v>
      </c>
      <c r="AA165" s="273">
        <v>0</v>
      </c>
      <c r="AB165" s="273">
        <v>0</v>
      </c>
      <c r="AC165" s="274">
        <f t="shared" si="60"/>
        <v>69</v>
      </c>
      <c r="AD165" s="275">
        <f t="shared" si="61"/>
        <v>7.666666666666667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69</v>
      </c>
      <c r="AL165" s="273">
        <v>0</v>
      </c>
      <c r="AM165" s="273">
        <v>0</v>
      </c>
      <c r="AN165" s="274">
        <f t="shared" si="62"/>
        <v>69</v>
      </c>
      <c r="AO165" s="276">
        <f t="shared" si="63"/>
        <v>7.666666666666667</v>
      </c>
      <c r="AP165" s="298">
        <v>0</v>
      </c>
      <c r="AQ165" s="299">
        <v>0</v>
      </c>
      <c r="AR165" s="273">
        <v>0</v>
      </c>
      <c r="AS165" s="273">
        <v>69</v>
      </c>
      <c r="AT165" s="273">
        <v>0</v>
      </c>
      <c r="AU165" s="273">
        <v>0</v>
      </c>
      <c r="AV165" s="273">
        <v>0</v>
      </c>
      <c r="AW165" s="273">
        <v>0</v>
      </c>
      <c r="AX165" s="273">
        <v>69</v>
      </c>
      <c r="AY165" s="274">
        <f t="shared" si="64"/>
        <v>138</v>
      </c>
      <c r="AZ165" s="276">
        <f t="shared" si="65"/>
        <v>15.333333333333334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6"/>
        <v>0</v>
      </c>
      <c r="BK165" s="275">
        <f t="shared" si="67"/>
        <v>0</v>
      </c>
      <c r="BL165" s="298">
        <v>0</v>
      </c>
      <c r="BM165" s="299">
        <v>69</v>
      </c>
      <c r="BN165" s="273">
        <v>69</v>
      </c>
      <c r="BO165" s="273">
        <v>0</v>
      </c>
      <c r="BP165" s="273">
        <v>0</v>
      </c>
      <c r="BQ165" s="273">
        <v>0</v>
      </c>
      <c r="BR165" s="273">
        <v>0</v>
      </c>
      <c r="BS165" s="273">
        <v>69</v>
      </c>
      <c r="BT165" s="273">
        <v>69</v>
      </c>
      <c r="BU165" s="274">
        <f t="shared" si="68"/>
        <v>276</v>
      </c>
      <c r="BV165" s="276">
        <f t="shared" si="69"/>
        <v>30.666666666666668</v>
      </c>
      <c r="BW165" s="287">
        <v>0</v>
      </c>
      <c r="BX165" s="301">
        <v>0</v>
      </c>
      <c r="BY165" s="278">
        <v>0</v>
      </c>
      <c r="BZ165" s="278">
        <v>69</v>
      </c>
      <c r="CA165" s="278">
        <v>0</v>
      </c>
      <c r="CB165" s="278">
        <v>1</v>
      </c>
      <c r="CC165" s="278">
        <v>0</v>
      </c>
      <c r="CD165" s="278">
        <v>0</v>
      </c>
      <c r="CE165" s="278">
        <v>69</v>
      </c>
      <c r="CF165" s="274">
        <f t="shared" si="70"/>
        <v>139</v>
      </c>
      <c r="CG165" s="276">
        <f t="shared" si="71"/>
        <v>15.444444444444445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69</v>
      </c>
      <c r="CO165" s="273">
        <v>0</v>
      </c>
      <c r="CP165" s="273">
        <v>0</v>
      </c>
      <c r="CQ165" s="274">
        <f t="shared" si="72"/>
        <v>69</v>
      </c>
      <c r="CR165" s="276">
        <f t="shared" si="73"/>
        <v>7.666666666666667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4"/>
        <v>0</v>
      </c>
      <c r="DC165" s="275">
        <f t="shared" si="75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69</v>
      </c>
      <c r="DI165" s="273">
        <v>1</v>
      </c>
      <c r="DJ165" s="273">
        <v>138</v>
      </c>
      <c r="DK165" s="273">
        <v>69</v>
      </c>
      <c r="DL165" s="273">
        <v>0</v>
      </c>
      <c r="DM165" s="274">
        <f t="shared" si="76"/>
        <v>277</v>
      </c>
      <c r="DN165" s="276">
        <f t="shared" si="77"/>
        <v>30.777777777777779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78"/>
        <v>0</v>
      </c>
      <c r="DY165" s="276">
        <f t="shared" si="79"/>
        <v>0</v>
      </c>
      <c r="DZ165" s="298">
        <v>0</v>
      </c>
      <c r="EA165" s="299">
        <v>0</v>
      </c>
      <c r="EB165" s="273">
        <v>0</v>
      </c>
      <c r="EC165" s="273">
        <v>69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0"/>
        <v>70</v>
      </c>
      <c r="EJ165" s="275">
        <f t="shared" si="81"/>
        <v>7.7777777777777777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2"/>
        <v>0</v>
      </c>
      <c r="EU165" s="276">
        <f t="shared" si="83"/>
        <v>0</v>
      </c>
    </row>
    <row r="166" spans="1:151" ht="15.6" thickTop="1" thickBot="1" x14ac:dyDescent="0.35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295</v>
      </c>
      <c r="I166" s="269">
        <v>177</v>
      </c>
      <c r="J166" s="269">
        <v>59</v>
      </c>
      <c r="K166" s="268">
        <v>177</v>
      </c>
      <c r="L166" s="269">
        <v>0</v>
      </c>
      <c r="M166" s="269">
        <v>354</v>
      </c>
      <c r="N166" s="269">
        <v>354</v>
      </c>
      <c r="O166" s="269">
        <v>354</v>
      </c>
      <c r="P166" s="269">
        <f t="shared" si="56"/>
        <v>1770</v>
      </c>
      <c r="Q166" s="270">
        <f t="shared" si="58"/>
        <v>708</v>
      </c>
      <c r="R166" s="270">
        <f t="shared" si="57"/>
        <v>1062</v>
      </c>
      <c r="S166" s="271">
        <f t="shared" si="59"/>
        <v>196.66666666666666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118</v>
      </c>
      <c r="AB166" s="273">
        <v>59</v>
      </c>
      <c r="AC166" s="274">
        <f t="shared" si="60"/>
        <v>177</v>
      </c>
      <c r="AD166" s="275">
        <f t="shared" si="61"/>
        <v>19.666666666666668</v>
      </c>
      <c r="AE166" s="298">
        <v>0</v>
      </c>
      <c r="AF166" s="299">
        <v>0</v>
      </c>
      <c r="AG166" s="273">
        <v>59</v>
      </c>
      <c r="AH166" s="273">
        <v>0</v>
      </c>
      <c r="AI166" s="273">
        <v>0</v>
      </c>
      <c r="AJ166" s="273">
        <v>0</v>
      </c>
      <c r="AK166" s="273">
        <v>0</v>
      </c>
      <c r="AL166" s="273">
        <v>59</v>
      </c>
      <c r="AM166" s="273">
        <v>0</v>
      </c>
      <c r="AN166" s="274">
        <f t="shared" si="62"/>
        <v>118</v>
      </c>
      <c r="AO166" s="276">
        <f t="shared" si="63"/>
        <v>13.111111111111111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59</v>
      </c>
      <c r="AW166" s="273">
        <v>0</v>
      </c>
      <c r="AX166" s="273">
        <v>0</v>
      </c>
      <c r="AY166" s="274">
        <f t="shared" si="64"/>
        <v>59</v>
      </c>
      <c r="AZ166" s="276">
        <f t="shared" si="65"/>
        <v>6.5555555555555554</v>
      </c>
      <c r="BA166" s="287">
        <v>0</v>
      </c>
      <c r="BB166" s="299">
        <v>118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6"/>
        <v>118</v>
      </c>
      <c r="BK166" s="275">
        <f t="shared" si="67"/>
        <v>14.75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59</v>
      </c>
      <c r="BQ166" s="273">
        <v>0</v>
      </c>
      <c r="BR166" s="273">
        <v>177</v>
      </c>
      <c r="BS166" s="273">
        <v>0</v>
      </c>
      <c r="BT166" s="273">
        <v>0</v>
      </c>
      <c r="BU166" s="274">
        <f t="shared" si="68"/>
        <v>236</v>
      </c>
      <c r="BV166" s="276">
        <f t="shared" si="69"/>
        <v>26.222222222222221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59</v>
      </c>
      <c r="CE166" s="278">
        <v>236</v>
      </c>
      <c r="CF166" s="274">
        <f t="shared" si="70"/>
        <v>296</v>
      </c>
      <c r="CG166" s="276">
        <f t="shared" si="71"/>
        <v>32.888888888888886</v>
      </c>
      <c r="CH166" s="298">
        <v>0</v>
      </c>
      <c r="CI166" s="299">
        <v>59</v>
      </c>
      <c r="CJ166" s="273">
        <v>0</v>
      </c>
      <c r="CK166" s="273">
        <v>0</v>
      </c>
      <c r="CL166" s="273">
        <v>59</v>
      </c>
      <c r="CM166" s="273">
        <v>-1</v>
      </c>
      <c r="CN166" s="273">
        <v>0</v>
      </c>
      <c r="CO166" s="273">
        <v>0</v>
      </c>
      <c r="CP166" s="273">
        <v>59</v>
      </c>
      <c r="CQ166" s="274">
        <f t="shared" si="72"/>
        <v>176</v>
      </c>
      <c r="CR166" s="276">
        <f t="shared" si="73"/>
        <v>19.555555555555557</v>
      </c>
      <c r="CS166" s="298">
        <v>0</v>
      </c>
      <c r="CT166" s="299">
        <v>0</v>
      </c>
      <c r="CU166" s="273">
        <v>59</v>
      </c>
      <c r="CV166" s="273">
        <v>0</v>
      </c>
      <c r="CW166" s="273">
        <v>0</v>
      </c>
      <c r="CX166" s="273">
        <v>0</v>
      </c>
      <c r="CY166" s="273">
        <v>59</v>
      </c>
      <c r="CZ166" s="273">
        <v>0</v>
      </c>
      <c r="DA166" s="273">
        <v>0</v>
      </c>
      <c r="DB166" s="274">
        <f t="shared" si="74"/>
        <v>118</v>
      </c>
      <c r="DC166" s="275">
        <f t="shared" si="75"/>
        <v>13.111111111111111</v>
      </c>
      <c r="DD166" s="298">
        <v>0</v>
      </c>
      <c r="DE166" s="299">
        <v>59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59</v>
      </c>
      <c r="DL166" s="273">
        <v>0</v>
      </c>
      <c r="DM166" s="274">
        <f t="shared" si="76"/>
        <v>118</v>
      </c>
      <c r="DN166" s="276">
        <f t="shared" si="77"/>
        <v>13.111111111111111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78"/>
        <v>0</v>
      </c>
      <c r="DY166" s="276">
        <f t="shared" si="79"/>
        <v>0</v>
      </c>
      <c r="DZ166" s="298">
        <v>0</v>
      </c>
      <c r="EA166" s="299">
        <v>0</v>
      </c>
      <c r="EB166" s="273">
        <v>59</v>
      </c>
      <c r="EC166" s="273">
        <v>59</v>
      </c>
      <c r="ED166" s="273">
        <v>59</v>
      </c>
      <c r="EE166" s="273">
        <v>0</v>
      </c>
      <c r="EF166" s="273">
        <v>59</v>
      </c>
      <c r="EG166" s="273">
        <v>0</v>
      </c>
      <c r="EH166" s="273">
        <v>0</v>
      </c>
      <c r="EI166" s="274">
        <f t="shared" si="80"/>
        <v>236</v>
      </c>
      <c r="EJ166" s="275">
        <f t="shared" si="81"/>
        <v>26.222222222222221</v>
      </c>
      <c r="EK166" s="298">
        <v>0</v>
      </c>
      <c r="EL166" s="299">
        <v>59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59</v>
      </c>
      <c r="ES166" s="273">
        <v>0</v>
      </c>
      <c r="ET166" s="274">
        <f t="shared" si="82"/>
        <v>118</v>
      </c>
      <c r="EU166" s="276">
        <f t="shared" si="83"/>
        <v>13.111111111111111</v>
      </c>
    </row>
    <row r="167" spans="1:151" ht="15.6" thickTop="1" thickBot="1" x14ac:dyDescent="0.35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789</v>
      </c>
      <c r="K167" s="268">
        <v>0</v>
      </c>
      <c r="L167" s="269">
        <v>1578</v>
      </c>
      <c r="M167" s="269">
        <v>789</v>
      </c>
      <c r="N167" s="269">
        <v>0</v>
      </c>
      <c r="O167" s="269">
        <v>0</v>
      </c>
      <c r="P167" s="269">
        <f t="shared" si="56"/>
        <v>3156</v>
      </c>
      <c r="Q167" s="270">
        <f t="shared" si="58"/>
        <v>789</v>
      </c>
      <c r="R167" s="270">
        <f t="shared" si="57"/>
        <v>2367</v>
      </c>
      <c r="S167" s="271">
        <f t="shared" si="59"/>
        <v>394.5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0"/>
        <v>0</v>
      </c>
      <c r="AD167" s="275">
        <f t="shared" si="61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2"/>
        <v>0</v>
      </c>
      <c r="AO167" s="276">
        <f t="shared" si="63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4"/>
        <v>0</v>
      </c>
      <c r="AZ167" s="276">
        <f t="shared" si="65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-789</v>
      </c>
      <c r="BI167" s="273">
        <v>0</v>
      </c>
      <c r="BJ167" s="274">
        <f t="shared" si="66"/>
        <v>-787</v>
      </c>
      <c r="BK167" s="275">
        <f t="shared" si="67"/>
        <v>-112.42857142857143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68"/>
        <v>0</v>
      </c>
      <c r="BV167" s="276">
        <f t="shared" si="69"/>
        <v>0</v>
      </c>
      <c r="BW167" s="287"/>
      <c r="BX167" s="301">
        <v>0</v>
      </c>
      <c r="BY167" s="278">
        <v>0</v>
      </c>
      <c r="BZ167" s="278">
        <v>789</v>
      </c>
      <c r="CA167" s="278">
        <v>0</v>
      </c>
      <c r="CB167" s="278">
        <v>0</v>
      </c>
      <c r="CC167" s="278">
        <v>789</v>
      </c>
      <c r="CD167" s="278">
        <v>789</v>
      </c>
      <c r="CE167" s="278">
        <v>0</v>
      </c>
      <c r="CF167" s="274">
        <f t="shared" si="70"/>
        <v>2367</v>
      </c>
      <c r="CG167" s="276">
        <f t="shared" si="71"/>
        <v>295.875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2"/>
        <v>0</v>
      </c>
      <c r="CR167" s="276">
        <f t="shared" si="73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4"/>
        <v>0</v>
      </c>
      <c r="DC167" s="275">
        <f t="shared" si="75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6"/>
        <v>0</v>
      </c>
      <c r="DN167" s="276">
        <f t="shared" si="77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78"/>
        <v>0</v>
      </c>
      <c r="DY167" s="276">
        <f t="shared" si="79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0"/>
        <v>0</v>
      </c>
      <c r="EJ167" s="275">
        <f t="shared" si="81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2"/>
        <v>0</v>
      </c>
      <c r="EU167" s="276">
        <f t="shared" si="83"/>
        <v>0</v>
      </c>
    </row>
    <row r="168" spans="1:151" ht="15.6" thickTop="1" thickBot="1" x14ac:dyDescent="0.35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789</v>
      </c>
      <c r="L168" s="269">
        <v>789</v>
      </c>
      <c r="M168" s="269">
        <v>1578</v>
      </c>
      <c r="N168" s="269">
        <v>1578</v>
      </c>
      <c r="O168" s="269">
        <v>0</v>
      </c>
      <c r="P168" s="269">
        <f t="shared" si="56"/>
        <v>4734</v>
      </c>
      <c r="Q168" s="270">
        <f t="shared" si="58"/>
        <v>789</v>
      </c>
      <c r="R168" s="270">
        <f t="shared" si="57"/>
        <v>3945</v>
      </c>
      <c r="S168" s="271">
        <f t="shared" si="59"/>
        <v>591.75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0"/>
        <v>0</v>
      </c>
      <c r="AD168" s="275">
        <f t="shared" si="61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2"/>
        <v>0</v>
      </c>
      <c r="AO168" s="276">
        <f t="shared" si="63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4"/>
        <v>0</v>
      </c>
      <c r="AZ168" s="276">
        <f t="shared" si="65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789</v>
      </c>
      <c r="BH168" s="273">
        <v>0</v>
      </c>
      <c r="BI168" s="273">
        <v>0</v>
      </c>
      <c r="BJ168" s="274">
        <f t="shared" si="66"/>
        <v>789</v>
      </c>
      <c r="BK168" s="275">
        <f t="shared" si="67"/>
        <v>112.71428571428571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68"/>
        <v>0</v>
      </c>
      <c r="BV168" s="276">
        <f t="shared" si="69"/>
        <v>0</v>
      </c>
      <c r="BW168" s="287"/>
      <c r="BX168" s="301">
        <v>0</v>
      </c>
      <c r="BY168" s="278">
        <v>0</v>
      </c>
      <c r="BZ168" s="278">
        <v>0</v>
      </c>
      <c r="CA168" s="278">
        <v>789</v>
      </c>
      <c r="CB168" s="278">
        <v>1</v>
      </c>
      <c r="CC168" s="278">
        <v>789</v>
      </c>
      <c r="CD168" s="278">
        <v>1578</v>
      </c>
      <c r="CE168" s="278">
        <v>0</v>
      </c>
      <c r="CF168" s="274">
        <f t="shared" si="70"/>
        <v>3157</v>
      </c>
      <c r="CG168" s="276">
        <f t="shared" si="71"/>
        <v>394.625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2"/>
        <v>0</v>
      </c>
      <c r="CR168" s="276">
        <f t="shared" si="73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4"/>
        <v>0</v>
      </c>
      <c r="DC168" s="275">
        <f t="shared" si="75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6"/>
        <v>0</v>
      </c>
      <c r="DN168" s="276">
        <f t="shared" si="77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78"/>
        <v>0</v>
      </c>
      <c r="DY168" s="276">
        <f t="shared" si="79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0"/>
        <v>0</v>
      </c>
      <c r="EJ168" s="275">
        <f t="shared" si="81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2"/>
        <v>0</v>
      </c>
      <c r="EU168" s="276">
        <f t="shared" si="83"/>
        <v>0</v>
      </c>
    </row>
    <row r="169" spans="1:151" ht="15.6" thickTop="1" thickBot="1" x14ac:dyDescent="0.35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6"/>
        <v>0</v>
      </c>
      <c r="Q169" s="270">
        <f t="shared" si="58"/>
        <v>0</v>
      </c>
      <c r="R169" s="270">
        <f t="shared" si="57"/>
        <v>0</v>
      </c>
      <c r="S169" s="271">
        <f t="shared" si="59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0"/>
        <v>0</v>
      </c>
      <c r="AD169" s="275">
        <f t="shared" si="61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2"/>
        <v>0</v>
      </c>
      <c r="AO169" s="276">
        <f t="shared" si="63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4"/>
        <v>0</v>
      </c>
      <c r="AZ169" s="276">
        <f t="shared" si="65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6"/>
        <v>0</v>
      </c>
      <c r="BK169" s="275">
        <f t="shared" si="67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68"/>
        <v>0</v>
      </c>
      <c r="BV169" s="276">
        <f t="shared" si="69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0"/>
        <v>0</v>
      </c>
      <c r="CG169" s="276">
        <f t="shared" si="71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2"/>
        <v>0</v>
      </c>
      <c r="CR169" s="276">
        <f t="shared" si="73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4"/>
        <v>0</v>
      </c>
      <c r="DC169" s="275">
        <f t="shared" si="75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6"/>
        <v>0</v>
      </c>
      <c r="DN169" s="276">
        <f t="shared" si="77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78"/>
        <v>0</v>
      </c>
      <c r="DY169" s="276">
        <f t="shared" si="79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0"/>
        <v>0</v>
      </c>
      <c r="EJ169" s="275">
        <f t="shared" si="81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2"/>
        <v>0</v>
      </c>
      <c r="EU169" s="276">
        <f t="shared" si="83"/>
        <v>0</v>
      </c>
    </row>
    <row r="170" spans="1:151" ht="15.6" thickTop="1" thickBot="1" x14ac:dyDescent="0.35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789</v>
      </c>
      <c r="L170" s="269">
        <v>789</v>
      </c>
      <c r="M170" s="269">
        <v>789</v>
      </c>
      <c r="N170" s="269">
        <v>0</v>
      </c>
      <c r="O170" s="269">
        <v>0</v>
      </c>
      <c r="P170" s="269">
        <f t="shared" si="56"/>
        <v>2367</v>
      </c>
      <c r="Q170" s="270">
        <f t="shared" si="58"/>
        <v>789</v>
      </c>
      <c r="R170" s="270">
        <f t="shared" si="57"/>
        <v>1578</v>
      </c>
      <c r="S170" s="271">
        <f t="shared" si="59"/>
        <v>295.875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0"/>
        <v>0</v>
      </c>
      <c r="AD170" s="275">
        <f t="shared" si="61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2"/>
        <v>0</v>
      </c>
      <c r="AO170" s="276">
        <f t="shared" si="63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4"/>
        <v>0</v>
      </c>
      <c r="AZ170" s="276">
        <f t="shared" si="65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6"/>
        <v>1</v>
      </c>
      <c r="BK170" s="275">
        <f t="shared" si="67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68"/>
        <v>0</v>
      </c>
      <c r="BV170" s="276">
        <f t="shared" si="69"/>
        <v>0</v>
      </c>
      <c r="BW170" s="287"/>
      <c r="BX170" s="301">
        <v>0</v>
      </c>
      <c r="BY170" s="278">
        <v>0</v>
      </c>
      <c r="BZ170" s="278">
        <v>0</v>
      </c>
      <c r="CA170" s="278">
        <v>789</v>
      </c>
      <c r="CB170" s="278">
        <v>0</v>
      </c>
      <c r="CC170" s="278">
        <v>789</v>
      </c>
      <c r="CD170" s="278">
        <v>0</v>
      </c>
      <c r="CE170" s="278">
        <v>0</v>
      </c>
      <c r="CF170" s="274">
        <f t="shared" si="70"/>
        <v>1578</v>
      </c>
      <c r="CG170" s="276">
        <f t="shared" si="71"/>
        <v>197.25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2"/>
        <v>0</v>
      </c>
      <c r="CR170" s="276">
        <f t="shared" si="73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4"/>
        <v>0</v>
      </c>
      <c r="DC170" s="275">
        <f t="shared" si="75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6"/>
        <v>0</v>
      </c>
      <c r="DN170" s="276">
        <f t="shared" si="77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78"/>
        <v>0</v>
      </c>
      <c r="DY170" s="276">
        <f t="shared" si="79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0"/>
        <v>0</v>
      </c>
      <c r="EJ170" s="275">
        <f t="shared" si="81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2"/>
        <v>0</v>
      </c>
      <c r="EU170" s="276">
        <f t="shared" si="83"/>
        <v>0</v>
      </c>
    </row>
    <row r="171" spans="1:151" ht="15.6" thickTop="1" thickBot="1" x14ac:dyDescent="0.35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789</v>
      </c>
      <c r="N171" s="269">
        <v>0</v>
      </c>
      <c r="O171" s="269">
        <v>0</v>
      </c>
      <c r="P171" s="269">
        <f t="shared" si="56"/>
        <v>789</v>
      </c>
      <c r="Q171" s="270">
        <f t="shared" si="58"/>
        <v>0</v>
      </c>
      <c r="R171" s="270">
        <f t="shared" si="57"/>
        <v>789</v>
      </c>
      <c r="S171" s="271">
        <f t="shared" si="59"/>
        <v>98.625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0"/>
        <v>0</v>
      </c>
      <c r="AD171" s="275">
        <f t="shared" si="61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2"/>
        <v>0</v>
      </c>
      <c r="AO171" s="276">
        <f t="shared" si="63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4"/>
        <v>0</v>
      </c>
      <c r="AZ171" s="276">
        <f t="shared" si="65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6"/>
        <v>0</v>
      </c>
      <c r="BK171" s="275">
        <f t="shared" si="67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68"/>
        <v>0</v>
      </c>
      <c r="BV171" s="276">
        <f t="shared" si="69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789</v>
      </c>
      <c r="CD171" s="278">
        <v>0</v>
      </c>
      <c r="CE171" s="278">
        <v>0</v>
      </c>
      <c r="CF171" s="274">
        <f t="shared" si="70"/>
        <v>789</v>
      </c>
      <c r="CG171" s="276">
        <f t="shared" si="71"/>
        <v>98.625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2"/>
        <v>0</v>
      </c>
      <c r="CR171" s="276">
        <f t="shared" si="73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4"/>
        <v>0</v>
      </c>
      <c r="DC171" s="275">
        <f t="shared" si="75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6"/>
        <v>0</v>
      </c>
      <c r="DN171" s="276">
        <f t="shared" si="77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78"/>
        <v>0</v>
      </c>
      <c r="DY171" s="276">
        <f t="shared" si="79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0"/>
        <v>0</v>
      </c>
      <c r="EJ171" s="275">
        <f t="shared" si="81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2"/>
        <v>0</v>
      </c>
      <c r="EU171" s="276">
        <f t="shared" si="83"/>
        <v>0</v>
      </c>
    </row>
    <row r="172" spans="1:151" ht="15.6" thickTop="1" thickBot="1" x14ac:dyDescent="0.35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149</v>
      </c>
      <c r="J172" s="269">
        <v>745</v>
      </c>
      <c r="K172" s="268">
        <v>745</v>
      </c>
      <c r="L172" s="269">
        <v>149</v>
      </c>
      <c r="M172" s="269">
        <v>-149</v>
      </c>
      <c r="N172" s="269">
        <v>298</v>
      </c>
      <c r="O172" s="269">
        <v>0</v>
      </c>
      <c r="P172" s="269">
        <f t="shared" si="56"/>
        <v>1937</v>
      </c>
      <c r="Q172" s="270">
        <f t="shared" si="58"/>
        <v>1639</v>
      </c>
      <c r="R172" s="270">
        <f t="shared" si="57"/>
        <v>298</v>
      </c>
      <c r="S172" s="271">
        <f t="shared" si="59"/>
        <v>242.125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0"/>
        <v>0</v>
      </c>
      <c r="AD172" s="275">
        <f t="shared" si="61"/>
        <v>0</v>
      </c>
      <c r="AE172" s="298"/>
      <c r="AF172" s="299">
        <v>0</v>
      </c>
      <c r="AG172" s="273">
        <v>149</v>
      </c>
      <c r="AH172" s="273">
        <v>149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2"/>
        <v>298</v>
      </c>
      <c r="AO172" s="276">
        <f t="shared" si="63"/>
        <v>37.25</v>
      </c>
      <c r="AP172" s="298"/>
      <c r="AQ172" s="299">
        <v>0</v>
      </c>
      <c r="AR172" s="273">
        <v>0</v>
      </c>
      <c r="AS172" s="273">
        <v>0</v>
      </c>
      <c r="AT172" s="273">
        <v>149</v>
      </c>
      <c r="AU172" s="273">
        <v>0</v>
      </c>
      <c r="AV172" s="273">
        <v>0</v>
      </c>
      <c r="AW172" s="273">
        <v>149</v>
      </c>
      <c r="AX172" s="273">
        <v>0</v>
      </c>
      <c r="AY172" s="274">
        <f t="shared" si="64"/>
        <v>298</v>
      </c>
      <c r="AZ172" s="276">
        <f t="shared" si="65"/>
        <v>37.25</v>
      </c>
      <c r="BA172" s="287"/>
      <c r="BB172" s="299">
        <v>0</v>
      </c>
      <c r="BC172" s="300">
        <v>0</v>
      </c>
      <c r="BD172" s="300">
        <v>0</v>
      </c>
      <c r="BE172" s="300">
        <v>298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6"/>
        <v>298</v>
      </c>
      <c r="BK172" s="275">
        <f t="shared" si="67"/>
        <v>42.571428571428569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68"/>
        <v>0</v>
      </c>
      <c r="BV172" s="276">
        <f t="shared" si="69"/>
        <v>0</v>
      </c>
      <c r="BW172" s="287"/>
      <c r="BX172" s="301">
        <v>0</v>
      </c>
      <c r="BY172" s="278">
        <v>0</v>
      </c>
      <c r="BZ172" s="278">
        <v>0</v>
      </c>
      <c r="CA172" s="278">
        <v>149</v>
      </c>
      <c r="CB172" s="278">
        <v>0</v>
      </c>
      <c r="CC172" s="278">
        <v>0</v>
      </c>
      <c r="CD172" s="278">
        <v>149</v>
      </c>
      <c r="CE172" s="278">
        <v>0</v>
      </c>
      <c r="CF172" s="274">
        <f t="shared" si="70"/>
        <v>298</v>
      </c>
      <c r="CG172" s="276">
        <f t="shared" si="71"/>
        <v>37.25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2"/>
        <v>0</v>
      </c>
      <c r="CR172" s="276">
        <f t="shared" si="73"/>
        <v>0</v>
      </c>
      <c r="CS172" s="298"/>
      <c r="CT172" s="299">
        <v>0</v>
      </c>
      <c r="CU172" s="273">
        <v>0</v>
      </c>
      <c r="CV172" s="273">
        <v>298</v>
      </c>
      <c r="CW172" s="273">
        <v>149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4"/>
        <v>447</v>
      </c>
      <c r="DC172" s="275">
        <f t="shared" si="75"/>
        <v>55.875</v>
      </c>
      <c r="DD172" s="298"/>
      <c r="DE172" s="299">
        <v>0</v>
      </c>
      <c r="DF172" s="273">
        <v>0</v>
      </c>
      <c r="DG172" s="273">
        <v>149</v>
      </c>
      <c r="DH172" s="273">
        <v>0</v>
      </c>
      <c r="DI172" s="273">
        <v>1</v>
      </c>
      <c r="DJ172" s="273">
        <v>-149</v>
      </c>
      <c r="DK172" s="273">
        <v>0</v>
      </c>
      <c r="DL172" s="273">
        <v>0</v>
      </c>
      <c r="DM172" s="274">
        <f t="shared" si="76"/>
        <v>1</v>
      </c>
      <c r="DN172" s="276">
        <f t="shared" si="77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78"/>
        <v>0</v>
      </c>
      <c r="DY172" s="276">
        <f t="shared" si="79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0"/>
        <v>0</v>
      </c>
      <c r="EJ172" s="275">
        <f t="shared" si="81"/>
        <v>0</v>
      </c>
      <c r="EK172" s="298"/>
      <c r="EL172" s="299">
        <v>0</v>
      </c>
      <c r="EM172" s="273">
        <v>0</v>
      </c>
      <c r="EN172" s="273">
        <v>149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2"/>
        <v>149</v>
      </c>
      <c r="EU172" s="276">
        <f t="shared" si="83"/>
        <v>18.625</v>
      </c>
    </row>
    <row r="173" spans="1:151" ht="15.6" thickTop="1" thickBot="1" x14ac:dyDescent="0.35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149</v>
      </c>
      <c r="J173" s="269">
        <v>447</v>
      </c>
      <c r="K173" s="268">
        <v>447</v>
      </c>
      <c r="L173" s="269">
        <v>0</v>
      </c>
      <c r="M173" s="269">
        <v>298</v>
      </c>
      <c r="N173" s="269">
        <v>81</v>
      </c>
      <c r="O173" s="269">
        <v>447</v>
      </c>
      <c r="P173" s="269">
        <f t="shared" si="56"/>
        <v>1869</v>
      </c>
      <c r="Q173" s="270">
        <f t="shared" si="58"/>
        <v>1043</v>
      </c>
      <c r="R173" s="270">
        <f t="shared" si="57"/>
        <v>826</v>
      </c>
      <c r="S173" s="271">
        <f t="shared" si="59"/>
        <v>233.625</v>
      </c>
      <c r="T173" s="296"/>
      <c r="U173" s="297">
        <v>0</v>
      </c>
      <c r="V173" s="273">
        <v>0</v>
      </c>
      <c r="W173" s="273">
        <v>149</v>
      </c>
      <c r="X173" s="273">
        <v>0</v>
      </c>
      <c r="Y173" s="273">
        <v>0</v>
      </c>
      <c r="Z173" s="273">
        <v>0</v>
      </c>
      <c r="AA173" s="273">
        <v>81</v>
      </c>
      <c r="AB173" s="273">
        <v>0</v>
      </c>
      <c r="AC173" s="274">
        <f t="shared" si="60"/>
        <v>230</v>
      </c>
      <c r="AD173" s="275">
        <f t="shared" si="61"/>
        <v>28.75</v>
      </c>
      <c r="AE173" s="298"/>
      <c r="AF173" s="299">
        <v>0</v>
      </c>
      <c r="AG173" s="273">
        <v>0</v>
      </c>
      <c r="AH173" s="273">
        <v>0</v>
      </c>
      <c r="AI173" s="273">
        <v>149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2"/>
        <v>149</v>
      </c>
      <c r="AO173" s="276">
        <f t="shared" si="63"/>
        <v>18.625</v>
      </c>
      <c r="AP173" s="298"/>
      <c r="AQ173" s="299">
        <v>0</v>
      </c>
      <c r="AR173" s="273">
        <v>149</v>
      </c>
      <c r="AS173" s="273">
        <v>0</v>
      </c>
      <c r="AT173" s="273">
        <v>0</v>
      </c>
      <c r="AU173" s="273">
        <v>0</v>
      </c>
      <c r="AV173" s="273">
        <v>149</v>
      </c>
      <c r="AW173" s="273">
        <v>0</v>
      </c>
      <c r="AX173" s="273">
        <v>149</v>
      </c>
      <c r="AY173" s="274">
        <f t="shared" si="64"/>
        <v>447</v>
      </c>
      <c r="AZ173" s="276">
        <f t="shared" si="65"/>
        <v>55.875</v>
      </c>
      <c r="BA173" s="287"/>
      <c r="BB173" s="299">
        <v>0</v>
      </c>
      <c r="BC173" s="300">
        <v>0</v>
      </c>
      <c r="BD173" s="300">
        <v>0</v>
      </c>
      <c r="BE173" s="300">
        <v>298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6"/>
        <v>298</v>
      </c>
      <c r="BK173" s="275">
        <f t="shared" si="67"/>
        <v>42.571428571428569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149</v>
      </c>
      <c r="BU173" s="274">
        <f t="shared" si="68"/>
        <v>149</v>
      </c>
      <c r="BV173" s="276">
        <f t="shared" si="69"/>
        <v>18.625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149</v>
      </c>
      <c r="CD173" s="278">
        <v>0</v>
      </c>
      <c r="CE173" s="278">
        <v>149</v>
      </c>
      <c r="CF173" s="274">
        <f t="shared" si="70"/>
        <v>298</v>
      </c>
      <c r="CG173" s="276">
        <f t="shared" si="71"/>
        <v>37.25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2"/>
        <v>0</v>
      </c>
      <c r="CR173" s="276">
        <f t="shared" si="73"/>
        <v>0</v>
      </c>
      <c r="CS173" s="298"/>
      <c r="CT173" s="299">
        <v>0</v>
      </c>
      <c r="CU173" s="273">
        <v>0</v>
      </c>
      <c r="CV173" s="273">
        <v>298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4"/>
        <v>298</v>
      </c>
      <c r="DC173" s="275">
        <f t="shared" si="75"/>
        <v>37.25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6"/>
        <v>0</v>
      </c>
      <c r="DN173" s="276">
        <f t="shared" si="77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78"/>
        <v>0</v>
      </c>
      <c r="DY173" s="276">
        <f t="shared" si="79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0"/>
        <v>0</v>
      </c>
      <c r="EJ173" s="275">
        <f t="shared" si="81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2"/>
        <v>0</v>
      </c>
      <c r="EU173" s="276">
        <f t="shared" si="83"/>
        <v>0</v>
      </c>
    </row>
    <row r="174" spans="1:151" ht="15.6" thickTop="1" thickBot="1" x14ac:dyDescent="0.35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189</v>
      </c>
      <c r="K174" s="268">
        <v>378</v>
      </c>
      <c r="L174" s="269">
        <v>189</v>
      </c>
      <c r="M174" s="269">
        <v>0</v>
      </c>
      <c r="N174" s="269">
        <v>189</v>
      </c>
      <c r="O174" s="269">
        <v>0</v>
      </c>
      <c r="P174" s="269">
        <f t="shared" si="56"/>
        <v>945</v>
      </c>
      <c r="Q174" s="270">
        <f t="shared" si="58"/>
        <v>567</v>
      </c>
      <c r="R174" s="270">
        <f t="shared" si="57"/>
        <v>378</v>
      </c>
      <c r="S174" s="271">
        <f t="shared" si="59"/>
        <v>118.125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0"/>
        <v>0</v>
      </c>
      <c r="AD174" s="275">
        <f t="shared" si="61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2"/>
        <v>0</v>
      </c>
      <c r="AO174" s="276">
        <f t="shared" si="63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4"/>
        <v>0</v>
      </c>
      <c r="AZ174" s="276">
        <f t="shared" si="65"/>
        <v>0</v>
      </c>
      <c r="BA174" s="287"/>
      <c r="BB174" s="299">
        <v>0</v>
      </c>
      <c r="BC174" s="300">
        <v>0</v>
      </c>
      <c r="BD174" s="300">
        <v>0</v>
      </c>
      <c r="BE174" s="300">
        <v>189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6"/>
        <v>189</v>
      </c>
      <c r="BK174" s="275">
        <f t="shared" si="67"/>
        <v>27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68"/>
        <v>0</v>
      </c>
      <c r="BV174" s="276">
        <f t="shared" si="69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0"/>
        <v>0</v>
      </c>
      <c r="CG174" s="276">
        <f t="shared" si="71"/>
        <v>0</v>
      </c>
      <c r="CH174" s="298"/>
      <c r="CI174" s="299">
        <v>0</v>
      </c>
      <c r="CJ174" s="273">
        <v>0</v>
      </c>
      <c r="CK174" s="273">
        <v>0</v>
      </c>
      <c r="CL174" s="273">
        <v>189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2"/>
        <v>189</v>
      </c>
      <c r="CR174" s="276">
        <f t="shared" si="73"/>
        <v>23.625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4"/>
        <v>0</v>
      </c>
      <c r="DC174" s="275">
        <f t="shared" si="75"/>
        <v>0</v>
      </c>
      <c r="DD174" s="298"/>
      <c r="DE174" s="299">
        <v>0</v>
      </c>
      <c r="DF174" s="273">
        <v>0</v>
      </c>
      <c r="DG174" s="273">
        <v>189</v>
      </c>
      <c r="DH174" s="273">
        <v>0</v>
      </c>
      <c r="DI174" s="273">
        <v>1</v>
      </c>
      <c r="DJ174" s="273">
        <v>0</v>
      </c>
      <c r="DK174" s="273">
        <v>189</v>
      </c>
      <c r="DL174" s="273">
        <v>0</v>
      </c>
      <c r="DM174" s="274">
        <f t="shared" si="76"/>
        <v>379</v>
      </c>
      <c r="DN174" s="276">
        <f t="shared" si="77"/>
        <v>47.375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78"/>
        <v>0</v>
      </c>
      <c r="DY174" s="276">
        <f t="shared" si="79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0"/>
        <v>0</v>
      </c>
      <c r="EJ174" s="275">
        <f t="shared" si="81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2"/>
        <v>0</v>
      </c>
      <c r="EU174" s="276">
        <f t="shared" si="83"/>
        <v>0</v>
      </c>
    </row>
    <row r="175" spans="1:151" ht="15.6" thickTop="1" thickBot="1" x14ac:dyDescent="0.35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189</v>
      </c>
      <c r="K175" s="268">
        <v>0</v>
      </c>
      <c r="L175" s="269">
        <v>0</v>
      </c>
      <c r="M175" s="269">
        <v>0</v>
      </c>
      <c r="N175" s="269">
        <v>189</v>
      </c>
      <c r="O175" s="269">
        <v>0</v>
      </c>
      <c r="P175" s="269">
        <f t="shared" si="56"/>
        <v>378</v>
      </c>
      <c r="Q175" s="270">
        <f t="shared" si="58"/>
        <v>189</v>
      </c>
      <c r="R175" s="270">
        <f t="shared" si="57"/>
        <v>189</v>
      </c>
      <c r="S175" s="271">
        <f t="shared" si="59"/>
        <v>47.25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0"/>
        <v>0</v>
      </c>
      <c r="AD175" s="275">
        <f t="shared" si="61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2"/>
        <v>0</v>
      </c>
      <c r="AO175" s="276">
        <f t="shared" si="63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4"/>
        <v>0</v>
      </c>
      <c r="AZ175" s="276">
        <f t="shared" si="65"/>
        <v>0</v>
      </c>
      <c r="BA175" s="287"/>
      <c r="BB175" s="299">
        <v>0</v>
      </c>
      <c r="BC175" s="300">
        <v>0</v>
      </c>
      <c r="BD175" s="300">
        <v>189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6"/>
        <v>189</v>
      </c>
      <c r="BK175" s="275">
        <f t="shared" si="67"/>
        <v>27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68"/>
        <v>0</v>
      </c>
      <c r="BV175" s="276">
        <f t="shared" si="69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0"/>
        <v>0</v>
      </c>
      <c r="CG175" s="276">
        <f t="shared" si="71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2"/>
        <v>0</v>
      </c>
      <c r="CR175" s="276">
        <f t="shared" si="73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4"/>
        <v>0</v>
      </c>
      <c r="DC175" s="275">
        <f t="shared" si="75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189</v>
      </c>
      <c r="DL175" s="273">
        <v>0</v>
      </c>
      <c r="DM175" s="274">
        <f t="shared" si="76"/>
        <v>189</v>
      </c>
      <c r="DN175" s="276">
        <f t="shared" si="77"/>
        <v>23.625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78"/>
        <v>0</v>
      </c>
      <c r="DY175" s="276">
        <f t="shared" si="79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0"/>
        <v>0</v>
      </c>
      <c r="EJ175" s="275">
        <f t="shared" si="81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2"/>
        <v>0</v>
      </c>
      <c r="EU175" s="276">
        <f t="shared" si="83"/>
        <v>0</v>
      </c>
    </row>
    <row r="176" spans="1:151" ht="15.6" thickTop="1" thickBot="1" x14ac:dyDescent="0.35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129</v>
      </c>
      <c r="L176" s="269">
        <v>129</v>
      </c>
      <c r="M176" s="269">
        <v>129</v>
      </c>
      <c r="N176" s="269">
        <v>0</v>
      </c>
      <c r="O176" s="269">
        <v>645</v>
      </c>
      <c r="P176" s="269">
        <f t="shared" si="56"/>
        <v>1032</v>
      </c>
      <c r="Q176" s="270">
        <f t="shared" si="58"/>
        <v>129</v>
      </c>
      <c r="R176" s="270">
        <f t="shared" si="57"/>
        <v>903</v>
      </c>
      <c r="S176" s="271">
        <f t="shared" si="59"/>
        <v>129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0"/>
        <v>0</v>
      </c>
      <c r="AD176" s="275">
        <f t="shared" si="61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2"/>
        <v>0</v>
      </c>
      <c r="AO176" s="276">
        <f t="shared" si="63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129</v>
      </c>
      <c r="AY176" s="274">
        <f t="shared" si="64"/>
        <v>129</v>
      </c>
      <c r="AZ176" s="276">
        <f t="shared" si="65"/>
        <v>16.125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6"/>
        <v>1</v>
      </c>
      <c r="BK176" s="275">
        <f t="shared" si="67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68"/>
        <v>0</v>
      </c>
      <c r="BV176" s="276">
        <f t="shared" si="69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516</v>
      </c>
      <c r="CF176" s="274">
        <f t="shared" si="70"/>
        <v>516</v>
      </c>
      <c r="CG176" s="276">
        <f t="shared" si="71"/>
        <v>64.5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2"/>
        <v>0</v>
      </c>
      <c r="CR176" s="276">
        <f t="shared" si="73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4"/>
        <v>0</v>
      </c>
      <c r="DC176" s="275">
        <f t="shared" si="75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129</v>
      </c>
      <c r="DK176" s="273">
        <v>0</v>
      </c>
      <c r="DL176" s="273">
        <v>0</v>
      </c>
      <c r="DM176" s="274">
        <f t="shared" si="76"/>
        <v>129</v>
      </c>
      <c r="DN176" s="276">
        <f t="shared" si="77"/>
        <v>16.125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78"/>
        <v>0</v>
      </c>
      <c r="DY176" s="276">
        <f t="shared" si="79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0"/>
        <v>0</v>
      </c>
      <c r="EJ176" s="275">
        <f t="shared" si="81"/>
        <v>0</v>
      </c>
      <c r="EK176" s="298"/>
      <c r="EL176" s="299">
        <v>0</v>
      </c>
      <c r="EM176" s="273">
        <v>0</v>
      </c>
      <c r="EN176" s="273">
        <v>0</v>
      </c>
      <c r="EO176" s="273">
        <v>129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2"/>
        <v>129</v>
      </c>
      <c r="EU176" s="276">
        <f t="shared" si="83"/>
        <v>16.125</v>
      </c>
    </row>
    <row r="177" spans="1:153" ht="15.6" thickTop="1" thickBot="1" x14ac:dyDescent="0.35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207</v>
      </c>
      <c r="N177" s="269">
        <v>414</v>
      </c>
      <c r="O177" s="269">
        <v>207</v>
      </c>
      <c r="P177" s="269">
        <f t="shared" si="56"/>
        <v>828</v>
      </c>
      <c r="Q177" s="270">
        <f t="shared" si="58"/>
        <v>0</v>
      </c>
      <c r="R177" s="270">
        <f t="shared" si="57"/>
        <v>828</v>
      </c>
      <c r="S177" s="271">
        <f t="shared" si="59"/>
        <v>207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138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69</v>
      </c>
      <c r="CE177" s="273">
        <v>138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207</v>
      </c>
      <c r="CO177" s="273">
        <v>69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69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69</v>
      </c>
      <c r="DL177" s="273">
        <v>69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5.6" thickTop="1" thickBot="1" x14ac:dyDescent="0.35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345</v>
      </c>
      <c r="O178" s="269">
        <v>345</v>
      </c>
      <c r="P178" s="269">
        <f t="shared" si="56"/>
        <v>690</v>
      </c>
      <c r="Q178" s="270">
        <f t="shared" si="58"/>
        <v>0</v>
      </c>
      <c r="R178" s="270">
        <f t="shared" si="57"/>
        <v>690</v>
      </c>
      <c r="S178" s="271">
        <f t="shared" si="59"/>
        <v>172.5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69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138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69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69</v>
      </c>
      <c r="BT178" s="273">
        <v>69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69</v>
      </c>
      <c r="CE178" s="273">
        <v>69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138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5.6" thickTop="1" thickBot="1" x14ac:dyDescent="0.35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295</v>
      </c>
      <c r="N179" s="269">
        <v>236</v>
      </c>
      <c r="O179" s="269">
        <v>708</v>
      </c>
      <c r="P179" s="269">
        <f t="shared" si="56"/>
        <v>1239</v>
      </c>
      <c r="Q179" s="270">
        <f t="shared" si="58"/>
        <v>0</v>
      </c>
      <c r="R179" s="270">
        <f t="shared" si="57"/>
        <v>1239</v>
      </c>
      <c r="S179" s="271">
        <f t="shared" si="59"/>
        <v>309.75</v>
      </c>
      <c r="T179" s="296"/>
      <c r="U179" s="297"/>
      <c r="V179" s="273"/>
      <c r="W179" s="273"/>
      <c r="X179" s="273"/>
      <c r="Y179" s="273">
        <v>0</v>
      </c>
      <c r="Z179" s="273">
        <v>59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59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59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59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472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59</v>
      </c>
      <c r="CO179" s="273">
        <v>0</v>
      </c>
      <c r="CP179" s="273">
        <v>118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118</v>
      </c>
      <c r="DK179" s="273">
        <v>118</v>
      </c>
      <c r="DL179" s="273">
        <v>59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59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5.6" thickTop="1" thickBot="1" x14ac:dyDescent="0.35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590</v>
      </c>
      <c r="N180" s="269">
        <v>767</v>
      </c>
      <c r="O180" s="269">
        <v>826</v>
      </c>
      <c r="P180" s="269">
        <f t="shared" si="56"/>
        <v>2183</v>
      </c>
      <c r="Q180" s="270">
        <f>SUM(G180:K180)</f>
        <v>0</v>
      </c>
      <c r="R180" s="270">
        <f t="shared" si="57"/>
        <v>2183</v>
      </c>
      <c r="S180" s="271">
        <f t="shared" si="59"/>
        <v>545.75</v>
      </c>
      <c r="T180" s="296"/>
      <c r="U180" s="297"/>
      <c r="V180" s="273"/>
      <c r="W180" s="273"/>
      <c r="X180" s="273"/>
      <c r="Y180" s="273">
        <v>0</v>
      </c>
      <c r="Z180" s="273">
        <v>236</v>
      </c>
      <c r="AA180" s="273">
        <v>177</v>
      </c>
      <c r="AB180" s="273">
        <v>118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59</v>
      </c>
      <c r="AL180" s="273">
        <v>118</v>
      </c>
      <c r="AM180" s="273">
        <v>118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59</v>
      </c>
      <c r="AX180" s="273">
        <v>59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59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118</v>
      </c>
      <c r="BT180" s="273">
        <v>59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59</v>
      </c>
      <c r="CD180" s="273">
        <v>118</v>
      </c>
      <c r="CE180" s="273">
        <v>177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59</v>
      </c>
      <c r="CO180" s="273">
        <v>59</v>
      </c>
      <c r="CP180" s="273">
        <v>118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118</v>
      </c>
      <c r="DK180" s="273">
        <v>0</v>
      </c>
      <c r="DL180" s="273">
        <v>118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59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59</v>
      </c>
      <c r="EG180" s="273">
        <v>59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5.6" thickTop="1" thickBot="1" x14ac:dyDescent="0.35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5.6" thickTop="1" thickBot="1" x14ac:dyDescent="0.35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" thickBot="1" x14ac:dyDescent="0.35">
      <c r="A183" s="327"/>
      <c r="B183" s="328"/>
      <c r="C183" s="329"/>
      <c r="D183" s="698" t="s">
        <v>265</v>
      </c>
      <c r="E183" s="699"/>
      <c r="F183" s="700"/>
      <c r="G183" s="330">
        <f>SUM(G12:G182)</f>
        <v>26577</v>
      </c>
      <c r="H183" s="330">
        <f t="shared" ref="H183:N183" si="84">SUM(H12:H182)</f>
        <v>15881</v>
      </c>
      <c r="I183" s="330">
        <f t="shared" si="84"/>
        <v>15597</v>
      </c>
      <c r="J183" s="330">
        <f t="shared" si="84"/>
        <v>15300</v>
      </c>
      <c r="K183" s="330">
        <f t="shared" si="84"/>
        <v>17417</v>
      </c>
      <c r="L183" s="330">
        <f t="shared" si="84"/>
        <v>16242</v>
      </c>
      <c r="M183" s="330">
        <f t="shared" si="84"/>
        <v>12717</v>
      </c>
      <c r="N183" s="330">
        <f t="shared" si="84"/>
        <v>12588</v>
      </c>
      <c r="O183" s="330">
        <f>SUM(O12:O182)</f>
        <v>17093</v>
      </c>
      <c r="P183" s="330">
        <f>SUM(P12:P182)</f>
        <v>149412</v>
      </c>
      <c r="Q183" s="331">
        <f>SUM(Q12:Q182)</f>
        <v>90772</v>
      </c>
      <c r="R183" s="331">
        <f>SUM(R12:R182)</f>
        <v>58640</v>
      </c>
      <c r="S183" s="332">
        <f>SUM(S12:S182)</f>
        <v>17526.430555555555</v>
      </c>
      <c r="T183" s="333">
        <f t="shared" ref="T183:AZ183" si="85">SUM(T12:T182)</f>
        <v>1025</v>
      </c>
      <c r="U183" s="333">
        <f t="shared" si="85"/>
        <v>630</v>
      </c>
      <c r="V183" s="333">
        <f t="shared" si="85"/>
        <v>1144</v>
      </c>
      <c r="W183" s="333">
        <f t="shared" si="85"/>
        <v>604</v>
      </c>
      <c r="X183" s="333">
        <f t="shared" si="85"/>
        <v>899</v>
      </c>
      <c r="Y183" s="333">
        <f t="shared" si="85"/>
        <v>1293</v>
      </c>
      <c r="Z183" s="333">
        <f t="shared" si="85"/>
        <v>748</v>
      </c>
      <c r="AA183" s="333">
        <f t="shared" si="85"/>
        <v>859</v>
      </c>
      <c r="AB183" s="425"/>
      <c r="AC183" s="334">
        <f t="shared" si="85"/>
        <v>7252</v>
      </c>
      <c r="AD183" s="335">
        <f t="shared" si="85"/>
        <v>808.97222222222206</v>
      </c>
      <c r="AE183" s="333">
        <f t="shared" si="85"/>
        <v>1983</v>
      </c>
      <c r="AF183" s="333">
        <f t="shared" si="85"/>
        <v>414</v>
      </c>
      <c r="AG183" s="333">
        <f t="shared" si="85"/>
        <v>1175</v>
      </c>
      <c r="AH183" s="333">
        <f t="shared" si="85"/>
        <v>712</v>
      </c>
      <c r="AI183" s="333">
        <f t="shared" si="85"/>
        <v>680</v>
      </c>
      <c r="AJ183" s="333">
        <f t="shared" si="85"/>
        <v>9</v>
      </c>
      <c r="AK183" s="333">
        <f t="shared" si="85"/>
        <v>720</v>
      </c>
      <c r="AL183" s="333">
        <f t="shared" si="85"/>
        <v>875</v>
      </c>
      <c r="AM183" s="425"/>
      <c r="AN183" s="336">
        <f t="shared" si="85"/>
        <v>6479</v>
      </c>
      <c r="AO183" s="337">
        <f t="shared" si="85"/>
        <v>726.09722222222217</v>
      </c>
      <c r="AP183" s="333">
        <f t="shared" si="85"/>
        <v>1448</v>
      </c>
      <c r="AQ183" s="333">
        <f t="shared" si="85"/>
        <v>415</v>
      </c>
      <c r="AR183" s="333">
        <f t="shared" si="85"/>
        <v>1276</v>
      </c>
      <c r="AS183" s="333">
        <f t="shared" si="85"/>
        <v>921</v>
      </c>
      <c r="AT183" s="333">
        <f t="shared" si="85"/>
        <v>515</v>
      </c>
      <c r="AU183" s="333">
        <f t="shared" si="85"/>
        <v>5</v>
      </c>
      <c r="AV183" s="333">
        <f t="shared" si="85"/>
        <v>267</v>
      </c>
      <c r="AW183" s="333">
        <f t="shared" si="85"/>
        <v>1475</v>
      </c>
      <c r="AX183" s="425"/>
      <c r="AY183" s="334">
        <f t="shared" si="85"/>
        <v>6649</v>
      </c>
      <c r="AZ183" s="335">
        <f t="shared" si="85"/>
        <v>750.91666666666663</v>
      </c>
      <c r="BA183" s="338">
        <f>SUM(BA13:BA182,BA12)</f>
        <v>5801</v>
      </c>
      <c r="BB183" s="339">
        <f>SUM(BB12:BB182)</f>
        <v>1423</v>
      </c>
      <c r="BC183" s="333">
        <f>SUM(BC12:BC182)</f>
        <v>3938</v>
      </c>
      <c r="BD183" s="333">
        <f>SUM(BD12:BD182)</f>
        <v>3169</v>
      </c>
      <c r="BE183" s="333">
        <f>SUM(BE12:BE182)</f>
        <v>2297</v>
      </c>
      <c r="BF183" s="333">
        <f>SUM(BF12:BF182)</f>
        <v>32</v>
      </c>
      <c r="BG183" s="338">
        <f>SUM(BG13:BG182,BG12)</f>
        <v>1120</v>
      </c>
      <c r="BH183" s="338">
        <f>SUM(BH13:BH182,BH12)</f>
        <v>899</v>
      </c>
      <c r="BI183" s="338">
        <f>SUM(BI13:BI182,BI12)</f>
        <v>1092</v>
      </c>
      <c r="BJ183" s="340">
        <f>SUM(BJ12:BJ182)</f>
        <v>19584</v>
      </c>
      <c r="BK183" s="335">
        <f>SUM(BK12:BK182)</f>
        <v>2323.4503968253971</v>
      </c>
      <c r="BL183" s="333">
        <f t="shared" ref="BL183:BV183" si="86">SUM(BL12:BL182)</f>
        <v>2415</v>
      </c>
      <c r="BM183" s="333">
        <f t="shared" si="86"/>
        <v>1686</v>
      </c>
      <c r="BN183" s="333">
        <f t="shared" si="86"/>
        <v>1371</v>
      </c>
      <c r="BO183" s="333">
        <f t="shared" si="86"/>
        <v>875</v>
      </c>
      <c r="BP183" s="333">
        <f t="shared" si="86"/>
        <v>2153</v>
      </c>
      <c r="BQ183" s="333">
        <f t="shared" si="86"/>
        <v>17</v>
      </c>
      <c r="BR183" s="333">
        <f t="shared" si="86"/>
        <v>246</v>
      </c>
      <c r="BS183" s="333">
        <f t="shared" si="86"/>
        <v>1287</v>
      </c>
      <c r="BT183" s="425"/>
      <c r="BU183" s="334">
        <f t="shared" si="86"/>
        <v>8052</v>
      </c>
      <c r="BV183" s="335">
        <f t="shared" si="86"/>
        <v>1165.0694444444443</v>
      </c>
      <c r="BW183" s="333">
        <f>SUM(BW12:BW182)</f>
        <v>5837</v>
      </c>
      <c r="BX183" s="333">
        <f>SUM(BX12:BX182)</f>
        <v>5185</v>
      </c>
      <c r="BY183" s="333">
        <f>SUM(BY12:BY182)</f>
        <v>3550</v>
      </c>
      <c r="BZ183" s="333">
        <f>SUM(BZ12:BZ182)</f>
        <v>4610</v>
      </c>
      <c r="CA183" s="333">
        <f>SUM(CA12:CA182)</f>
        <v>5854</v>
      </c>
      <c r="CB183" s="333">
        <f t="shared" ref="CB183:CO183" si="87">SUM(CB12:CB182)</f>
        <v>21</v>
      </c>
      <c r="CC183" s="333">
        <f t="shared" si="87"/>
        <v>5368</v>
      </c>
      <c r="CD183" s="333">
        <f t="shared" si="87"/>
        <v>3712</v>
      </c>
      <c r="CE183" s="425"/>
      <c r="CF183" s="334">
        <f t="shared" si="87"/>
        <v>43014</v>
      </c>
      <c r="CG183" s="335">
        <f t="shared" si="87"/>
        <v>4904.3749999999991</v>
      </c>
      <c r="CH183" s="333">
        <f t="shared" si="87"/>
        <v>2470</v>
      </c>
      <c r="CI183" s="333">
        <f t="shared" si="87"/>
        <v>1565</v>
      </c>
      <c r="CJ183" s="333">
        <f t="shared" si="87"/>
        <v>462</v>
      </c>
      <c r="CK183" s="333">
        <f t="shared" si="87"/>
        <v>531</v>
      </c>
      <c r="CL183" s="333">
        <f t="shared" si="87"/>
        <v>782</v>
      </c>
      <c r="CM183" s="333">
        <f t="shared" si="87"/>
        <v>8</v>
      </c>
      <c r="CN183" s="333">
        <f t="shared" si="87"/>
        <v>1335</v>
      </c>
      <c r="CO183" s="333">
        <f t="shared" si="87"/>
        <v>630</v>
      </c>
      <c r="CP183" s="425"/>
      <c r="CQ183" s="334">
        <f>SUM(CQ12:CQ182)</f>
        <v>7912</v>
      </c>
      <c r="CR183" s="335">
        <f t="shared" ref="CR183:EU183" si="88">SUM(CR12:CR182)</f>
        <v>881.73611111111074</v>
      </c>
      <c r="CS183" s="333">
        <f t="shared" si="88"/>
        <v>873</v>
      </c>
      <c r="CT183" s="333">
        <f t="shared" si="88"/>
        <v>505</v>
      </c>
      <c r="CU183" s="333">
        <f t="shared" si="88"/>
        <v>565</v>
      </c>
      <c r="CV183" s="333">
        <f t="shared" si="88"/>
        <v>1004</v>
      </c>
      <c r="CW183" s="333">
        <f t="shared" si="88"/>
        <v>463</v>
      </c>
      <c r="CX183" s="333">
        <f t="shared" si="88"/>
        <v>8</v>
      </c>
      <c r="CY183" s="333">
        <f t="shared" si="88"/>
        <v>959</v>
      </c>
      <c r="CZ183" s="333">
        <f t="shared" si="88"/>
        <v>167</v>
      </c>
      <c r="DA183" s="425"/>
      <c r="DB183" s="334">
        <f t="shared" si="88"/>
        <v>4819</v>
      </c>
      <c r="DC183" s="335">
        <f t="shared" si="88"/>
        <v>545.79166666666674</v>
      </c>
      <c r="DD183" s="333">
        <f t="shared" si="88"/>
        <v>2840</v>
      </c>
      <c r="DE183" s="333">
        <f t="shared" si="88"/>
        <v>1050</v>
      </c>
      <c r="DF183" s="333">
        <f t="shared" si="88"/>
        <v>1227</v>
      </c>
      <c r="DG183" s="333">
        <f t="shared" si="88"/>
        <v>1839</v>
      </c>
      <c r="DH183" s="333">
        <f t="shared" si="88"/>
        <v>1695</v>
      </c>
      <c r="DI183" s="333">
        <f t="shared" si="88"/>
        <v>24</v>
      </c>
      <c r="DJ183" s="333">
        <f t="shared" si="88"/>
        <v>1124</v>
      </c>
      <c r="DK183" s="333">
        <f t="shared" si="88"/>
        <v>1993</v>
      </c>
      <c r="DL183" s="425"/>
      <c r="DM183" s="334">
        <f t="shared" si="88"/>
        <v>12657</v>
      </c>
      <c r="DN183" s="335">
        <f t="shared" si="88"/>
        <v>1416.0277777777781</v>
      </c>
      <c r="DO183" s="333">
        <f t="shared" si="88"/>
        <v>184</v>
      </c>
      <c r="DP183" s="333">
        <f t="shared" si="88"/>
        <v>375</v>
      </c>
      <c r="DQ183" s="333">
        <f t="shared" si="88"/>
        <v>89</v>
      </c>
      <c r="DR183" s="333">
        <f t="shared" si="88"/>
        <v>167</v>
      </c>
      <c r="DS183" s="333">
        <f t="shared" si="88"/>
        <v>108</v>
      </c>
      <c r="DT183" s="333">
        <f t="shared" si="88"/>
        <v>2</v>
      </c>
      <c r="DU183" s="333">
        <f t="shared" si="88"/>
        <v>59</v>
      </c>
      <c r="DV183" s="333">
        <f t="shared" si="88"/>
        <v>0</v>
      </c>
      <c r="DW183" s="425"/>
      <c r="DX183" s="336">
        <f t="shared" si="88"/>
        <v>1273</v>
      </c>
      <c r="DY183" s="337">
        <f t="shared" si="88"/>
        <v>141.44444444444446</v>
      </c>
      <c r="DZ183" s="333">
        <f t="shared" si="88"/>
        <v>680</v>
      </c>
      <c r="EA183" s="333">
        <f t="shared" si="88"/>
        <v>1437</v>
      </c>
      <c r="EB183" s="333">
        <f t="shared" si="88"/>
        <v>346</v>
      </c>
      <c r="EC183" s="333">
        <f t="shared" si="88"/>
        <v>334</v>
      </c>
      <c r="ED183" s="333">
        <f t="shared" si="88"/>
        <v>1326</v>
      </c>
      <c r="EE183" s="333">
        <f t="shared" si="88"/>
        <v>8</v>
      </c>
      <c r="EF183" s="333">
        <f t="shared" si="88"/>
        <v>295</v>
      </c>
      <c r="EG183" s="333">
        <f t="shared" si="88"/>
        <v>416</v>
      </c>
      <c r="EH183" s="425"/>
      <c r="EI183" s="334">
        <f t="shared" si="88"/>
        <v>4793</v>
      </c>
      <c r="EJ183" s="341">
        <f t="shared" si="88"/>
        <v>532.55555555555543</v>
      </c>
      <c r="EK183" s="333">
        <f t="shared" si="88"/>
        <v>1021</v>
      </c>
      <c r="EL183" s="333">
        <f t="shared" si="88"/>
        <v>1196</v>
      </c>
      <c r="EM183" s="333">
        <f t="shared" si="88"/>
        <v>454</v>
      </c>
      <c r="EN183" s="333">
        <f t="shared" si="88"/>
        <v>534</v>
      </c>
      <c r="EO183" s="333">
        <f t="shared" si="88"/>
        <v>645</v>
      </c>
      <c r="EP183" s="333">
        <f t="shared" si="88"/>
        <v>4</v>
      </c>
      <c r="EQ183" s="333">
        <f t="shared" si="88"/>
        <v>476</v>
      </c>
      <c r="ER183" s="333">
        <f t="shared" si="88"/>
        <v>275</v>
      </c>
      <c r="ES183" s="425"/>
      <c r="ET183" s="334">
        <f t="shared" si="88"/>
        <v>4762</v>
      </c>
      <c r="EU183" s="342">
        <f t="shared" si="88"/>
        <v>532.97222222222229</v>
      </c>
      <c r="EV183" s="343"/>
      <c r="EW183" s="343"/>
    </row>
    <row r="184" spans="1:153" x14ac:dyDescent="0.3">
      <c r="G184" s="137"/>
      <c r="H184" s="137">
        <f>U183+AF183+AQ183+BB183+BM183+BX183+CI183+CT183+DE183+DP183+EA183+EL183</f>
        <v>15881</v>
      </c>
      <c r="I184" s="137">
        <f>V183+AG183+AR183+BC183+BN183+BY183+CJ183+CU183+DF183+DQ183+EB183+EM183</f>
        <v>15597</v>
      </c>
      <c r="J184" s="258">
        <f>W183+AH183+AS183+BD183+BO183+BZ183+CK183+CV183+DG183+DR183+EC183+EN183</f>
        <v>15300</v>
      </c>
    </row>
  </sheetData>
  <mergeCells count="15">
    <mergeCell ref="D183:F183"/>
    <mergeCell ref="A8:EZ8"/>
    <mergeCell ref="G11:S11"/>
    <mergeCell ref="T11:AD11"/>
    <mergeCell ref="AE11:AO11"/>
    <mergeCell ref="AP11:AZ11"/>
    <mergeCell ref="BA11:BK11"/>
    <mergeCell ref="BL11:BV11"/>
    <mergeCell ref="BW11:CG11"/>
    <mergeCell ref="CH11:CR11"/>
    <mergeCell ref="CS11:DC11"/>
    <mergeCell ref="DD11:DN11"/>
    <mergeCell ref="DO11:DY11"/>
    <mergeCell ref="DZ11:EJ11"/>
    <mergeCell ref="EK11:EU11"/>
  </mergeCells>
  <hyperlinks>
    <hyperlink ref="EZ6" r:id="rId1" xr:uid="{00000000-0004-0000-0800-000000000000}"/>
    <hyperlink ref="EZ7" r:id="rId2" xr:uid="{00000000-0004-0000-08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BASEUS_Week-Loc</vt:lpstr>
      <vt:lpstr>Summery</vt:lpstr>
      <vt:lpstr>Online sales</vt:lpstr>
      <vt:lpstr>VMS Weekly Performanc 2018</vt:lpstr>
      <vt:lpstr>Total Sales</vt:lpstr>
      <vt:lpstr>VMS UAE</vt:lpstr>
      <vt:lpstr>BASEUS_Week-Month</vt:lpstr>
      <vt:lpstr>Weekly-VMS-QTY</vt:lpstr>
      <vt:lpstr>Weekly-VMS-VALUE</vt:lpstr>
      <vt:lpstr>BASEUS VEC Week</vt:lpstr>
      <vt:lpstr>PO QTY</vt:lpstr>
      <vt:lpstr>Sheet4</vt:lpstr>
      <vt:lpstr>Item Status</vt:lpstr>
      <vt:lpstr>Item Status- Weekly</vt:lpstr>
      <vt:lpstr>VQAT</vt:lpstr>
      <vt:lpstr>VMS Replenishment</vt:lpstr>
      <vt:lpstr>'BASEUS VEC Week'!Print_Area</vt:lpstr>
      <vt:lpstr>'BASEUS_Week-Loc'!Print_Area</vt:lpstr>
      <vt:lpstr>Sheet4!Print_Area</vt:lpstr>
      <vt:lpstr>'Total Sales'!Print_Area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2019-08-06T06:33:48Z</dcterms:modified>
</cp:coreProperties>
</file>